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CAA93D-36D1-4AA6-9AF5-152049C778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P622" i="1" s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BP617" i="1" s="1"/>
  <c r="BO616" i="1"/>
  <c r="BM616" i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BP587" i="1" s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BP540" i="1" s="1"/>
  <c r="P540" i="1"/>
  <c r="X537" i="1"/>
  <c r="X536" i="1"/>
  <c r="BO535" i="1"/>
  <c r="BM535" i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X662" i="1"/>
  <c r="Z28" i="1"/>
  <c r="BN28" i="1"/>
  <c r="Z29" i="1"/>
  <c r="BN29" i="1"/>
  <c r="Z30" i="1"/>
  <c r="BN30" i="1"/>
  <c r="Z33" i="1"/>
  <c r="BN33" i="1"/>
  <c r="Z53" i="1"/>
  <c r="BN53" i="1"/>
  <c r="Z68" i="1"/>
  <c r="BN68" i="1"/>
  <c r="Z69" i="1"/>
  <c r="BN69" i="1"/>
  <c r="Z83" i="1"/>
  <c r="BN83" i="1"/>
  <c r="Z95" i="1"/>
  <c r="BN95" i="1"/>
  <c r="Z108" i="1"/>
  <c r="BN108" i="1"/>
  <c r="Z118" i="1"/>
  <c r="BN118" i="1"/>
  <c r="Z119" i="1"/>
  <c r="BN119" i="1"/>
  <c r="Z132" i="1"/>
  <c r="BN132" i="1"/>
  <c r="Z144" i="1"/>
  <c r="BN144" i="1"/>
  <c r="Z165" i="1"/>
  <c r="BN165" i="1"/>
  <c r="H671" i="1"/>
  <c r="Y180" i="1"/>
  <c r="Z190" i="1"/>
  <c r="Z191" i="1" s="1"/>
  <c r="BN190" i="1"/>
  <c r="BP190" i="1"/>
  <c r="Y191" i="1"/>
  <c r="Z194" i="1"/>
  <c r="BN194" i="1"/>
  <c r="Z207" i="1"/>
  <c r="BN207" i="1"/>
  <c r="BP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Z358" i="1"/>
  <c r="BN358" i="1"/>
  <c r="Z368" i="1"/>
  <c r="BN368" i="1"/>
  <c r="Z380" i="1"/>
  <c r="BN380" i="1"/>
  <c r="Z398" i="1"/>
  <c r="BN398" i="1"/>
  <c r="Z421" i="1"/>
  <c r="BN421" i="1"/>
  <c r="Z451" i="1"/>
  <c r="BN451" i="1"/>
  <c r="Z531" i="1"/>
  <c r="Z532" i="1" s="1"/>
  <c r="BN531" i="1"/>
  <c r="BP531" i="1"/>
  <c r="Y532" i="1"/>
  <c r="Z535" i="1"/>
  <c r="Z536" i="1" s="1"/>
  <c r="BN535" i="1"/>
  <c r="BP535" i="1"/>
  <c r="Y536" i="1"/>
  <c r="Z540" i="1"/>
  <c r="BN540" i="1"/>
  <c r="Z559" i="1"/>
  <c r="BN559" i="1"/>
  <c r="Z575" i="1"/>
  <c r="BN575" i="1"/>
  <c r="Z587" i="1"/>
  <c r="BN587" i="1"/>
  <c r="Z616" i="1"/>
  <c r="Z623" i="1" s="1"/>
  <c r="BN616" i="1"/>
  <c r="BP616" i="1"/>
  <c r="Z617" i="1"/>
  <c r="BN617" i="1"/>
  <c r="Z618" i="1"/>
  <c r="BN618" i="1"/>
  <c r="Z619" i="1"/>
  <c r="BN619" i="1"/>
  <c r="Z620" i="1"/>
  <c r="BN620" i="1"/>
  <c r="Z621" i="1"/>
  <c r="BN621" i="1"/>
  <c r="Z622" i="1"/>
  <c r="BN622" i="1"/>
  <c r="Y623" i="1"/>
  <c r="J9" i="1"/>
  <c r="BP97" i="1"/>
  <c r="BN97" i="1"/>
  <c r="Z97" i="1"/>
  <c r="BP110" i="1"/>
  <c r="BN110" i="1"/>
  <c r="Z110" i="1"/>
  <c r="BP124" i="1"/>
  <c r="BN124" i="1"/>
  <c r="Z124" i="1"/>
  <c r="BP134" i="1"/>
  <c r="BN134" i="1"/>
  <c r="Z134" i="1"/>
  <c r="BP150" i="1"/>
  <c r="BN150" i="1"/>
  <c r="Z150" i="1"/>
  <c r="BP176" i="1"/>
  <c r="BN176" i="1"/>
  <c r="Z176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BP103" i="1"/>
  <c r="BN103" i="1"/>
  <c r="Z103" i="1"/>
  <c r="BP116" i="1"/>
  <c r="BN116" i="1"/>
  <c r="Z116" i="1"/>
  <c r="BP128" i="1"/>
  <c r="BN128" i="1"/>
  <c r="Z128" i="1"/>
  <c r="BP142" i="1"/>
  <c r="BN142" i="1"/>
  <c r="Z142" i="1"/>
  <c r="BP161" i="1"/>
  <c r="BN161" i="1"/>
  <c r="Z161" i="1"/>
  <c r="BP184" i="1"/>
  <c r="BN184" i="1"/>
  <c r="Z184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105" i="1"/>
  <c r="Y121" i="1"/>
  <c r="Y136" i="1"/>
  <c r="Y146" i="1"/>
  <c r="Y167" i="1"/>
  <c r="Y202" i="1"/>
  <c r="J671" i="1"/>
  <c r="Y225" i="1"/>
  <c r="Y239" i="1"/>
  <c r="Y338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8" i="1"/>
  <c r="Z104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Z98" i="1" s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301" i="1"/>
  <c r="Z185" i="1"/>
  <c r="Z120" i="1"/>
  <c r="X664" i="1"/>
  <c r="Z641" i="1"/>
  <c r="Z387" i="1"/>
  <c r="Z453" i="1"/>
  <c r="Z246" i="1"/>
  <c r="Z202" i="1"/>
  <c r="Z129" i="1"/>
  <c r="Z89" i="1"/>
  <c r="Z73" i="1"/>
  <c r="Y663" i="1"/>
  <c r="Z36" i="1"/>
  <c r="Y665" i="1"/>
  <c r="Z606" i="1"/>
  <c r="Z513" i="1"/>
  <c r="Z437" i="1"/>
  <c r="Z400" i="1"/>
  <c r="Z571" i="1"/>
  <c r="Z528" i="1"/>
  <c r="Z372" i="1"/>
  <c r="Z348" i="1"/>
  <c r="Z289" i="1"/>
  <c r="Z271" i="1"/>
  <c r="Z238" i="1"/>
  <c r="Z162" i="1"/>
  <c r="Z136" i="1"/>
  <c r="Z55" i="1"/>
  <c r="Y662" i="1"/>
  <c r="Z411" i="1"/>
  <c r="Z365" i="1"/>
  <c r="Z565" i="1"/>
  <c r="Z503" i="1"/>
  <c r="Z427" i="1"/>
  <c r="Z466" i="1"/>
  <c r="Z634" i="1"/>
  <c r="Z647" i="1"/>
  <c r="Z613" i="1"/>
  <c r="Z583" i="1"/>
  <c r="Z594" i="1"/>
  <c r="Z394" i="1"/>
  <c r="Z381" i="1"/>
  <c r="Z258" i="1"/>
  <c r="Z146" i="1"/>
  <c r="Z80" i="1"/>
  <c r="Y661" i="1"/>
  <c r="Z311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<sst xmlns="http://schemas.openxmlformats.org/spreadsheetml/2006/main" count="3121" uniqueCount="1075">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</sst>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0.58333333333333337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750</v>
      </c>
      <c r="Y422" s="774">
        <f t="shared" si="81"/>
        <v>750</v>
      </c>
      <c r="Z422" s="36">
        <f>IFERROR(IF(Y422=0,"",ROUNDUP(Y422/H422,0)*0.02175),"")</f>
        <v>1.0874999999999999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774</v>
      </c>
      <c r="BN422" s="64">
        <f t="shared" si="83"/>
        <v>774</v>
      </c>
      <c r="BO422" s="64">
        <f t="shared" si="84"/>
        <v>1.0416666666666665</v>
      </c>
      <c r="BP422" s="64">
        <f t="shared" si="85"/>
        <v>1.0416666666666665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1.0874999999999999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750</v>
      </c>
      <c r="Y428" s="775">
        <f>IFERROR(SUM(Y416:Y426),"0")</f>
        <v>750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750</v>
      </c>
      <c r="Y430" s="774">
        <f>IFERROR(IF(X430="",0,CEILING((X430/$H430),1)*$H430),"")</f>
        <v>750</v>
      </c>
      <c r="Z430" s="36">
        <f>IFERROR(IF(Y430=0,"",ROUNDUP(Y430/H430,0)*0.02175),"")</f>
        <v>1.0874999999999999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774</v>
      </c>
      <c r="BN430" s="64">
        <f>IFERROR(Y430*I430/H430,"0")</f>
        <v>774</v>
      </c>
      <c r="BO430" s="64">
        <f>IFERROR(1/J430*(X430/H430),"0")</f>
        <v>1.0416666666666665</v>
      </c>
      <c r="BP430" s="64">
        <f>IFERROR(1/J430*(Y430/H430),"0")</f>
        <v>1.0416666666666665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50</v>
      </c>
      <c r="Y432" s="775">
        <f>IFERROR(Y430/H430,"0")+IFERROR(Y431/H431,"0")</f>
        <v>50</v>
      </c>
      <c r="Z432" s="775">
        <f>IFERROR(IF(Z430="",0,Z430),"0")+IFERROR(IF(Z431="",0,Z431),"0")</f>
        <v>1.0874999999999999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750</v>
      </c>
      <c r="Y433" s="775">
        <f>IFERROR(SUM(Y430:Y431),"0")</f>
        <v>750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50</v>
      </c>
      <c r="Y436" s="774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53.133333333333333</v>
      </c>
      <c r="BN436" s="64">
        <f>IFERROR(Y436*I436/H436,"0")</f>
        <v>57.384</v>
      </c>
      <c r="BO436" s="64">
        <f>IFERROR(1/J436*(X436/H436),"0")</f>
        <v>9.9206349206349201E-2</v>
      </c>
      <c r="BP436" s="64">
        <f>IFERROR(1/J436*(Y436/H436),"0")</f>
        <v>0.10714285714285714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5.5555555555555554</v>
      </c>
      <c r="Y437" s="775">
        <f>IFERROR(Y435/H435,"0")+IFERROR(Y436/H436,"0")</f>
        <v>6</v>
      </c>
      <c r="Z437" s="775">
        <f>IFERROR(IF(Z435="",0,Z435),"0")+IFERROR(IF(Z436="",0,Z436),"0")</f>
        <v>0.1305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50</v>
      </c>
      <c r="Y438" s="775">
        <f>IFERROR(SUM(Y435:Y436),"0")</f>
        <v>54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</v>
      </c>
      <c r="Y568" s="774">
        <f>IFERROR(IF(X568="",0,CEILING((X568/$H568),1)*$H568),"")</f>
        <v>100.32000000000001</v>
      </c>
      <c r="Z568" s="36">
        <f>IFERROR(IF(Y568=0,"",ROUNDUP(Y568/H568,0)*0.01196),"")</f>
        <v>0.22724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106.81818181818181</v>
      </c>
      <c r="BN568" s="64">
        <f>IFERROR(Y568*I568/H568,"0")</f>
        <v>107.16</v>
      </c>
      <c r="BO568" s="64">
        <f>IFERROR(1/J568*(X568/H568),"0")</f>
        <v>0.18210955710955709</v>
      </c>
      <c r="BP568" s="64">
        <f>IFERROR(1/J568*(Y568/H568),"0")</f>
        <v>0.18269230769230771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18.939393939393938</v>
      </c>
      <c r="Y571" s="775">
        <f>IFERROR(Y568/H568,"0")+IFERROR(Y569/H569,"0")+IFERROR(Y570/H570,"0")</f>
        <v>19</v>
      </c>
      <c r="Z571" s="775">
        <f>IFERROR(IF(Z568="",0,Z568),"0")+IFERROR(IF(Z569="",0,Z569),"0")+IFERROR(IF(Z570="",0,Z570),"0")</f>
        <v>0.22724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</v>
      </c>
      <c r="Y572" s="775">
        <f>IFERROR(SUM(Y568:Y570),"0")</f>
        <v>100.32000000000001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50</v>
      </c>
      <c r="Y575" s="774">
        <f t="shared" si="109"/>
        <v>52.800000000000004</v>
      </c>
      <c r="Z575" s="36">
        <f>IFERROR(IF(Y575=0,"",ROUNDUP(Y575/H575,0)*0.01196),"")</f>
        <v>0.1196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53.409090909090907</v>
      </c>
      <c r="BN575" s="64">
        <f t="shared" si="111"/>
        <v>56.400000000000006</v>
      </c>
      <c r="BO575" s="64">
        <f t="shared" si="112"/>
        <v>9.1054778554778545E-2</v>
      </c>
      <c r="BP575" s="64">
        <f t="shared" si="113"/>
        <v>9.6153846153846159E-2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9.4696969696969688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10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0.1196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</v>
      </c>
      <c r="Y584" s="775">
        <f>IFERROR(SUM(Y574:Y582),"0")</f>
        <v>52.800000000000004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1707.12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1761.3606060606062</v>
      </c>
      <c r="Y662" s="775">
        <f>IFERROR(SUM(BN22:BN658),"0")</f>
        <v>1768.9440000000002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1836.3606060606062</v>
      </c>
      <c r="Y664" s="775">
        <f>GrossWeightTotalR+PalletQtyTotalR*25</f>
        <v>1843.9440000000002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133.96464646464648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135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2.6523400000000001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1554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153.12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00,00"/>
        <filter val="1 761,36"/>
        <filter val="1 836,36"/>
        <filter val="100,00"/>
        <filter val="133,96"/>
        <filter val="18,94"/>
        <filter val="3"/>
        <filter val="5,56"/>
        <filter val="50,00"/>
        <filter val="750,00"/>
        <filter val="9,47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