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5D1638-AF6E-41B6-9C49-D49D9F84B0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Z487" i="1" s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BP368" i="1" s="1"/>
  <c r="P368" i="1"/>
  <c r="X366" i="1"/>
  <c r="X365" i="1"/>
  <c r="BO364" i="1"/>
  <c r="BN364" i="1"/>
  <c r="BM364" i="1"/>
  <c r="Z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Z356" i="1"/>
  <c r="Y356" i="1"/>
  <c r="BP356" i="1" s="1"/>
  <c r="P356" i="1"/>
  <c r="X353" i="1"/>
  <c r="X352" i="1"/>
  <c r="BO351" i="1"/>
  <c r="BM351" i="1"/>
  <c r="Y351" i="1"/>
  <c r="P351" i="1"/>
  <c r="X349" i="1"/>
  <c r="X348" i="1"/>
  <c r="BO347" i="1"/>
  <c r="BM347" i="1"/>
  <c r="Z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N243" i="1"/>
  <c r="BM243" i="1"/>
  <c r="Z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O207" i="1"/>
  <c r="BM207" i="1"/>
  <c r="Y207" i="1"/>
  <c r="BP207" i="1" s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O200" i="1"/>
  <c r="BN200" i="1"/>
  <c r="BM200" i="1"/>
  <c r="Z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2" i="1" s="1"/>
  <c r="P194" i="1"/>
  <c r="X192" i="1"/>
  <c r="X191" i="1"/>
  <c r="BO190" i="1"/>
  <c r="BM190" i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661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57" i="1" l="1"/>
  <c r="BN257" i="1"/>
  <c r="Z257" i="1"/>
  <c r="BP283" i="1"/>
  <c r="Z283" i="1"/>
  <c r="Y353" i="1"/>
  <c r="Z351" i="1"/>
  <c r="Z352" i="1" s="1"/>
  <c r="BP378" i="1"/>
  <c r="BN378" i="1"/>
  <c r="Z378" i="1"/>
  <c r="BP419" i="1"/>
  <c r="BN419" i="1"/>
  <c r="Z419" i="1"/>
  <c r="Y442" i="1"/>
  <c r="Y441" i="1"/>
  <c r="BP440" i="1"/>
  <c r="BN440" i="1"/>
  <c r="Z440" i="1"/>
  <c r="Z441" i="1" s="1"/>
  <c r="BP445" i="1"/>
  <c r="BN445" i="1"/>
  <c r="Z445" i="1"/>
  <c r="BP486" i="1"/>
  <c r="BN486" i="1"/>
  <c r="Z486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2" i="1"/>
  <c r="Z26" i="1"/>
  <c r="BN26" i="1"/>
  <c r="Z35" i="1"/>
  <c r="BN35" i="1"/>
  <c r="Z59" i="1"/>
  <c r="BN59" i="1"/>
  <c r="Z79" i="1"/>
  <c r="BN79" i="1"/>
  <c r="Y89" i="1"/>
  <c r="Z93" i="1"/>
  <c r="BN93" i="1"/>
  <c r="Z103" i="1"/>
  <c r="BN103" i="1"/>
  <c r="Z116" i="1"/>
  <c r="BN116" i="1"/>
  <c r="Z124" i="1"/>
  <c r="BN124" i="1"/>
  <c r="Z134" i="1"/>
  <c r="BN134" i="1"/>
  <c r="Y146" i="1"/>
  <c r="Z150" i="1"/>
  <c r="BN150" i="1"/>
  <c r="Z176" i="1"/>
  <c r="BN176" i="1"/>
  <c r="Z196" i="1"/>
  <c r="BN196" i="1"/>
  <c r="BP268" i="1"/>
  <c r="BN268" i="1"/>
  <c r="Z268" i="1"/>
  <c r="BP310" i="1"/>
  <c r="BN310" i="1"/>
  <c r="Z310" i="1"/>
  <c r="BP360" i="1"/>
  <c r="Z360" i="1"/>
  <c r="BP392" i="1"/>
  <c r="BN392" i="1"/>
  <c r="Z392" i="1"/>
  <c r="BP431" i="1"/>
  <c r="BN431" i="1"/>
  <c r="Z431" i="1"/>
  <c r="BP457" i="1"/>
  <c r="BN457" i="1"/>
  <c r="Z457" i="1"/>
  <c r="BP463" i="1"/>
  <c r="BN463" i="1"/>
  <c r="Z463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J9" i="1"/>
  <c r="Y37" i="1"/>
  <c r="Z28" i="1"/>
  <c r="BN28" i="1"/>
  <c r="Z29" i="1"/>
  <c r="BN29" i="1"/>
  <c r="Z30" i="1"/>
  <c r="BN30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53" i="1"/>
  <c r="BN53" i="1"/>
  <c r="Z64" i="1"/>
  <c r="BN64" i="1"/>
  <c r="Z68" i="1"/>
  <c r="BN68" i="1"/>
  <c r="Z69" i="1"/>
  <c r="BN69" i="1"/>
  <c r="Z77" i="1"/>
  <c r="BN77" i="1"/>
  <c r="Z83" i="1"/>
  <c r="BN83" i="1"/>
  <c r="BP83" i="1"/>
  <c r="Z87" i="1"/>
  <c r="BN87" i="1"/>
  <c r="Y99" i="1"/>
  <c r="Z95" i="1"/>
  <c r="BN95" i="1"/>
  <c r="Z101" i="1"/>
  <c r="BN101" i="1"/>
  <c r="BP101" i="1"/>
  <c r="Z108" i="1"/>
  <c r="BN108" i="1"/>
  <c r="Z114" i="1"/>
  <c r="BN114" i="1"/>
  <c r="BP114" i="1"/>
  <c r="Z118" i="1"/>
  <c r="BN118" i="1"/>
  <c r="Z119" i="1"/>
  <c r="BN119" i="1"/>
  <c r="Z126" i="1"/>
  <c r="BN126" i="1"/>
  <c r="Z132" i="1"/>
  <c r="BN132" i="1"/>
  <c r="BP132" i="1"/>
  <c r="Z140" i="1"/>
  <c r="BN140" i="1"/>
  <c r="Z144" i="1"/>
  <c r="BN144" i="1"/>
  <c r="Z155" i="1"/>
  <c r="BN155" i="1"/>
  <c r="Z165" i="1"/>
  <c r="BN165" i="1"/>
  <c r="BP165" i="1"/>
  <c r="Y180" i="1"/>
  <c r="Z178" i="1"/>
  <c r="BN178" i="1"/>
  <c r="Z190" i="1"/>
  <c r="Z191" i="1" s="1"/>
  <c r="BN190" i="1"/>
  <c r="BP190" i="1"/>
  <c r="Y191" i="1"/>
  <c r="Z194" i="1"/>
  <c r="BN194" i="1"/>
  <c r="BP194" i="1"/>
  <c r="Z198" i="1"/>
  <c r="BN198" i="1"/>
  <c r="Z207" i="1"/>
  <c r="BN207" i="1"/>
  <c r="Z217" i="1"/>
  <c r="BN217" i="1"/>
  <c r="Z221" i="1"/>
  <c r="BN221" i="1"/>
  <c r="Z227" i="1"/>
  <c r="BN227" i="1"/>
  <c r="BP227" i="1"/>
  <c r="Z231" i="1"/>
  <c r="BN231" i="1"/>
  <c r="Z235" i="1"/>
  <c r="BN235" i="1"/>
  <c r="Z241" i="1"/>
  <c r="BN241" i="1"/>
  <c r="Z245" i="1"/>
  <c r="BN245" i="1"/>
  <c r="Z251" i="1"/>
  <c r="BN251" i="1"/>
  <c r="Z255" i="1"/>
  <c r="BN255" i="1"/>
  <c r="Z262" i="1"/>
  <c r="BN262" i="1"/>
  <c r="Z266" i="1"/>
  <c r="BN266" i="1"/>
  <c r="Z270" i="1"/>
  <c r="BN270" i="1"/>
  <c r="Z281" i="1"/>
  <c r="BN281" i="1"/>
  <c r="F9" i="1"/>
  <c r="F10" i="1"/>
  <c r="Z22" i="1"/>
  <c r="Z23" i="1" s="1"/>
  <c r="BN22" i="1"/>
  <c r="BP22" i="1"/>
  <c r="Z211" i="1"/>
  <c r="BN211" i="1"/>
  <c r="BP211" i="1"/>
  <c r="Z219" i="1"/>
  <c r="BN219" i="1"/>
  <c r="Z223" i="1"/>
  <c r="BN223" i="1"/>
  <c r="Z229" i="1"/>
  <c r="BN229" i="1"/>
  <c r="Z233" i="1"/>
  <c r="BN233" i="1"/>
  <c r="Z237" i="1"/>
  <c r="BN237" i="1"/>
  <c r="BN283" i="1"/>
  <c r="BP285" i="1"/>
  <c r="BN285" i="1"/>
  <c r="Z285" i="1"/>
  <c r="Z299" i="1"/>
  <c r="BN299" i="1"/>
  <c r="Z308" i="1"/>
  <c r="BN308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BP336" i="1"/>
  <c r="Z358" i="1"/>
  <c r="BN358" i="1"/>
  <c r="Z362" i="1"/>
  <c r="BN362" i="1"/>
  <c r="Z368" i="1"/>
  <c r="BN368" i="1"/>
  <c r="Z376" i="1"/>
  <c r="BN376" i="1"/>
  <c r="Z380" i="1"/>
  <c r="BN380" i="1"/>
  <c r="Z386" i="1"/>
  <c r="BN386" i="1"/>
  <c r="Z398" i="1"/>
  <c r="BN398" i="1"/>
  <c r="Z417" i="1"/>
  <c r="BN417" i="1"/>
  <c r="Z421" i="1"/>
  <c r="BN421" i="1"/>
  <c r="Z425" i="1"/>
  <c r="BN425" i="1"/>
  <c r="Z447" i="1"/>
  <c r="BN447" i="1"/>
  <c r="Z451" i="1"/>
  <c r="BN451" i="1"/>
  <c r="Z465" i="1"/>
  <c r="BN465" i="1"/>
  <c r="Z480" i="1"/>
  <c r="BN480" i="1"/>
  <c r="Z481" i="1"/>
  <c r="BN481" i="1"/>
  <c r="Z484" i="1"/>
  <c r="BN484" i="1"/>
  <c r="BP487" i="1"/>
  <c r="BN487" i="1"/>
  <c r="BP491" i="1"/>
  <c r="BN491" i="1"/>
  <c r="Z491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Z287" i="1"/>
  <c r="BN287" i="1"/>
  <c r="BN347" i="1"/>
  <c r="BN351" i="1"/>
  <c r="BP351" i="1"/>
  <c r="Y352" i="1"/>
  <c r="BN356" i="1"/>
  <c r="BN360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Z641" i="1" s="1"/>
  <c r="BP639" i="1"/>
  <c r="BN639" i="1"/>
  <c r="Z639" i="1"/>
  <c r="Y508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BN115" i="1"/>
  <c r="Z117" i="1"/>
  <c r="BN117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Y395" i="1"/>
  <c r="BP390" i="1"/>
  <c r="BN390" i="1"/>
  <c r="Z390" i="1"/>
  <c r="Z394" i="1" s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Z528" i="1" s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623" i="1" l="1"/>
  <c r="Z246" i="1"/>
  <c r="Z202" i="1"/>
  <c r="Z129" i="1"/>
  <c r="Z89" i="1"/>
  <c r="Z73" i="1"/>
  <c r="Y663" i="1"/>
  <c r="Z36" i="1"/>
  <c r="Z606" i="1"/>
  <c r="Z583" i="1"/>
  <c r="Z453" i="1"/>
  <c r="Z544" i="1"/>
  <c r="Z301" i="1"/>
  <c r="Z289" i="1"/>
  <c r="Z258" i="1"/>
  <c r="Z238" i="1"/>
  <c r="Z146" i="1"/>
  <c r="Z136" i="1"/>
  <c r="Z120" i="1"/>
  <c r="Z80" i="1"/>
  <c r="Z55" i="1"/>
  <c r="Y662" i="1"/>
  <c r="Y664" i="1" s="1"/>
  <c r="Z372" i="1"/>
  <c r="Y665" i="1"/>
  <c r="Z565" i="1"/>
  <c r="Z503" i="1"/>
  <c r="Z427" i="1"/>
  <c r="Z571" i="1"/>
  <c r="Z466" i="1"/>
  <c r="Z224" i="1"/>
  <c r="Z180" i="1"/>
  <c r="Z98" i="1"/>
  <c r="Z411" i="1"/>
  <c r="Z634" i="1"/>
  <c r="Z647" i="1"/>
  <c r="Z613" i="1"/>
  <c r="Z594" i="1"/>
  <c r="Y661" i="1"/>
  <c r="Z311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<sst xmlns="http://schemas.openxmlformats.org/spreadsheetml/2006/main" count="3121" uniqueCount="1075">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</sst>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194" sqref="AA194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45638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Четверг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0.41666666666666669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100</v>
      </c>
      <c r="Y194" s="774">
        <f t="shared" ref="Y194:Y201" si="36">IFERROR(IF(X194="",0,CEILING((X194/$H194),1)*$H194),"")</f>
        <v>100.80000000000001</v>
      </c>
      <c r="Z194" s="36">
        <f>IFERROR(IF(Y194=0,"",ROUNDUP(Y194/H194,0)*0.00753),"")</f>
        <v>0.18071999999999999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106.19047619047619</v>
      </c>
      <c r="BN194" s="64">
        <f t="shared" ref="BN194:BN201" si="38">IFERROR(Y194*I194/H194,"0")</f>
        <v>107.04</v>
      </c>
      <c r="BO194" s="64">
        <f t="shared" ref="BO194:BO201" si="39">IFERROR(1/J194*(X194/H194),"0")</f>
        <v>0.15262515262515264</v>
      </c>
      <c r="BP194" s="64">
        <f t="shared" ref="BP194:BP201" si="40">IFERROR(1/J194*(Y194/H194),"0")</f>
        <v>0.15384615384615385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23.80952380952381</v>
      </c>
      <c r="Y202" s="775">
        <f>IFERROR(Y194/H194,"0")+IFERROR(Y195/H195,"0")+IFERROR(Y196/H196,"0")+IFERROR(Y197/H197,"0")+IFERROR(Y198/H198,"0")+IFERROR(Y199/H199,"0")+IFERROR(Y200/H200,"0")+IFERROR(Y201/H201,"0")</f>
        <v>24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0.18071999999999999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100</v>
      </c>
      <c r="Y203" s="775">
        <f>IFERROR(SUM(Y194:Y201),"0")</f>
        <v>100.80000000000001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380</v>
      </c>
      <c r="Y228" s="774">
        <f t="shared" si="46"/>
        <v>382.2</v>
      </c>
      <c r="Z228" s="36">
        <f>IFERROR(IF(Y228=0,"",ROUNDUP(Y228/H228,0)*0.02175),"")</f>
        <v>1.06575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407.47692307692313</v>
      </c>
      <c r="BN228" s="64">
        <f t="shared" si="48"/>
        <v>409.83600000000001</v>
      </c>
      <c r="BO228" s="64">
        <f t="shared" si="49"/>
        <v>0.86996336996336998</v>
      </c>
      <c r="BP228" s="64">
        <f t="shared" si="50"/>
        <v>0.875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110</v>
      </c>
      <c r="Y237" s="774">
        <f t="shared" si="46"/>
        <v>110.39999999999999</v>
      </c>
      <c r="Z237" s="36">
        <f>IFERROR(IF(Y237=0,"",ROUNDUP(Y237/H237,0)*0.00651),"")</f>
        <v>0.29946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121.825</v>
      </c>
      <c r="BN237" s="64">
        <f t="shared" si="48"/>
        <v>122.268</v>
      </c>
      <c r="BO237" s="64">
        <f t="shared" si="49"/>
        <v>0.25183150183150188</v>
      </c>
      <c r="BP237" s="64">
        <f t="shared" si="50"/>
        <v>0.25274725274725279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94.551282051282058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95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1.36521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490</v>
      </c>
      <c r="Y239" s="775">
        <f>IFERROR(SUM(Y227:Y237),"0")</f>
        <v>492.59999999999997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540</v>
      </c>
      <c r="Y385" s="774">
        <f>IFERROR(IF(X385="",0,CEILING((X385/$H385),1)*$H385),"")</f>
        <v>546</v>
      </c>
      <c r="Z385" s="36">
        <f>IFERROR(IF(Y385=0,"",ROUNDUP(Y385/H385,0)*0.02175),"")</f>
        <v>1.5225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579.04615384615386</v>
      </c>
      <c r="BN385" s="64">
        <f>IFERROR(Y385*I385/H385,"0")</f>
        <v>585.48000000000013</v>
      </c>
      <c r="BO385" s="64">
        <f>IFERROR(1/J385*(X385/H385),"0")</f>
        <v>1.2362637362637361</v>
      </c>
      <c r="BP385" s="64">
        <f>IFERROR(1/J385*(Y385/H385),"0")</f>
        <v>1.25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69.230769230769226</v>
      </c>
      <c r="Y387" s="775">
        <f>IFERROR(Y384/H384,"0")+IFERROR(Y385/H385,"0")+IFERROR(Y386/H386,"0")</f>
        <v>70</v>
      </c>
      <c r="Z387" s="775">
        <f>IFERROR(IF(Z384="",0,Z384),"0")+IFERROR(IF(Z385="",0,Z385),"0")+IFERROR(IF(Z386="",0,Z386),"0")</f>
        <v>1.5225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540</v>
      </c>
      <c r="Y388" s="775">
        <f>IFERROR(SUM(Y384:Y386),"0")</f>
        <v>546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2480</v>
      </c>
      <c r="Y420" s="774">
        <f t="shared" si="81"/>
        <v>2490</v>
      </c>
      <c r="Z420" s="36">
        <f>IFERROR(IF(Y420=0,"",ROUNDUP(Y420/H420,0)*0.02175),"")</f>
        <v>3.6104999999999996</v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2559.36</v>
      </c>
      <c r="BN420" s="64">
        <f t="shared" si="83"/>
        <v>2569.6800000000003</v>
      </c>
      <c r="BO420" s="64">
        <f t="shared" si="84"/>
        <v>3.4444444444444446</v>
      </c>
      <c r="BP420" s="64">
        <f t="shared" si="85"/>
        <v>3.458333333333333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165.33333333333334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166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3.6104999999999996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2480</v>
      </c>
      <c r="Y428" s="775">
        <f>IFERROR(SUM(Y416:Y426),"0")</f>
        <v>2490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1440</v>
      </c>
      <c r="Y430" s="774">
        <f>IFERROR(IF(X430="",0,CEILING((X430/$H430),1)*$H430),"")</f>
        <v>1440</v>
      </c>
      <c r="Z430" s="36">
        <f>IFERROR(IF(Y430=0,"",ROUNDUP(Y430/H430,0)*0.02175),"")</f>
        <v>2.0880000000000001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1486.0800000000002</v>
      </c>
      <c r="BN430" s="64">
        <f>IFERROR(Y430*I430/H430,"0")</f>
        <v>1486.0800000000002</v>
      </c>
      <c r="BO430" s="64">
        <f>IFERROR(1/J430*(X430/H430),"0")</f>
        <v>2</v>
      </c>
      <c r="BP430" s="64">
        <f>IFERROR(1/J430*(Y430/H430),"0")</f>
        <v>2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96</v>
      </c>
      <c r="Y432" s="775">
        <f>IFERROR(Y430/H430,"0")+IFERROR(Y431/H431,"0")</f>
        <v>96</v>
      </c>
      <c r="Z432" s="775">
        <f>IFERROR(IF(Z430="",0,Z430),"0")+IFERROR(IF(Z431="",0,Z431),"0")</f>
        <v>2.0880000000000001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1440</v>
      </c>
      <c r="Y433" s="775">
        <f>IFERROR(SUM(Y430:Y431),"0")</f>
        <v>1440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630</v>
      </c>
      <c r="Y436" s="774">
        <f>IFERROR(IF(X436="",0,CEILING((X436/$H436),1)*$H436),"")</f>
        <v>630</v>
      </c>
      <c r="Z436" s="36">
        <f>IFERROR(IF(Y436=0,"",ROUNDUP(Y436/H436,0)*0.02175),"")</f>
        <v>1.5225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669.48</v>
      </c>
      <c r="BN436" s="64">
        <f>IFERROR(Y436*I436/H436,"0")</f>
        <v>669.48</v>
      </c>
      <c r="BO436" s="64">
        <f>IFERROR(1/J436*(X436/H436),"0")</f>
        <v>1.25</v>
      </c>
      <c r="BP436" s="64">
        <f>IFERROR(1/J436*(Y436/H436),"0")</f>
        <v>1.25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70</v>
      </c>
      <c r="Y437" s="775">
        <f>IFERROR(Y435/H435,"0")+IFERROR(Y436/H436,"0")</f>
        <v>70</v>
      </c>
      <c r="Z437" s="775">
        <f>IFERROR(IF(Z435="",0,Z435),"0")+IFERROR(IF(Z436="",0,Z436),"0")</f>
        <v>1.5225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630</v>
      </c>
      <c r="Y438" s="775">
        <f>IFERROR(SUM(Y435:Y436),"0")</f>
        <v>630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150</v>
      </c>
      <c r="Y522" s="774">
        <f t="shared" si="98"/>
        <v>151.20000000000002</v>
      </c>
      <c r="Z522" s="36">
        <f>IFERROR(IF(Y522=0,"",ROUNDUP(Y522/H522,0)*0.00902),"")</f>
        <v>0.25256000000000001</v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155.83333333333331</v>
      </c>
      <c r="BN522" s="64">
        <f t="shared" si="100"/>
        <v>157.08000000000001</v>
      </c>
      <c r="BO522" s="64">
        <f t="shared" si="101"/>
        <v>0.21043771043771042</v>
      </c>
      <c r="BP522" s="64">
        <f t="shared" si="102"/>
        <v>0.21212121212121213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27.777777777777775</v>
      </c>
      <c r="Y528" s="775">
        <f>IFERROR(Y521/H521,"0")+IFERROR(Y522/H522,"0")+IFERROR(Y523/H523,"0")+IFERROR(Y524/H524,"0")+IFERROR(Y525/H525,"0")+IFERROR(Y526/H526,"0")+IFERROR(Y527/H527,"0")</f>
        <v>28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0.25256000000000001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150</v>
      </c>
      <c r="Y529" s="775">
        <f>IFERROR(SUM(Y521:Y527),"0")</f>
        <v>151.20000000000002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idden="1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hidden="1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390</v>
      </c>
      <c r="Y568" s="774">
        <f>IFERROR(IF(X568="",0,CEILING((X568/$H568),1)*$H568),"")</f>
        <v>390.72</v>
      </c>
      <c r="Z568" s="36">
        <f>IFERROR(IF(Y568=0,"",ROUNDUP(Y568/H568,0)*0.01196),"")</f>
        <v>0.88504000000000005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416.59090909090907</v>
      </c>
      <c r="BN568" s="64">
        <f>IFERROR(Y568*I568/H568,"0")</f>
        <v>417.36</v>
      </c>
      <c r="BO568" s="64">
        <f>IFERROR(1/J568*(X568/H568),"0")</f>
        <v>0.71022727272727271</v>
      </c>
      <c r="BP568" s="64">
        <f>IFERROR(1/J568*(Y568/H568),"0")</f>
        <v>0.71153846153846156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73.86363636363636</v>
      </c>
      <c r="Y571" s="775">
        <f>IFERROR(Y568/H568,"0")+IFERROR(Y569/H569,"0")+IFERROR(Y570/H570,"0")</f>
        <v>74</v>
      </c>
      <c r="Z571" s="775">
        <f>IFERROR(IF(Z568="",0,Z568),"0")+IFERROR(IF(Z569="",0,Z569),"0")+IFERROR(IF(Z570="",0,Z570),"0")</f>
        <v>0.88504000000000005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390</v>
      </c>
      <c r="Y572" s="775">
        <f>IFERROR(SUM(Y568:Y570),"0")</f>
        <v>390.72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140</v>
      </c>
      <c r="Y575" s="774">
        <f t="shared" si="109"/>
        <v>142.56</v>
      </c>
      <c r="Z575" s="36">
        <f>IFERROR(IF(Y575=0,"",ROUNDUP(Y575/H575,0)*0.01196),"")</f>
        <v>0.32291999999999998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149.54545454545453</v>
      </c>
      <c r="BN575" s="64">
        <f t="shared" si="111"/>
        <v>152.27999999999997</v>
      </c>
      <c r="BO575" s="64">
        <f t="shared" si="112"/>
        <v>0.25495337995337997</v>
      </c>
      <c r="BP575" s="64">
        <f t="shared" si="113"/>
        <v>0.25961538461538464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170</v>
      </c>
      <c r="Y576" s="774">
        <f t="shared" si="109"/>
        <v>174.24</v>
      </c>
      <c r="Z576" s="36">
        <f>IFERROR(IF(Y576=0,"",ROUNDUP(Y576/H576,0)*0.01196),"")</f>
        <v>0.39468000000000003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181.59090909090907</v>
      </c>
      <c r="BN576" s="64">
        <f t="shared" si="111"/>
        <v>186.12</v>
      </c>
      <c r="BO576" s="64">
        <f t="shared" si="112"/>
        <v>0.3095862470862471</v>
      </c>
      <c r="BP576" s="64">
        <f t="shared" si="113"/>
        <v>0.31730769230769235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58.712121212121211</v>
      </c>
      <c r="Y583" s="775">
        <f>IFERROR(Y574/H574,"0")+IFERROR(Y575/H575,"0")+IFERROR(Y576/H576,"0")+IFERROR(Y577/H577,"0")+IFERROR(Y578/H578,"0")+IFERROR(Y579/H579,"0")+IFERROR(Y580/H580,"0")+IFERROR(Y581/H581,"0")+IFERROR(Y582/H582,"0")</f>
        <v>60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0.71760000000000002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310</v>
      </c>
      <c r="Y584" s="775">
        <f>IFERROR(SUM(Y574:Y582),"0")</f>
        <v>316.8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6530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6558.12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6833.0191591741586</v>
      </c>
      <c r="Y662" s="775">
        <f>IFERROR(SUM(BN22:BN658),"0")</f>
        <v>6862.7040000000006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11</v>
      </c>
      <c r="Y663" s="38">
        <f>ROUNDUP(SUM(BP22:BP658),0)</f>
        <v>11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7108.0191591741586</v>
      </c>
      <c r="Y664" s="775">
        <f>GrossWeightTotalR+PalletQtyTotalR*25</f>
        <v>7137.7040000000006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679.27844377844383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683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12.144629999999999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100.80000000000001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492.59999999999997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546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4560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151.20000000000002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707.52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00,00"/>
        <filter val="11"/>
        <filter val="110,00"/>
        <filter val="140,00"/>
        <filter val="150,00"/>
        <filter val="165,33"/>
        <filter val="170,00"/>
        <filter val="2 480,00"/>
        <filter val="23,81"/>
        <filter val="27,78"/>
        <filter val="310,00"/>
        <filter val="380,00"/>
        <filter val="390,00"/>
        <filter val="490,00"/>
        <filter val="540,00"/>
        <filter val="58,71"/>
        <filter val="6 530,00"/>
        <filter val="6 833,02"/>
        <filter val="630,00"/>
        <filter val="679,28"/>
        <filter val="69,23"/>
        <filter val="7 108,02"/>
        <filter val="70,00"/>
        <filter val="73,86"/>
        <filter val="94,55"/>
        <filter val="96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