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A454B0B-1EC8-4E0C-9B98-157CCA519B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N332" i="1"/>
  <c r="BM332" i="1"/>
  <c r="Z332" i="1"/>
  <c r="Z333" i="1" s="1"/>
  <c r="Y332" i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Z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Y191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X664" i="1" s="1"/>
  <c r="Y22" i="1"/>
  <c r="Y23" i="1" s="1"/>
  <c r="P22" i="1"/>
  <c r="H10" i="1"/>
  <c r="A9" i="1"/>
  <c r="A10" i="1" s="1"/>
  <c r="D7" i="1"/>
  <c r="Q6" i="1"/>
  <c r="P2" i="1"/>
  <c r="BP360" i="1" l="1"/>
  <c r="BN360" i="1"/>
  <c r="Z360" i="1"/>
  <c r="BP384" i="1"/>
  <c r="BN384" i="1"/>
  <c r="Z384" i="1"/>
  <c r="BP418" i="1"/>
  <c r="BN418" i="1"/>
  <c r="Z418" i="1"/>
  <c r="Y443" i="1"/>
  <c r="Y442" i="1"/>
  <c r="BP441" i="1"/>
  <c r="BN441" i="1"/>
  <c r="Z441" i="1"/>
  <c r="Z442" i="1" s="1"/>
  <c r="BP446" i="1"/>
  <c r="BN446" i="1"/>
  <c r="Z446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3" i="1"/>
  <c r="Y35" i="1"/>
  <c r="Z49" i="1"/>
  <c r="BN49" i="1"/>
  <c r="Z64" i="1"/>
  <c r="BN64" i="1"/>
  <c r="Z76" i="1"/>
  <c r="BN76" i="1"/>
  <c r="Z86" i="1"/>
  <c r="BN86" i="1"/>
  <c r="Y98" i="1"/>
  <c r="Z100" i="1"/>
  <c r="BN100" i="1"/>
  <c r="Z113" i="1"/>
  <c r="BN113" i="1"/>
  <c r="Z125" i="1"/>
  <c r="BN125" i="1"/>
  <c r="Z139" i="1"/>
  <c r="BN139" i="1"/>
  <c r="Z154" i="1"/>
  <c r="BN154" i="1"/>
  <c r="Z177" i="1"/>
  <c r="BN177" i="1"/>
  <c r="Z197" i="1"/>
  <c r="BN197" i="1"/>
  <c r="Z216" i="1"/>
  <c r="BN216" i="1"/>
  <c r="Z226" i="1"/>
  <c r="BN226" i="1"/>
  <c r="Z234" i="1"/>
  <c r="BN234" i="1"/>
  <c r="Z251" i="1"/>
  <c r="BN251" i="1"/>
  <c r="Z262" i="1"/>
  <c r="BN262" i="1"/>
  <c r="Z270" i="1"/>
  <c r="BN270" i="1"/>
  <c r="Z285" i="1"/>
  <c r="BN285" i="1"/>
  <c r="Z308" i="1"/>
  <c r="BN308" i="1"/>
  <c r="Y334" i="1"/>
  <c r="Y333" i="1"/>
  <c r="BP332" i="1"/>
  <c r="BP336" i="1"/>
  <c r="BN336" i="1"/>
  <c r="Z336" i="1"/>
  <c r="BP370" i="1"/>
  <c r="BN370" i="1"/>
  <c r="Z370" i="1"/>
  <c r="BP387" i="1"/>
  <c r="BN387" i="1"/>
  <c r="Z387" i="1"/>
  <c r="BP426" i="1"/>
  <c r="BN426" i="1"/>
  <c r="Z426" i="1"/>
  <c r="BP458" i="1"/>
  <c r="BN458" i="1"/>
  <c r="Z458" i="1"/>
  <c r="BP483" i="1"/>
  <c r="BN483" i="1"/>
  <c r="Z483" i="1"/>
  <c r="BP493" i="1"/>
  <c r="BN493" i="1"/>
  <c r="Z493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Z22" i="1"/>
  <c r="Z23" i="1" s="1"/>
  <c r="BN22" i="1"/>
  <c r="BP22" i="1"/>
  <c r="Z26" i="1"/>
  <c r="BN26" i="1"/>
  <c r="BP26" i="1"/>
  <c r="Z33" i="1"/>
  <c r="BN33" i="1"/>
  <c r="C673" i="1"/>
  <c r="Z51" i="1"/>
  <c r="BN51" i="1"/>
  <c r="Z57" i="1"/>
  <c r="BN57" i="1"/>
  <c r="BP57" i="1"/>
  <c r="D673" i="1"/>
  <c r="Z66" i="1"/>
  <c r="BN66" i="1"/>
  <c r="Z70" i="1"/>
  <c r="BN70" i="1"/>
  <c r="Y80" i="1"/>
  <c r="Z78" i="1"/>
  <c r="BN78" i="1"/>
  <c r="Y88" i="1"/>
  <c r="Z84" i="1"/>
  <c r="BN84" i="1"/>
  <c r="Z92" i="1"/>
  <c r="BN92" i="1"/>
  <c r="Z96" i="1"/>
  <c r="BN96" i="1"/>
  <c r="Y104" i="1"/>
  <c r="Z102" i="1"/>
  <c r="BN102" i="1"/>
  <c r="Z109" i="1"/>
  <c r="BN109" i="1"/>
  <c r="Y120" i="1"/>
  <c r="Z115" i="1"/>
  <c r="BN115" i="1"/>
  <c r="Z123" i="1"/>
  <c r="BN123" i="1"/>
  <c r="Z127" i="1"/>
  <c r="BN127" i="1"/>
  <c r="Y135" i="1"/>
  <c r="Z133" i="1"/>
  <c r="BN133" i="1"/>
  <c r="Y145" i="1"/>
  <c r="Z141" i="1"/>
  <c r="BN141" i="1"/>
  <c r="Z149" i="1"/>
  <c r="BN149" i="1"/>
  <c r="Z160" i="1"/>
  <c r="BN160" i="1"/>
  <c r="Y166" i="1"/>
  <c r="Z175" i="1"/>
  <c r="BN175" i="1"/>
  <c r="Z183" i="1"/>
  <c r="BN183" i="1"/>
  <c r="Y201" i="1"/>
  <c r="Z195" i="1"/>
  <c r="BN195" i="1"/>
  <c r="Z199" i="1"/>
  <c r="BN199" i="1"/>
  <c r="J673" i="1"/>
  <c r="Z210" i="1"/>
  <c r="BN210" i="1"/>
  <c r="BP210" i="1"/>
  <c r="Y224" i="1"/>
  <c r="Z218" i="1"/>
  <c r="BN218" i="1"/>
  <c r="Z222" i="1"/>
  <c r="BN222" i="1"/>
  <c r="Y238" i="1"/>
  <c r="Z228" i="1"/>
  <c r="BN228" i="1"/>
  <c r="Z232" i="1"/>
  <c r="BN232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Y372" i="1"/>
  <c r="BP368" i="1"/>
  <c r="BN368" i="1"/>
  <c r="Z368" i="1"/>
  <c r="BP380" i="1"/>
  <c r="BN380" i="1"/>
  <c r="Z380" i="1"/>
  <c r="BP410" i="1"/>
  <c r="BN410" i="1"/>
  <c r="Z410" i="1"/>
  <c r="BP424" i="1"/>
  <c r="BN424" i="1"/>
  <c r="Z424" i="1"/>
  <c r="BP452" i="1"/>
  <c r="BN452" i="1"/>
  <c r="Z452" i="1"/>
  <c r="BP480" i="1"/>
  <c r="BN480" i="1"/>
  <c r="Z480" i="1"/>
  <c r="BP236" i="1"/>
  <c r="BN236" i="1"/>
  <c r="BP245" i="1"/>
  <c r="BN245" i="1"/>
  <c r="Z245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BP393" i="1"/>
  <c r="BN393" i="1"/>
  <c r="Z393" i="1"/>
  <c r="BP420" i="1"/>
  <c r="BN420" i="1"/>
  <c r="Z420" i="1"/>
  <c r="BP432" i="1"/>
  <c r="BN432" i="1"/>
  <c r="Z432" i="1"/>
  <c r="BP448" i="1"/>
  <c r="BN448" i="1"/>
  <c r="Z448" i="1"/>
  <c r="BP464" i="1"/>
  <c r="BN464" i="1"/>
  <c r="Z464" i="1"/>
  <c r="BP486" i="1"/>
  <c r="BN486" i="1"/>
  <c r="Z486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389" i="1"/>
  <c r="BP491" i="1"/>
  <c r="BN491" i="1"/>
  <c r="Z491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F9" i="1"/>
  <c r="J9" i="1"/>
  <c r="F10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BP386" i="1"/>
  <c r="BN386" i="1"/>
  <c r="Z386" i="1"/>
  <c r="BP392" i="1"/>
  <c r="BN392" i="1"/>
  <c r="Z392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I673" i="1"/>
  <c r="H9" i="1"/>
  <c r="B673" i="1"/>
  <c r="X665" i="1"/>
  <c r="X666" i="1" s="1"/>
  <c r="X667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Z97" i="1" s="1"/>
  <c r="BN91" i="1"/>
  <c r="BP91" i="1"/>
  <c r="Z93" i="1"/>
  <c r="BN93" i="1"/>
  <c r="Z95" i="1"/>
  <c r="BN95" i="1"/>
  <c r="Z101" i="1"/>
  <c r="BN101" i="1"/>
  <c r="E673" i="1"/>
  <c r="Z108" i="1"/>
  <c r="Z110" i="1" s="1"/>
  <c r="BN108" i="1"/>
  <c r="Y111" i="1"/>
  <c r="Z114" i="1"/>
  <c r="BN114" i="1"/>
  <c r="Z116" i="1"/>
  <c r="BN116" i="1"/>
  <c r="F673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BN182" i="1"/>
  <c r="BP182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Y246" i="1"/>
  <c r="Z241" i="1"/>
  <c r="BN241" i="1"/>
  <c r="Z242" i="1"/>
  <c r="BN242" i="1"/>
  <c r="Z244" i="1"/>
  <c r="BN244" i="1"/>
  <c r="BP252" i="1"/>
  <c r="BN252" i="1"/>
  <c r="Z252" i="1"/>
  <c r="BP256" i="1"/>
  <c r="BN256" i="1"/>
  <c r="Z256" i="1"/>
  <c r="BP265" i="1"/>
  <c r="BN265" i="1"/>
  <c r="Z265" i="1"/>
  <c r="Z271" i="1" s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Z311" i="1" s="1"/>
  <c r="BP309" i="1"/>
  <c r="BN309" i="1"/>
  <c r="Z309" i="1"/>
  <c r="Y338" i="1"/>
  <c r="Y348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Y402" i="1"/>
  <c r="BN398" i="1"/>
  <c r="Z398" i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Y439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Y459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L673" i="1"/>
  <c r="Y272" i="1"/>
  <c r="M673" i="1"/>
  <c r="Y289" i="1"/>
  <c r="Y317" i="1"/>
  <c r="S673" i="1"/>
  <c r="Y330" i="1"/>
  <c r="U673" i="1"/>
  <c r="Y366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X673" i="1"/>
  <c r="Y454" i="1"/>
  <c r="BP544" i="1"/>
  <c r="BN544" i="1"/>
  <c r="Z544" i="1"/>
  <c r="Z545" i="1" s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91" i="1" l="1"/>
  <c r="Z454" i="1"/>
  <c r="Z372" i="1"/>
  <c r="Z184" i="1"/>
  <c r="Z119" i="1"/>
  <c r="Z103" i="1"/>
  <c r="Z35" i="1"/>
  <c r="Z348" i="1"/>
  <c r="Z625" i="1"/>
  <c r="Z573" i="1"/>
  <c r="Z438" i="1"/>
  <c r="Z401" i="1"/>
  <c r="Z246" i="1"/>
  <c r="Z201" i="1"/>
  <c r="Z128" i="1"/>
  <c r="Z88" i="1"/>
  <c r="Y664" i="1"/>
  <c r="Z505" i="1"/>
  <c r="Y667" i="1"/>
  <c r="Z365" i="1"/>
  <c r="Z237" i="1"/>
  <c r="Z135" i="1"/>
  <c r="Y665" i="1"/>
  <c r="Z381" i="1"/>
  <c r="Z289" i="1"/>
  <c r="Z643" i="1"/>
  <c r="Z608" i="1"/>
  <c r="Z567" i="1"/>
  <c r="Y663" i="1"/>
  <c r="Z301" i="1"/>
  <c r="Z636" i="1"/>
  <c r="Z649" i="1"/>
  <c r="Z615" i="1"/>
  <c r="Z585" i="1"/>
  <c r="Z529" i="1"/>
  <c r="Z467" i="1"/>
  <c r="Z596" i="1"/>
  <c r="Z428" i="1"/>
  <c r="Z395" i="1"/>
  <c r="Z145" i="1"/>
  <c r="Z79" i="1"/>
  <c r="Z72" i="1"/>
  <c r="Z54" i="1"/>
  <c r="Z258" i="1"/>
  <c r="Z668" i="1" l="1"/>
  <c r="Y666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<sst xmlns="http://schemas.openxmlformats.org/spreadsheetml/2006/main" count="3139" uniqueCount="1081">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</sst>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77" sqref="AA577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45641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Воскресенье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0.5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idden="1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hidden="1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0</v>
      </c>
      <c r="Y429" s="779">
        <f>IFERROR(SUM(Y417:Y427),"0")</f>
        <v>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idden="1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4000</v>
      </c>
      <c r="Y570" s="778">
        <f>IFERROR(IF(X570="",0,CEILING((X570/$H570),1)*$H570),"")</f>
        <v>4002.2400000000002</v>
      </c>
      <c r="Z570" s="36">
        <f>IFERROR(IF(Y570=0,"",ROUNDUP(Y570/H570,0)*0.01196),"")</f>
        <v>9.0656800000000004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4272.727272727273</v>
      </c>
      <c r="BN570" s="64">
        <f>IFERROR(Y570*I570/H570,"0")</f>
        <v>4275.12</v>
      </c>
      <c r="BO570" s="64">
        <f>IFERROR(1/J570*(X570/H570),"0")</f>
        <v>7.2843822843822839</v>
      </c>
      <c r="BP570" s="64">
        <f>IFERROR(1/J570*(Y570/H570),"0")</f>
        <v>7.2884615384615392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757.57575757575751</v>
      </c>
      <c r="Y573" s="779">
        <f>IFERROR(Y570/H570,"0")+IFERROR(Y571/H571,"0")+IFERROR(Y572/H572,"0")</f>
        <v>758</v>
      </c>
      <c r="Z573" s="779">
        <f>IFERROR(IF(Z570="",0,Z570),"0")+IFERROR(IF(Z571="",0,Z571),"0")+IFERROR(IF(Z572="",0,Z572),"0")</f>
        <v>9.0656800000000004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4000</v>
      </c>
      <c r="Y574" s="779">
        <f>IFERROR(SUM(Y570:Y572),"0")</f>
        <v>4002.2400000000002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1000</v>
      </c>
      <c r="Y577" s="778">
        <f t="shared" si="115"/>
        <v>1003.2</v>
      </c>
      <c r="Z577" s="36">
        <f>IFERROR(IF(Y577=0,"",ROUNDUP(Y577/H577,0)*0.01196),"")</f>
        <v>2.2724000000000002</v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1068.1818181818182</v>
      </c>
      <c r="BN577" s="64">
        <f t="shared" si="117"/>
        <v>1071.5999999999999</v>
      </c>
      <c r="BO577" s="64">
        <f t="shared" si="118"/>
        <v>1.821095571095571</v>
      </c>
      <c r="BP577" s="64">
        <f t="shared" si="119"/>
        <v>1.8269230769230771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3000</v>
      </c>
      <c r="Y578" s="778">
        <f t="shared" si="115"/>
        <v>3004.32</v>
      </c>
      <c r="Z578" s="36">
        <f>IFERROR(IF(Y578=0,"",ROUNDUP(Y578/H578,0)*0.01196),"")</f>
        <v>6.8052400000000004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3204.5454545454545</v>
      </c>
      <c r="BN578" s="64">
        <f t="shared" si="117"/>
        <v>3209.16</v>
      </c>
      <c r="BO578" s="64">
        <f t="shared" si="118"/>
        <v>5.4632867132867133</v>
      </c>
      <c r="BP578" s="64">
        <f t="shared" si="119"/>
        <v>5.4711538461538467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757.57575757575751</v>
      </c>
      <c r="Y585" s="779">
        <f>IFERROR(Y576/H576,"0")+IFERROR(Y577/H577,"0")+IFERROR(Y578/H578,"0")+IFERROR(Y579/H579,"0")+IFERROR(Y580/H580,"0")+IFERROR(Y581/H581,"0")+IFERROR(Y582/H582,"0")+IFERROR(Y583/H583,"0")+IFERROR(Y584/H584,"0")</f>
        <v>759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9.0776400000000006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4000</v>
      </c>
      <c r="Y586" s="779">
        <f>IFERROR(SUM(Y576:Y584),"0")</f>
        <v>4007.5200000000004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8000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8009.76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8545.454545454546</v>
      </c>
      <c r="Y664" s="779">
        <f>IFERROR(SUM(BN22:BN660),"0")</f>
        <v>8555.8799999999992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15</v>
      </c>
      <c r="Y665" s="38">
        <f>ROUNDUP(SUM(BP22:BP660),0)</f>
        <v>15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8920.454545454546</v>
      </c>
      <c r="Y666" s="779">
        <f>GrossWeightTotalR+PalletQtyTotalR*25</f>
        <v>8930.8799999999992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1515.151515151515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1517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18.143320000000003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8009.76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15,15"/>
        <filter val="15"/>
        <filter val="3 000,00"/>
        <filter val="4 000,00"/>
        <filter val="757,58"/>
        <filter val="8 000,00"/>
        <filter val="8 545,45"/>
        <filter val="8 920,45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