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FD89C0-9366-4C32-97A4-2BD76D7A0D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Y413" i="1" s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P386" i="1" s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Y365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3" i="1" s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N323" i="1"/>
  <c r="BM323" i="1"/>
  <c r="Z323" i="1"/>
  <c r="Z324" i="1" s="1"/>
  <c r="Y323" i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O241" i="1"/>
  <c r="BM241" i="1"/>
  <c r="Y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X208" i="1"/>
  <c r="X207" i="1"/>
  <c r="BO206" i="1"/>
  <c r="BM206" i="1"/>
  <c r="Y206" i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O118" i="1"/>
  <c r="BM118" i="1"/>
  <c r="Y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7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7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60" i="1" l="1"/>
  <c r="BN360" i="1"/>
  <c r="Z360" i="1"/>
  <c r="BP384" i="1"/>
  <c r="BN384" i="1"/>
  <c r="Z384" i="1"/>
  <c r="BP418" i="1"/>
  <c r="BN418" i="1"/>
  <c r="Z418" i="1"/>
  <c r="BP448" i="1"/>
  <c r="BN448" i="1"/>
  <c r="Z448" i="1"/>
  <c r="BP486" i="1"/>
  <c r="BN486" i="1"/>
  <c r="Z486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X663" i="1"/>
  <c r="Z51" i="1"/>
  <c r="BN51" i="1"/>
  <c r="Z66" i="1"/>
  <c r="BN66" i="1"/>
  <c r="Z78" i="1"/>
  <c r="BN78" i="1"/>
  <c r="Y88" i="1"/>
  <c r="Z92" i="1"/>
  <c r="BN92" i="1"/>
  <c r="Z102" i="1"/>
  <c r="BN102" i="1"/>
  <c r="Z115" i="1"/>
  <c r="BN115" i="1"/>
  <c r="Z123" i="1"/>
  <c r="BN123" i="1"/>
  <c r="Z133" i="1"/>
  <c r="BN133" i="1"/>
  <c r="Y145" i="1"/>
  <c r="Z149" i="1"/>
  <c r="BN149" i="1"/>
  <c r="Z175" i="1"/>
  <c r="BN175" i="1"/>
  <c r="Z195" i="1"/>
  <c r="BN195" i="1"/>
  <c r="Z210" i="1"/>
  <c r="BN210" i="1"/>
  <c r="Y224" i="1"/>
  <c r="Z222" i="1"/>
  <c r="BN222" i="1"/>
  <c r="Z232" i="1"/>
  <c r="BN232" i="1"/>
  <c r="Z250" i="1"/>
  <c r="BN250" i="1"/>
  <c r="Z262" i="1"/>
  <c r="BN262" i="1"/>
  <c r="Z270" i="1"/>
  <c r="BN270" i="1"/>
  <c r="Z285" i="1"/>
  <c r="BN285" i="1"/>
  <c r="Z308" i="1"/>
  <c r="BN308" i="1"/>
  <c r="Y325" i="1"/>
  <c r="Y324" i="1"/>
  <c r="BP323" i="1"/>
  <c r="Y329" i="1"/>
  <c r="BP328" i="1"/>
  <c r="BN328" i="1"/>
  <c r="Z328" i="1"/>
  <c r="Z329" i="1" s="1"/>
  <c r="Y334" i="1"/>
  <c r="Y333" i="1"/>
  <c r="BP332" i="1"/>
  <c r="BN332" i="1"/>
  <c r="Z332" i="1"/>
  <c r="Z333" i="1" s="1"/>
  <c r="BP336" i="1"/>
  <c r="BN336" i="1"/>
  <c r="Z336" i="1"/>
  <c r="BP370" i="1"/>
  <c r="BN370" i="1"/>
  <c r="Z370" i="1"/>
  <c r="BP387" i="1"/>
  <c r="BN387" i="1"/>
  <c r="Z387" i="1"/>
  <c r="BP426" i="1"/>
  <c r="BN426" i="1"/>
  <c r="Z426" i="1"/>
  <c r="BP466" i="1"/>
  <c r="BN466" i="1"/>
  <c r="Z466" i="1"/>
  <c r="BP491" i="1"/>
  <c r="BN491" i="1"/>
  <c r="Z491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339" i="1"/>
  <c r="Y388" i="1"/>
  <c r="Z22" i="1"/>
  <c r="Z23" i="1" s="1"/>
  <c r="BN22" i="1"/>
  <c r="BP22" i="1"/>
  <c r="BP107" i="1"/>
  <c r="BN107" i="1"/>
  <c r="Z107" i="1"/>
  <c r="BP117" i="1"/>
  <c r="BN117" i="1"/>
  <c r="Z117" i="1"/>
  <c r="BP125" i="1"/>
  <c r="BN125" i="1"/>
  <c r="Z125" i="1"/>
  <c r="BP139" i="1"/>
  <c r="BN139" i="1"/>
  <c r="Z139" i="1"/>
  <c r="BP154" i="1"/>
  <c r="BN154" i="1"/>
  <c r="Z154" i="1"/>
  <c r="BP177" i="1"/>
  <c r="BN177" i="1"/>
  <c r="Z177" i="1"/>
  <c r="BP197" i="1"/>
  <c r="BN197" i="1"/>
  <c r="Z197" i="1"/>
  <c r="BP216" i="1"/>
  <c r="BN216" i="1"/>
  <c r="Z216" i="1"/>
  <c r="Y238" i="1"/>
  <c r="BP226" i="1"/>
  <c r="BN226" i="1"/>
  <c r="Z226" i="1"/>
  <c r="BP234" i="1"/>
  <c r="BN234" i="1"/>
  <c r="Z234" i="1"/>
  <c r="BP241" i="1"/>
  <c r="BN241" i="1"/>
  <c r="Z241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58" i="1"/>
  <c r="BN358" i="1"/>
  <c r="Z358" i="1"/>
  <c r="Y372" i="1"/>
  <c r="BP368" i="1"/>
  <c r="BN368" i="1"/>
  <c r="Z368" i="1"/>
  <c r="BP380" i="1"/>
  <c r="BN380" i="1"/>
  <c r="Z380" i="1"/>
  <c r="BP410" i="1"/>
  <c r="BN410" i="1"/>
  <c r="Z410" i="1"/>
  <c r="BP424" i="1"/>
  <c r="BN424" i="1"/>
  <c r="Z424" i="1"/>
  <c r="Y443" i="1"/>
  <c r="Y442" i="1"/>
  <c r="BP441" i="1"/>
  <c r="BN441" i="1"/>
  <c r="Z441" i="1"/>
  <c r="Z442" i="1" s="1"/>
  <c r="BP446" i="1"/>
  <c r="BN446" i="1"/>
  <c r="Z446" i="1"/>
  <c r="BP458" i="1"/>
  <c r="BN458" i="1"/>
  <c r="Z458" i="1"/>
  <c r="BP464" i="1"/>
  <c r="BN464" i="1"/>
  <c r="Z464" i="1"/>
  <c r="BP489" i="1"/>
  <c r="BN489" i="1"/>
  <c r="Z489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35" i="1"/>
  <c r="Z28" i="1"/>
  <c r="BN28" i="1"/>
  <c r="Z29" i="1"/>
  <c r="BN29" i="1"/>
  <c r="Z30" i="1"/>
  <c r="BN30" i="1"/>
  <c r="Z31" i="1"/>
  <c r="BN31" i="1"/>
  <c r="Z49" i="1"/>
  <c r="BN49" i="1"/>
  <c r="Z53" i="1"/>
  <c r="BN53" i="1"/>
  <c r="Y59" i="1"/>
  <c r="Z64" i="1"/>
  <c r="BN64" i="1"/>
  <c r="Z68" i="1"/>
  <c r="BN68" i="1"/>
  <c r="Z76" i="1"/>
  <c r="BN76" i="1"/>
  <c r="Z82" i="1"/>
  <c r="BN82" i="1"/>
  <c r="BP82" i="1"/>
  <c r="Z86" i="1"/>
  <c r="BN86" i="1"/>
  <c r="Y98" i="1"/>
  <c r="Z94" i="1"/>
  <c r="BN94" i="1"/>
  <c r="Z100" i="1"/>
  <c r="BN100" i="1"/>
  <c r="BP100" i="1"/>
  <c r="Y120" i="1"/>
  <c r="BP113" i="1"/>
  <c r="BN113" i="1"/>
  <c r="Z113" i="1"/>
  <c r="BP118" i="1"/>
  <c r="BN118" i="1"/>
  <c r="Z118" i="1"/>
  <c r="Y135" i="1"/>
  <c r="BP131" i="1"/>
  <c r="BN131" i="1"/>
  <c r="Z131" i="1"/>
  <c r="BP143" i="1"/>
  <c r="BN143" i="1"/>
  <c r="Z143" i="1"/>
  <c r="Y166" i="1"/>
  <c r="BP164" i="1"/>
  <c r="BN164" i="1"/>
  <c r="Z164" i="1"/>
  <c r="Y190" i="1"/>
  <c r="BP189" i="1"/>
  <c r="BN189" i="1"/>
  <c r="Z189" i="1"/>
  <c r="Z190" i="1" s="1"/>
  <c r="Y201" i="1"/>
  <c r="BP193" i="1"/>
  <c r="BN193" i="1"/>
  <c r="Z193" i="1"/>
  <c r="BP206" i="1"/>
  <c r="BN206" i="1"/>
  <c r="Z206" i="1"/>
  <c r="BP220" i="1"/>
  <c r="BN220" i="1"/>
  <c r="Z220" i="1"/>
  <c r="BP230" i="1"/>
  <c r="BN230" i="1"/>
  <c r="Z230" i="1"/>
  <c r="Y247" i="1"/>
  <c r="BP240" i="1"/>
  <c r="BN240" i="1"/>
  <c r="Z240" i="1"/>
  <c r="BP245" i="1"/>
  <c r="BN245" i="1"/>
  <c r="Z245" i="1"/>
  <c r="BP257" i="1"/>
  <c r="BN257" i="1"/>
  <c r="Z257" i="1"/>
  <c r="BP268" i="1"/>
  <c r="BN268" i="1"/>
  <c r="Z268" i="1"/>
  <c r="BP283" i="1"/>
  <c r="BN283" i="1"/>
  <c r="Z283" i="1"/>
  <c r="Q673" i="1"/>
  <c r="BP306" i="1"/>
  <c r="BN306" i="1"/>
  <c r="Z306" i="1"/>
  <c r="BP347" i="1"/>
  <c r="BN347" i="1"/>
  <c r="Z347" i="1"/>
  <c r="BP362" i="1"/>
  <c r="BN362" i="1"/>
  <c r="Z362" i="1"/>
  <c r="Y381" i="1"/>
  <c r="BP376" i="1"/>
  <c r="BN376" i="1"/>
  <c r="Z376" i="1"/>
  <c r="BP393" i="1"/>
  <c r="BN393" i="1"/>
  <c r="Z393" i="1"/>
  <c r="BP420" i="1"/>
  <c r="BN420" i="1"/>
  <c r="Z420" i="1"/>
  <c r="BP432" i="1"/>
  <c r="BN432" i="1"/>
  <c r="Z432" i="1"/>
  <c r="BP450" i="1"/>
  <c r="BN450" i="1"/>
  <c r="Z450" i="1"/>
  <c r="Y506" i="1"/>
  <c r="BP480" i="1"/>
  <c r="BN480" i="1"/>
  <c r="Z480" i="1"/>
  <c r="H673" i="1"/>
  <c r="Y179" i="1"/>
  <c r="Y212" i="1"/>
  <c r="Y258" i="1"/>
  <c r="Y338" i="1"/>
  <c r="Y373" i="1"/>
  <c r="Y389" i="1"/>
  <c r="Y396" i="1"/>
  <c r="Y401" i="1"/>
  <c r="Y455" i="1"/>
  <c r="Y467" i="1"/>
  <c r="BP484" i="1"/>
  <c r="BN484" i="1"/>
  <c r="BP488" i="1"/>
  <c r="BN488" i="1"/>
  <c r="Z488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F9" i="1"/>
  <c r="J9" i="1"/>
  <c r="F10" i="1"/>
  <c r="Y36" i="1"/>
  <c r="Y40" i="1"/>
  <c r="Y44" i="1"/>
  <c r="Y54" i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BP254" i="1"/>
  <c r="BN254" i="1"/>
  <c r="Z254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2" i="1"/>
  <c r="Y301" i="1"/>
  <c r="BP298" i="1"/>
  <c r="BN298" i="1"/>
  <c r="Z298" i="1"/>
  <c r="H9" i="1"/>
  <c r="B673" i="1"/>
  <c r="X664" i="1"/>
  <c r="X665" i="1"/>
  <c r="X667" i="1"/>
  <c r="Y24" i="1"/>
  <c r="Z27" i="1"/>
  <c r="BN27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Z103" i="1" s="1"/>
  <c r="BN101" i="1"/>
  <c r="E673" i="1"/>
  <c r="Z108" i="1"/>
  <c r="Z110" i="1" s="1"/>
  <c r="BN108" i="1"/>
  <c r="Y111" i="1"/>
  <c r="Z114" i="1"/>
  <c r="BN114" i="1"/>
  <c r="Z116" i="1"/>
  <c r="BN116" i="1"/>
  <c r="F673" i="1"/>
  <c r="Z124" i="1"/>
  <c r="BN124" i="1"/>
  <c r="Z126" i="1"/>
  <c r="BN126" i="1"/>
  <c r="Y129" i="1"/>
  <c r="Z132" i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Z156" i="1" s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3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2" i="1"/>
  <c r="BN242" i="1"/>
  <c r="Z244" i="1"/>
  <c r="BN244" i="1"/>
  <c r="K673" i="1"/>
  <c r="Y259" i="1"/>
  <c r="Z251" i="1"/>
  <c r="BN251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L673" i="1"/>
  <c r="Y272" i="1"/>
  <c r="M673" i="1"/>
  <c r="Y289" i="1"/>
  <c r="Z305" i="1"/>
  <c r="BN305" i="1"/>
  <c r="BP305" i="1"/>
  <c r="Z307" i="1"/>
  <c r="BN307" i="1"/>
  <c r="Z309" i="1"/>
  <c r="BN309" i="1"/>
  <c r="Y312" i="1"/>
  <c r="Y317" i="1"/>
  <c r="S673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3" i="1"/>
  <c r="Z357" i="1"/>
  <c r="BN357" i="1"/>
  <c r="BP357" i="1"/>
  <c r="Z359" i="1"/>
  <c r="BN359" i="1"/>
  <c r="Z361" i="1"/>
  <c r="BN361" i="1"/>
  <c r="Z363" i="1"/>
  <c r="BN363" i="1"/>
  <c r="Y366" i="1"/>
  <c r="Z369" i="1"/>
  <c r="BN369" i="1"/>
  <c r="BP369" i="1"/>
  <c r="Z371" i="1"/>
  <c r="BN371" i="1"/>
  <c r="Z375" i="1"/>
  <c r="BN375" i="1"/>
  <c r="BP375" i="1"/>
  <c r="Z377" i="1"/>
  <c r="BN377" i="1"/>
  <c r="Z379" i="1"/>
  <c r="BN379" i="1"/>
  <c r="Y382" i="1"/>
  <c r="Z385" i="1"/>
  <c r="BN385" i="1"/>
  <c r="BP385" i="1"/>
  <c r="Z386" i="1"/>
  <c r="BN386" i="1"/>
  <c r="Z391" i="1"/>
  <c r="BN391" i="1"/>
  <c r="BP391" i="1"/>
  <c r="Z392" i="1"/>
  <c r="BN392" i="1"/>
  <c r="Z394" i="1"/>
  <c r="BN394" i="1"/>
  <c r="Y395" i="1"/>
  <c r="Z398" i="1"/>
  <c r="BN398" i="1"/>
  <c r="BP398" i="1"/>
  <c r="Z400" i="1"/>
  <c r="BN400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BP449" i="1"/>
  <c r="BN449" i="1"/>
  <c r="Z449" i="1"/>
  <c r="BP453" i="1"/>
  <c r="BN453" i="1"/>
  <c r="Z453" i="1"/>
  <c r="Y460" i="1"/>
  <c r="BP457" i="1"/>
  <c r="BN457" i="1"/>
  <c r="Z457" i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Y311" i="1"/>
  <c r="Y344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BP451" i="1"/>
  <c r="BN451" i="1"/>
  <c r="Z451" i="1"/>
  <c r="Y468" i="1"/>
  <c r="BP462" i="1"/>
  <c r="BN462" i="1"/>
  <c r="Z462" i="1"/>
  <c r="BP465" i="1"/>
  <c r="BN465" i="1"/>
  <c r="Z465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454" i="1" l="1"/>
  <c r="Z459" i="1"/>
  <c r="Z372" i="1"/>
  <c r="Z271" i="1"/>
  <c r="Z145" i="1"/>
  <c r="Z79" i="1"/>
  <c r="Z72" i="1"/>
  <c r="Z54" i="1"/>
  <c r="Z625" i="1"/>
  <c r="Z591" i="1"/>
  <c r="Z596" i="1"/>
  <c r="Z545" i="1"/>
  <c r="Z388" i="1"/>
  <c r="Z381" i="1"/>
  <c r="Z365" i="1"/>
  <c r="Z311" i="1"/>
  <c r="Z201" i="1"/>
  <c r="Z128" i="1"/>
  <c r="Z88" i="1"/>
  <c r="Y664" i="1"/>
  <c r="Y667" i="1"/>
  <c r="Z643" i="1"/>
  <c r="Z608" i="1"/>
  <c r="Z505" i="1"/>
  <c r="Z258" i="1"/>
  <c r="Z246" i="1"/>
  <c r="Z237" i="1"/>
  <c r="Z135" i="1"/>
  <c r="Z119" i="1"/>
  <c r="Y665" i="1"/>
  <c r="Z35" i="1"/>
  <c r="Z289" i="1"/>
  <c r="X666" i="1"/>
  <c r="Z301" i="1"/>
  <c r="Z567" i="1"/>
  <c r="Z636" i="1"/>
  <c r="Z649" i="1"/>
  <c r="Z615" i="1"/>
  <c r="Z585" i="1"/>
  <c r="Z573" i="1"/>
  <c r="Z467" i="1"/>
  <c r="Z412" i="1"/>
  <c r="Z529" i="1"/>
  <c r="Z438" i="1"/>
  <c r="Z428" i="1"/>
  <c r="Z401" i="1"/>
  <c r="Z395" i="1"/>
  <c r="Z223" i="1"/>
  <c r="Z179" i="1"/>
  <c r="Z97" i="1"/>
  <c r="Z668" i="1" s="1"/>
  <c r="Y663" i="1"/>
  <c r="Y666" i="1" l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<sst xmlns="http://schemas.openxmlformats.org/spreadsheetml/2006/main" count="3139" uniqueCount="1081">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</sst>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Y238" sqref="Y238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45642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0.54166666666666663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147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400</v>
      </c>
      <c r="Y107" s="778">
        <f>IFERROR(IF(X107="",0,CEILING((X107/$H107),1)*$H107),"")</f>
        <v>410.40000000000003</v>
      </c>
      <c r="Z107" s="36">
        <f>IFERROR(IF(Y107=0,"",ROUNDUP(Y107/H107,0)*0.02175),"")</f>
        <v>0.8264999999999999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417.77777777777777</v>
      </c>
      <c r="BN107" s="64">
        <f>IFERROR(Y107*I107/H107,"0")</f>
        <v>428.64</v>
      </c>
      <c r="BO107" s="64">
        <f>IFERROR(1/J107*(X107/H107),"0")</f>
        <v>0.66137566137566139</v>
      </c>
      <c r="BP107" s="64">
        <f>IFERROR(1/J107*(Y107/H107),"0")</f>
        <v>0.67857142857142849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131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37.037037037037038</v>
      </c>
      <c r="Y110" s="779">
        <f>IFERROR(Y107/H107,"0")+IFERROR(Y108/H108,"0")+IFERROR(Y109/H109,"0")</f>
        <v>38</v>
      </c>
      <c r="Z110" s="779">
        <f>IFERROR(IF(Z107="",0,Z107),"0")+IFERROR(IF(Z108="",0,Z108),"0")+IFERROR(IF(Z109="",0,Z109),"0")</f>
        <v>0.8264999999999999</v>
      </c>
      <c r="AA110" s="780"/>
      <c r="AB110" s="780"/>
      <c r="AC110" s="780"/>
    </row>
    <row r="111" spans="1:68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400</v>
      </c>
      <c r="Y111" s="779">
        <f>IFERROR(SUM(Y107:Y109),"0")</f>
        <v>410.40000000000003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131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300</v>
      </c>
      <c r="Y229" s="778">
        <f t="shared" si="46"/>
        <v>304.5</v>
      </c>
      <c r="Z229" s="36">
        <f>IFERROR(IF(Y229=0,"",ROUNDUP(Y229/H229,0)*0.02175),"")</f>
        <v>0.76124999999999998</v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319.44827586206895</v>
      </c>
      <c r="BN229" s="64">
        <f t="shared" si="48"/>
        <v>324.24</v>
      </c>
      <c r="BO229" s="64">
        <f t="shared" si="49"/>
        <v>0.61576354679802958</v>
      </c>
      <c r="BP229" s="64">
        <f t="shared" si="50"/>
        <v>0.625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34.482758620689658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35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0.76124999999999998</v>
      </c>
      <c r="AA237" s="780"/>
      <c r="AB237" s="780"/>
      <c r="AC237" s="780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300</v>
      </c>
      <c r="Y238" s="779">
        <f>IFERROR(SUM(Y226:Y236),"0")</f>
        <v>304.5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4301060360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4301060460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128</v>
      </c>
      <c r="L241" s="32"/>
      <c r="M241" s="33" t="s">
        <v>164</v>
      </c>
      <c r="N241" s="33"/>
      <c r="O241" s="32">
        <v>30</v>
      </c>
      <c r="P241" s="1115" t="s">
        <v>415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417</v>
      </c>
      <c r="C242" s="31">
        <v>4301060404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79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131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 t="s">
        <v>147</v>
      </c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hidden="1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idden="1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80"/>
      <c r="AB428" s="780"/>
      <c r="AC428" s="780"/>
    </row>
    <row r="429" spans="1:68" hidden="1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0</v>
      </c>
      <c r="Y429" s="779">
        <f>IFERROR(SUM(Y417:Y427),"0")</f>
        <v>0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hidden="1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4301031374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">
        <v>783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785</v>
      </c>
      <c r="C494" s="31">
        <v>4301031336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hidden="1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idden="1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hidden="1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hidden="1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idden="1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700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714.90000000000009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737.22605363984667</v>
      </c>
      <c r="Y664" s="779">
        <f>IFERROR(SUM(BN22:BN660),"0")</f>
        <v>752.88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2</v>
      </c>
      <c r="Y665" s="38">
        <f>ROUNDUP(SUM(BP22:BP660),0)</f>
        <v>2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787.22605363984667</v>
      </c>
      <c r="Y666" s="779">
        <f>GrossWeightTotalR+PalletQtyTotalR*25</f>
        <v>802.88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71.519795657726689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73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1.5877499999999998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410.40000000000003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304.5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2"/>
        <filter val="300,00"/>
        <filter val="34,48"/>
        <filter val="37,04"/>
        <filter val="400,00"/>
        <filter val="700,00"/>
        <filter val="71,52"/>
        <filter val="737,23"/>
        <filter val="787,23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2024-12-13T13:41:53Z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