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6069449-FE83-41F4-9B57-F82F04B85E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BO525" i="1"/>
  <c r="BM525" i="1"/>
  <c r="Y525" i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P387" i="1"/>
  <c r="BO386" i="1"/>
  <c r="BM386" i="1"/>
  <c r="Y386" i="1"/>
  <c r="BO385" i="1"/>
  <c r="BM385" i="1"/>
  <c r="Y385" i="1"/>
  <c r="P385" i="1"/>
  <c r="BO384" i="1"/>
  <c r="BM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BP210" i="1" s="1"/>
  <c r="P210" i="1"/>
  <c r="X208" i="1"/>
  <c r="X207" i="1"/>
  <c r="BO206" i="1"/>
  <c r="BM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X667" i="1" s="1"/>
  <c r="BO22" i="1"/>
  <c r="BM22" i="1"/>
  <c r="X664" i="1" s="1"/>
  <c r="Y22" i="1"/>
  <c r="P22" i="1"/>
  <c r="H10" i="1"/>
  <c r="A9" i="1"/>
  <c r="F10" i="1" s="1"/>
  <c r="D7" i="1"/>
  <c r="Q6" i="1"/>
  <c r="P2" i="1"/>
  <c r="BP268" i="1" l="1"/>
  <c r="BN268" i="1"/>
  <c r="Z268" i="1"/>
  <c r="BP306" i="1"/>
  <c r="BN306" i="1"/>
  <c r="Z306" i="1"/>
  <c r="BP362" i="1"/>
  <c r="BN362" i="1"/>
  <c r="Z362" i="1"/>
  <c r="BP410" i="1"/>
  <c r="BN410" i="1"/>
  <c r="Z410" i="1"/>
  <c r="BP448" i="1"/>
  <c r="BN448" i="1"/>
  <c r="Z448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51" i="1"/>
  <c r="BN51" i="1"/>
  <c r="Z66" i="1"/>
  <c r="BN66" i="1"/>
  <c r="Z78" i="1"/>
  <c r="BN78" i="1"/>
  <c r="Y88" i="1"/>
  <c r="Z92" i="1"/>
  <c r="BN92" i="1"/>
  <c r="Z102" i="1"/>
  <c r="BN102" i="1"/>
  <c r="Z115" i="1"/>
  <c r="BN115" i="1"/>
  <c r="Z123" i="1"/>
  <c r="BN123" i="1"/>
  <c r="Z133" i="1"/>
  <c r="BN133" i="1"/>
  <c r="Z149" i="1"/>
  <c r="BN149" i="1"/>
  <c r="Z175" i="1"/>
  <c r="BN175" i="1"/>
  <c r="Z195" i="1"/>
  <c r="BN195" i="1"/>
  <c r="Z210" i="1"/>
  <c r="BN210" i="1"/>
  <c r="Z222" i="1"/>
  <c r="BN222" i="1"/>
  <c r="Z232" i="1"/>
  <c r="BN232" i="1"/>
  <c r="Z253" i="1"/>
  <c r="BN253" i="1"/>
  <c r="BP257" i="1"/>
  <c r="BN257" i="1"/>
  <c r="Z257" i="1"/>
  <c r="BP283" i="1"/>
  <c r="BN283" i="1"/>
  <c r="Z283" i="1"/>
  <c r="BP347" i="1"/>
  <c r="BN347" i="1"/>
  <c r="Z347" i="1"/>
  <c r="BP376" i="1"/>
  <c r="BN376" i="1"/>
  <c r="Z376" i="1"/>
  <c r="BP424" i="1"/>
  <c r="BN424" i="1"/>
  <c r="Z424" i="1"/>
  <c r="BP464" i="1"/>
  <c r="BN464" i="1"/>
  <c r="Z464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B673" i="1"/>
  <c r="X665" i="1"/>
  <c r="X666" i="1" s="1"/>
  <c r="X663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Z86" i="1"/>
  <c r="BN86" i="1"/>
  <c r="Y98" i="1"/>
  <c r="Z94" i="1"/>
  <c r="BN94" i="1"/>
  <c r="Z100" i="1"/>
  <c r="BN100" i="1"/>
  <c r="BP100" i="1"/>
  <c r="Z107" i="1"/>
  <c r="BN107" i="1"/>
  <c r="Z113" i="1"/>
  <c r="BN113" i="1"/>
  <c r="BP113" i="1"/>
  <c r="Z117" i="1"/>
  <c r="BN117" i="1"/>
  <c r="BP125" i="1"/>
  <c r="BN125" i="1"/>
  <c r="Z125" i="1"/>
  <c r="Y145" i="1"/>
  <c r="BP139" i="1"/>
  <c r="BN139" i="1"/>
  <c r="Z139" i="1"/>
  <c r="BP154" i="1"/>
  <c r="BN154" i="1"/>
  <c r="Z154" i="1"/>
  <c r="BP177" i="1"/>
  <c r="BN177" i="1"/>
  <c r="Z177" i="1"/>
  <c r="BP197" i="1"/>
  <c r="BN197" i="1"/>
  <c r="Z197" i="1"/>
  <c r="Y224" i="1"/>
  <c r="BP216" i="1"/>
  <c r="BN216" i="1"/>
  <c r="Z216" i="1"/>
  <c r="Y238" i="1"/>
  <c r="BP226" i="1"/>
  <c r="BN226" i="1"/>
  <c r="Z226" i="1"/>
  <c r="BP234" i="1"/>
  <c r="BN234" i="1"/>
  <c r="Z234" i="1"/>
  <c r="BP243" i="1"/>
  <c r="BN243" i="1"/>
  <c r="Z243" i="1"/>
  <c r="BP255" i="1"/>
  <c r="BN255" i="1"/>
  <c r="Z255" i="1"/>
  <c r="BP266" i="1"/>
  <c r="BN266" i="1"/>
  <c r="Z266" i="1"/>
  <c r="BP281" i="1"/>
  <c r="BN281" i="1"/>
  <c r="Z281" i="1"/>
  <c r="BP299" i="1"/>
  <c r="BN299" i="1"/>
  <c r="Z299" i="1"/>
  <c r="R673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0" i="1"/>
  <c r="BN360" i="1"/>
  <c r="Z360" i="1"/>
  <c r="BP370" i="1"/>
  <c r="BN370" i="1"/>
  <c r="Z370" i="1"/>
  <c r="Y389" i="1"/>
  <c r="BP384" i="1"/>
  <c r="BN384" i="1"/>
  <c r="Z384" i="1"/>
  <c r="BP399" i="1"/>
  <c r="BN399" i="1"/>
  <c r="Z399" i="1"/>
  <c r="BP422" i="1"/>
  <c r="BN422" i="1"/>
  <c r="Z422" i="1"/>
  <c r="Y443" i="1"/>
  <c r="Y442" i="1"/>
  <c r="BP441" i="1"/>
  <c r="BN441" i="1"/>
  <c r="Z441" i="1"/>
  <c r="Z442" i="1" s="1"/>
  <c r="BP446" i="1"/>
  <c r="BN446" i="1"/>
  <c r="Z446" i="1"/>
  <c r="BP458" i="1"/>
  <c r="BN458" i="1"/>
  <c r="Z458" i="1"/>
  <c r="BP491" i="1"/>
  <c r="BN491" i="1"/>
  <c r="Z491" i="1"/>
  <c r="BP499" i="1"/>
  <c r="BN499" i="1"/>
  <c r="Z499" i="1"/>
  <c r="BP504" i="1"/>
  <c r="BN504" i="1"/>
  <c r="Z504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BP118" i="1"/>
  <c r="BN118" i="1"/>
  <c r="Z118" i="1"/>
  <c r="Y135" i="1"/>
  <c r="BP131" i="1"/>
  <c r="BN131" i="1"/>
  <c r="Z131" i="1"/>
  <c r="BP143" i="1"/>
  <c r="BN143" i="1"/>
  <c r="Z143" i="1"/>
  <c r="Y166" i="1"/>
  <c r="BP164" i="1"/>
  <c r="BN164" i="1"/>
  <c r="Z164" i="1"/>
  <c r="Y191" i="1"/>
  <c r="Y190" i="1"/>
  <c r="BP189" i="1"/>
  <c r="BN189" i="1"/>
  <c r="Z189" i="1"/>
  <c r="Z190" i="1" s="1"/>
  <c r="Y201" i="1"/>
  <c r="BP193" i="1"/>
  <c r="BN193" i="1"/>
  <c r="Z193" i="1"/>
  <c r="BP206" i="1"/>
  <c r="BN206" i="1"/>
  <c r="Z206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BP262" i="1"/>
  <c r="BN262" i="1"/>
  <c r="Z262" i="1"/>
  <c r="BP270" i="1"/>
  <c r="BN270" i="1"/>
  <c r="Z270" i="1"/>
  <c r="BP285" i="1"/>
  <c r="BN285" i="1"/>
  <c r="Z285" i="1"/>
  <c r="BP308" i="1"/>
  <c r="BN308" i="1"/>
  <c r="Z308" i="1"/>
  <c r="Y353" i="1"/>
  <c r="Y352" i="1"/>
  <c r="BP351" i="1"/>
  <c r="BN351" i="1"/>
  <c r="Z351" i="1"/>
  <c r="Z352" i="1" s="1"/>
  <c r="BP356" i="1"/>
  <c r="BN356" i="1"/>
  <c r="Z356" i="1"/>
  <c r="BP364" i="1"/>
  <c r="BN364" i="1"/>
  <c r="Z364" i="1"/>
  <c r="BP378" i="1"/>
  <c r="BN378" i="1"/>
  <c r="Z378" i="1"/>
  <c r="BP387" i="1"/>
  <c r="BN387" i="1"/>
  <c r="Z387" i="1"/>
  <c r="BP418" i="1"/>
  <c r="BN418" i="1"/>
  <c r="Z418" i="1"/>
  <c r="BP426" i="1"/>
  <c r="BN426" i="1"/>
  <c r="Z426" i="1"/>
  <c r="BP450" i="1"/>
  <c r="BN450" i="1"/>
  <c r="Z450" i="1"/>
  <c r="BP466" i="1"/>
  <c r="BN466" i="1"/>
  <c r="Z466" i="1"/>
  <c r="H673" i="1"/>
  <c r="Y179" i="1"/>
  <c r="Y212" i="1"/>
  <c r="Y372" i="1"/>
  <c r="BP480" i="1"/>
  <c r="BN480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H9" i="1"/>
  <c r="A10" i="1"/>
  <c r="F9" i="1"/>
  <c r="J9" i="1"/>
  <c r="Z22" i="1"/>
  <c r="Z23" i="1" s="1"/>
  <c r="BN22" i="1"/>
  <c r="BP22" i="1"/>
  <c r="Y23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Z103" i="1" s="1"/>
  <c r="BN101" i="1"/>
  <c r="E673" i="1"/>
  <c r="Z108" i="1"/>
  <c r="BN108" i="1"/>
  <c r="Y111" i="1"/>
  <c r="Z114" i="1"/>
  <c r="BN114" i="1"/>
  <c r="Z116" i="1"/>
  <c r="BN116" i="1"/>
  <c r="F673" i="1"/>
  <c r="Z124" i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BN148" i="1"/>
  <c r="BP148" i="1"/>
  <c r="G673" i="1"/>
  <c r="Z155" i="1"/>
  <c r="BN155" i="1"/>
  <c r="Y156" i="1"/>
  <c r="Z159" i="1"/>
  <c r="Z161" i="1" s="1"/>
  <c r="BN159" i="1"/>
  <c r="BP159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Z194" i="1"/>
  <c r="BN194" i="1"/>
  <c r="Z196" i="1"/>
  <c r="BN196" i="1"/>
  <c r="Z198" i="1"/>
  <c r="BN198" i="1"/>
  <c r="Z200" i="1"/>
  <c r="BN200" i="1"/>
  <c r="Z205" i="1"/>
  <c r="BN205" i="1"/>
  <c r="BP205" i="1"/>
  <c r="Y208" i="1"/>
  <c r="Z211" i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Z241" i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Y348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Z467" i="1" s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Z529" i="1" s="1"/>
  <c r="BP526" i="1"/>
  <c r="BN526" i="1"/>
  <c r="Z526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237" i="1" l="1"/>
  <c r="Z135" i="1"/>
  <c r="Z35" i="1"/>
  <c r="Z591" i="1"/>
  <c r="Z372" i="1"/>
  <c r="Z311" i="1"/>
  <c r="Z271" i="1"/>
  <c r="Z223" i="1"/>
  <c r="Z212" i="1"/>
  <c r="Z207" i="1"/>
  <c r="Z179" i="1"/>
  <c r="Z166" i="1"/>
  <c r="Z156" i="1"/>
  <c r="Z150" i="1"/>
  <c r="Z110" i="1"/>
  <c r="Z97" i="1"/>
  <c r="Z338" i="1"/>
  <c r="Z625" i="1"/>
  <c r="Z395" i="1"/>
  <c r="Z365" i="1"/>
  <c r="Z119" i="1"/>
  <c r="Z289" i="1"/>
  <c r="Z643" i="1"/>
  <c r="Z608" i="1"/>
  <c r="Z545" i="1"/>
  <c r="Z246" i="1"/>
  <c r="Z201" i="1"/>
  <c r="Z128" i="1"/>
  <c r="Z88" i="1"/>
  <c r="Z505" i="1"/>
  <c r="Y663" i="1"/>
  <c r="Z381" i="1"/>
  <c r="Z301" i="1"/>
  <c r="Y667" i="1"/>
  <c r="Y664" i="1"/>
  <c r="Z567" i="1"/>
  <c r="Z454" i="1"/>
  <c r="Z573" i="1"/>
  <c r="Z438" i="1"/>
  <c r="Z401" i="1"/>
  <c r="Z145" i="1"/>
  <c r="Z79" i="1"/>
  <c r="Z72" i="1"/>
  <c r="Z54" i="1"/>
  <c r="Z258" i="1"/>
  <c r="Y665" i="1"/>
  <c r="Z636" i="1"/>
  <c r="Z649" i="1"/>
  <c r="Z615" i="1"/>
  <c r="Z585" i="1"/>
  <c r="Z596" i="1"/>
  <c r="Z428" i="1"/>
  <c r="Z668" i="1" l="1"/>
  <c r="Y666" i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<sst xmlns="http://schemas.openxmlformats.org/spreadsheetml/2006/main" count="3139" uniqueCount="1081">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</sst>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49" sqref="AA4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45642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1500</v>
      </c>
      <c r="Y49" s="778">
        <f t="shared" si="6"/>
        <v>1501.2</v>
      </c>
      <c r="Z49" s="36">
        <f>IFERROR(IF(Y49=0,"",ROUNDUP(Y49/H49,0)*0.02175),"")</f>
        <v>3.02325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1566.6666666666665</v>
      </c>
      <c r="BN49" s="64">
        <f t="shared" si="8"/>
        <v>1567.9199999999998</v>
      </c>
      <c r="BO49" s="64">
        <f t="shared" si="9"/>
        <v>2.4801587301587298</v>
      </c>
      <c r="BP49" s="64">
        <f t="shared" si="10"/>
        <v>2.4821428571428572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475</v>
      </c>
      <c r="Y50" s="778">
        <f t="shared" si="6"/>
        <v>481.59999999999997</v>
      </c>
      <c r="Z50" s="36">
        <f>IFERROR(IF(Y50=0,"",ROUNDUP(Y50/H50,0)*0.02175),"")</f>
        <v>0.93524999999999991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495.35714285714289</v>
      </c>
      <c r="BN50" s="64">
        <f t="shared" si="8"/>
        <v>502.24</v>
      </c>
      <c r="BO50" s="64">
        <f t="shared" si="9"/>
        <v>0.7573341836734695</v>
      </c>
      <c r="BP50" s="64">
        <f t="shared" si="10"/>
        <v>0.76785714285714279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94</v>
      </c>
      <c r="Y51" s="778">
        <f t="shared" si="6"/>
        <v>96.2</v>
      </c>
      <c r="Z51" s="36">
        <f>IFERROR(IF(Y51=0,"",ROUNDUP(Y51/H51,0)*0.00902),"")</f>
        <v>0.23452000000000001</v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99.335135135135133</v>
      </c>
      <c r="BN51" s="64">
        <f t="shared" si="8"/>
        <v>101.66000000000001</v>
      </c>
      <c r="BO51" s="64">
        <f t="shared" si="9"/>
        <v>0.19246519246519245</v>
      </c>
      <c r="BP51" s="64">
        <f t="shared" si="10"/>
        <v>0.19696969696969696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206.70500858000861</v>
      </c>
      <c r="Y54" s="779">
        <f>IFERROR(Y48/H48,"0")+IFERROR(Y49/H49,"0")+IFERROR(Y50/H50,"0")+IFERROR(Y51/H51,"0")+IFERROR(Y52/H52,"0")+IFERROR(Y53/H53,"0")</f>
        <v>208</v>
      </c>
      <c r="Z54" s="779">
        <f>IFERROR(IF(Z48="",0,Z48),"0")+IFERROR(IF(Z49="",0,Z49),"0")+IFERROR(IF(Z50="",0,Z50),"0")+IFERROR(IF(Z51="",0,Z51),"0")+IFERROR(IF(Z52="",0,Z52),"0")+IFERROR(IF(Z53="",0,Z53),"0")</f>
        <v>4.1930199999999997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2069</v>
      </c>
      <c r="Y55" s="779">
        <f>IFERROR(SUM(Y48:Y53),"0")</f>
        <v>2079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hidden="1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246</v>
      </c>
      <c r="Y64" s="778">
        <f t="shared" si="11"/>
        <v>248.4</v>
      </c>
      <c r="Z64" s="36">
        <f>IFERROR(IF(Y64=0,"",ROUNDUP(Y64/H64,0)*0.02175),"")</f>
        <v>0.50024999999999997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256.93333333333328</v>
      </c>
      <c r="BN64" s="64">
        <f t="shared" si="13"/>
        <v>259.43999999999994</v>
      </c>
      <c r="BO64" s="64">
        <f t="shared" si="14"/>
        <v>0.40674603174603169</v>
      </c>
      <c r="BP64" s="64">
        <f t="shared" si="15"/>
        <v>0.4107142857142857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67</v>
      </c>
      <c r="Y68" s="778">
        <f t="shared" si="11"/>
        <v>68</v>
      </c>
      <c r="Z68" s="36">
        <f>IFERROR(IF(Y68=0,"",ROUNDUP(Y68/H68,0)*0.00902),"")</f>
        <v>0.15334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70.517499999999998</v>
      </c>
      <c r="BN68" s="64">
        <f t="shared" si="13"/>
        <v>71.569999999999993</v>
      </c>
      <c r="BO68" s="64">
        <f t="shared" si="14"/>
        <v>0.12689393939393939</v>
      </c>
      <c r="BP68" s="64">
        <f t="shared" si="15"/>
        <v>0.12878787878787878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39.527777777777771</v>
      </c>
      <c r="Y72" s="779">
        <f>IFERROR(Y63/H63,"0")+IFERROR(Y64/H64,"0")+IFERROR(Y65/H65,"0")+IFERROR(Y66/H66,"0")+IFERROR(Y67/H67,"0")+IFERROR(Y68/H68,"0")+IFERROR(Y69/H69,"0")+IFERROR(Y70/H70,"0")+IFERROR(Y71/H71,"0")</f>
        <v>40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0.65359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313</v>
      </c>
      <c r="Y73" s="779">
        <f>IFERROR(SUM(Y63:Y71),"0")</f>
        <v>316.39999999999998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600</v>
      </c>
      <c r="Y75" s="778">
        <f>IFERROR(IF(X75="",0,CEILING((X75/$H75),1)*$H75),"")</f>
        <v>604.80000000000007</v>
      </c>
      <c r="Z75" s="36">
        <f>IFERROR(IF(Y75=0,"",ROUNDUP(Y75/H75,0)*0.02175),"")</f>
        <v>1.218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626.66666666666663</v>
      </c>
      <c r="BN75" s="64">
        <f>IFERROR(Y75*I75/H75,"0")</f>
        <v>631.67999999999995</v>
      </c>
      <c r="BO75" s="64">
        <f>IFERROR(1/J75*(X75/H75),"0")</f>
        <v>0.99206349206349187</v>
      </c>
      <c r="BP75" s="64">
        <f>IFERROR(1/J75*(Y75/H75),"0")</f>
        <v>1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55.55555555555555</v>
      </c>
      <c r="Y79" s="779">
        <f>IFERROR(Y75/H75,"0")+IFERROR(Y76/H76,"0")+IFERROR(Y77/H77,"0")+IFERROR(Y78/H78,"0")</f>
        <v>56</v>
      </c>
      <c r="Z79" s="779">
        <f>IFERROR(IF(Z75="",0,Z75),"0")+IFERROR(IF(Z76="",0,Z76),"0")+IFERROR(IF(Z77="",0,Z77),"0")+IFERROR(IF(Z78="",0,Z78),"0")</f>
        <v>1.218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600</v>
      </c>
      <c r="Y80" s="779">
        <f>IFERROR(SUM(Y75:Y78),"0")</f>
        <v>604.80000000000007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4</v>
      </c>
      <c r="Y92" s="778">
        <f t="shared" si="21"/>
        <v>8.4</v>
      </c>
      <c r="Z92" s="36">
        <f>IFERROR(IF(Y92=0,"",ROUNDUP(Y92/H92,0)*0.02175),"")</f>
        <v>2.1749999999999999E-2</v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4.2285714285714286</v>
      </c>
      <c r="BN92" s="64">
        <f t="shared" si="23"/>
        <v>8.8800000000000008</v>
      </c>
      <c r="BO92" s="64">
        <f t="shared" si="24"/>
        <v>8.5034013605442167E-3</v>
      </c>
      <c r="BP92" s="64">
        <f t="shared" si="25"/>
        <v>1.7857142857142856E-2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0.47619047619047616</v>
      </c>
      <c r="Y97" s="779">
        <f>IFERROR(Y91/H91,"0")+IFERROR(Y92/H92,"0")+IFERROR(Y93/H93,"0")+IFERROR(Y94/H94,"0")+IFERROR(Y95/H95,"0")+IFERROR(Y96/H96,"0")</f>
        <v>1</v>
      </c>
      <c r="Z97" s="779">
        <f>IFERROR(IF(Z91="",0,Z91),"0")+IFERROR(IF(Z92="",0,Z92),"0")+IFERROR(IF(Z93="",0,Z93),"0")+IFERROR(IF(Z94="",0,Z94),"0")+IFERROR(IF(Z95="",0,Z95),"0")+IFERROR(IF(Z96="",0,Z96),"0")</f>
        <v>2.1749999999999999E-2</v>
      </c>
      <c r="AA97" s="780"/>
      <c r="AB97" s="780"/>
      <c r="AC97" s="780"/>
    </row>
    <row r="98" spans="1:68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4</v>
      </c>
      <c r="Y98" s="779">
        <f>IFERROR(SUM(Y91:Y96),"0")</f>
        <v>8.4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500</v>
      </c>
      <c r="Y107" s="778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104</v>
      </c>
      <c r="Y109" s="778">
        <f>IFERROR(IF(X109="",0,CEILING((X109/$H109),1)*$H109),"")</f>
        <v>108</v>
      </c>
      <c r="Z109" s="36">
        <f>IFERROR(IF(Y109=0,"",ROUNDUP(Y109/H109,0)*0.00902),"")</f>
        <v>0.21648000000000001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108.85333333333332</v>
      </c>
      <c r="BN109" s="64">
        <f>IFERROR(Y109*I109/H109,"0")</f>
        <v>113.04</v>
      </c>
      <c r="BO109" s="64">
        <f>IFERROR(1/J109*(X109/H109),"0")</f>
        <v>0.17508417508417509</v>
      </c>
      <c r="BP109" s="64">
        <f>IFERROR(1/J109*(Y109/H109),"0")</f>
        <v>0.18181818181818182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69.407407407407405</v>
      </c>
      <c r="Y110" s="779">
        <f>IFERROR(Y107/H107,"0")+IFERROR(Y108/H108,"0")+IFERROR(Y109/H109,"0")</f>
        <v>71</v>
      </c>
      <c r="Z110" s="779">
        <f>IFERROR(IF(Z107="",0,Z107),"0")+IFERROR(IF(Z108="",0,Z108),"0")+IFERROR(IF(Z109="",0,Z109),"0")</f>
        <v>1.2387299999999999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604</v>
      </c>
      <c r="Y111" s="779">
        <f>IFERROR(SUM(Y107:Y109),"0")</f>
        <v>615.6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145</v>
      </c>
      <c r="Y114" s="778">
        <f t="shared" si="26"/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154.73571428571427</v>
      </c>
      <c r="BN114" s="64">
        <f t="shared" si="28"/>
        <v>161.35200000000003</v>
      </c>
      <c r="BO114" s="64">
        <f t="shared" si="29"/>
        <v>0.30824829931972791</v>
      </c>
      <c r="BP114" s="64">
        <f t="shared" si="30"/>
        <v>0.3214285714285714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59</v>
      </c>
      <c r="Y115" s="778">
        <f t="shared" si="26"/>
        <v>59.400000000000006</v>
      </c>
      <c r="Z115" s="36">
        <f>IFERROR(IF(Y115=0,"",ROUNDUP(Y115/H115,0)*0.00651),"")</f>
        <v>0.14322000000000001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64.506666666666661</v>
      </c>
      <c r="BN115" s="64">
        <f t="shared" si="28"/>
        <v>64.944000000000003</v>
      </c>
      <c r="BO115" s="64">
        <f t="shared" si="29"/>
        <v>0.12006512006512007</v>
      </c>
      <c r="BP115" s="64">
        <f t="shared" si="30"/>
        <v>0.12087912087912089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123</v>
      </c>
      <c r="Y117" s="778">
        <f t="shared" si="26"/>
        <v>124.2</v>
      </c>
      <c r="Z117" s="36">
        <f>IFERROR(IF(Y117=0,"",ROUNDUP(Y117/H117,0)*0.00902),"")</f>
        <v>0.41492000000000001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136.12</v>
      </c>
      <c r="BN117" s="64">
        <f t="shared" si="28"/>
        <v>137.44799999999998</v>
      </c>
      <c r="BO117" s="64">
        <f t="shared" si="29"/>
        <v>0.3451178451178451</v>
      </c>
      <c r="BP117" s="64">
        <f t="shared" si="30"/>
        <v>0.34848484848484851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84.669312169312164</v>
      </c>
      <c r="Y119" s="779">
        <f>IFERROR(Y113/H113,"0")+IFERROR(Y114/H114,"0")+IFERROR(Y115/H115,"0")+IFERROR(Y116/H116,"0")+IFERROR(Y117/H117,"0")+IFERROR(Y118/H118,"0")</f>
        <v>86</v>
      </c>
      <c r="Z119" s="779">
        <f>IFERROR(IF(Z113="",0,Z113),"0")+IFERROR(IF(Z114="",0,Z114),"0")+IFERROR(IF(Z115="",0,Z115),"0")+IFERROR(IF(Z116="",0,Z116),"0")+IFERROR(IF(Z117="",0,Z117),"0")+IFERROR(IF(Z118="",0,Z118),"0")</f>
        <v>0.94964000000000004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327</v>
      </c>
      <c r="Y120" s="779">
        <f>IFERROR(SUM(Y113:Y118),"0")</f>
        <v>334.8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1000</v>
      </c>
      <c r="Y124" s="778">
        <f>IFERROR(IF(X124="",0,CEILING((X124/$H124),1)*$H124),"")</f>
        <v>1007.9999999999999</v>
      </c>
      <c r="Z124" s="36">
        <f>IFERROR(IF(Y124=0,"",ROUNDUP(Y124/H124,0)*0.02175),"")</f>
        <v>1.9574999999999998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1042.8571428571429</v>
      </c>
      <c r="BN124" s="64">
        <f>IFERROR(Y124*I124/H124,"0")</f>
        <v>1051.2</v>
      </c>
      <c r="BO124" s="64">
        <f>IFERROR(1/J124*(X124/H124),"0")</f>
        <v>1.5943877551020409</v>
      </c>
      <c r="BP124" s="64">
        <f>IFERROR(1/J124*(Y124/H124),"0")</f>
        <v>1.607142857142857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89.285714285714292</v>
      </c>
      <c r="Y128" s="779">
        <f>IFERROR(Y123/H123,"0")+IFERROR(Y124/H124,"0")+IFERROR(Y125/H125,"0")+IFERROR(Y126/H126,"0")+IFERROR(Y127/H127,"0")</f>
        <v>90</v>
      </c>
      <c r="Z128" s="779">
        <f>IFERROR(IF(Z123="",0,Z123),"0")+IFERROR(IF(Z124="",0,Z124),"0")+IFERROR(IF(Z125="",0,Z125),"0")+IFERROR(IF(Z126="",0,Z126),"0")+IFERROR(IF(Z127="",0,Z127),"0")</f>
        <v>1.9574999999999998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1000</v>
      </c>
      <c r="Y129" s="779">
        <f>IFERROR(SUM(Y123:Y127),"0")</f>
        <v>1007.9999999999999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94</v>
      </c>
      <c r="Y131" s="778">
        <f>IFERROR(IF(X131="",0,CEILING((X131/$H131),1)*$H131),"")</f>
        <v>97.2</v>
      </c>
      <c r="Z131" s="36">
        <f>IFERROR(IF(Y131=0,"",ROUNDUP(Y131/H131,0)*0.02175),"")</f>
        <v>0.19574999999999998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98.177777777777763</v>
      </c>
      <c r="BN131" s="64">
        <f>IFERROR(Y131*I131/H131,"0")</f>
        <v>101.51999999999998</v>
      </c>
      <c r="BO131" s="64">
        <f>IFERROR(1/J131*(X131/H131),"0")</f>
        <v>0.15542328042328038</v>
      </c>
      <c r="BP131" s="64">
        <f>IFERROR(1/J131*(Y131/H131),"0")</f>
        <v>0.1607142857142857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8.7037037037037024</v>
      </c>
      <c r="Y135" s="779">
        <f>IFERROR(Y131/H131,"0")+IFERROR(Y132/H132,"0")+IFERROR(Y133/H133,"0")+IFERROR(Y134/H134,"0")</f>
        <v>9</v>
      </c>
      <c r="Z135" s="779">
        <f>IFERROR(IF(Z131="",0,Z131),"0")+IFERROR(IF(Z132="",0,Z132),"0")+IFERROR(IF(Z133="",0,Z133),"0")+IFERROR(IF(Z134="",0,Z134),"0")</f>
        <v>0.19574999999999998</v>
      </c>
      <c r="AA135" s="780"/>
      <c r="AB135" s="780"/>
      <c r="AC135" s="780"/>
    </row>
    <row r="136" spans="1:68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94</v>
      </c>
      <c r="Y136" s="779">
        <f>IFERROR(SUM(Y131:Y134),"0")</f>
        <v>97.2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158</v>
      </c>
      <c r="Y139" s="778">
        <f t="shared" si="31"/>
        <v>159.6</v>
      </c>
      <c r="Z139" s="36">
        <f>IFERROR(IF(Y139=0,"",ROUNDUP(Y139/H139,0)*0.02175),"")</f>
        <v>0.41324999999999995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168.49571428571429</v>
      </c>
      <c r="BN139" s="64">
        <f t="shared" si="33"/>
        <v>170.202</v>
      </c>
      <c r="BO139" s="64">
        <f t="shared" si="34"/>
        <v>0.33588435374149661</v>
      </c>
      <c r="BP139" s="64">
        <f t="shared" si="35"/>
        <v>0.33928571428571425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156</v>
      </c>
      <c r="Y142" s="778">
        <f t="shared" si="31"/>
        <v>156.60000000000002</v>
      </c>
      <c r="Z142" s="36">
        <f>IFERROR(IF(Y142=0,"",ROUNDUP(Y142/H142,0)*0.00651),"")</f>
        <v>0.37758000000000003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170.56</v>
      </c>
      <c r="BN142" s="64">
        <f t="shared" si="33"/>
        <v>171.21600000000001</v>
      </c>
      <c r="BO142" s="64">
        <f t="shared" si="34"/>
        <v>0.31746031746031744</v>
      </c>
      <c r="BP142" s="64">
        <f t="shared" si="35"/>
        <v>0.31868131868131877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76.587301587301582</v>
      </c>
      <c r="Y145" s="779">
        <f>IFERROR(Y138/H138,"0")+IFERROR(Y139/H139,"0")+IFERROR(Y140/H140,"0")+IFERROR(Y141/H141,"0")+IFERROR(Y142/H142,"0")+IFERROR(Y143/H143,"0")+IFERROR(Y144/H144,"0")</f>
        <v>77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0.79082999999999992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314</v>
      </c>
      <c r="Y146" s="779">
        <f>IFERROR(SUM(Y138:Y144),"0")</f>
        <v>316.20000000000005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140</v>
      </c>
      <c r="Y196" s="778">
        <f t="shared" si="36"/>
        <v>140.70000000000002</v>
      </c>
      <c r="Z196" s="36">
        <f>IFERROR(IF(Y196=0,"",ROUNDUP(Y196/H196,0)*0.00502),"")</f>
        <v>0.33634000000000003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148.66666666666666</v>
      </c>
      <c r="BN196" s="64">
        <f t="shared" si="38"/>
        <v>149.41</v>
      </c>
      <c r="BO196" s="64">
        <f t="shared" si="39"/>
        <v>0.28490028490028491</v>
      </c>
      <c r="BP196" s="64">
        <f t="shared" si="40"/>
        <v>0.28632478632478636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525</v>
      </c>
      <c r="Y198" s="778">
        <f t="shared" si="36"/>
        <v>525</v>
      </c>
      <c r="Z198" s="36">
        <f>IFERROR(IF(Y198=0,"",ROUNDUP(Y198/H198,0)*0.00502),"")</f>
        <v>1.2550000000000001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550</v>
      </c>
      <c r="BN198" s="64">
        <f t="shared" si="38"/>
        <v>550</v>
      </c>
      <c r="BO198" s="64">
        <f t="shared" si="39"/>
        <v>1.0683760683760686</v>
      </c>
      <c r="BP198" s="64">
        <f t="shared" si="40"/>
        <v>1.0683760683760686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316.66666666666663</v>
      </c>
      <c r="Y201" s="779">
        <f>IFERROR(Y193/H193,"0")+IFERROR(Y194/H194,"0")+IFERROR(Y195/H195,"0")+IFERROR(Y196/H196,"0")+IFERROR(Y197/H197,"0")+IFERROR(Y198/H198,"0")+IFERROR(Y199/H199,"0")+IFERROR(Y200/H200,"0")</f>
        <v>317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1.5913400000000002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665</v>
      </c>
      <c r="Y202" s="779">
        <f>IFERROR(SUM(Y193:Y200),"0")</f>
        <v>665.7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574</v>
      </c>
      <c r="Y215" s="778">
        <f t="shared" ref="Y215:Y222" si="41">IFERROR(IF(X215="",0,CEILING((X215/$H215),1)*$H215),"")</f>
        <v>577.80000000000007</v>
      </c>
      <c r="Z215" s="36">
        <f>IFERROR(IF(Y215=0,"",ROUNDUP(Y215/H215,0)*0.00902),"")</f>
        <v>0.96514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596.32222222222219</v>
      </c>
      <c r="BN215" s="64">
        <f t="shared" ref="BN215:BN222" si="43">IFERROR(Y215*I215/H215,"0")</f>
        <v>600.2700000000001</v>
      </c>
      <c r="BO215" s="64">
        <f t="shared" ref="BO215:BO222" si="44">IFERROR(1/J215*(X215/H215),"0")</f>
        <v>0.80527497194163855</v>
      </c>
      <c r="BP215" s="64">
        <f t="shared" ref="BP215:BP222" si="45">IFERROR(1/J215*(Y215/H215),"0")</f>
        <v>0.81060606060606066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301</v>
      </c>
      <c r="Y216" s="778">
        <f t="shared" si="41"/>
        <v>302.40000000000003</v>
      </c>
      <c r="Z216" s="36">
        <f>IFERROR(IF(Y216=0,"",ROUNDUP(Y216/H216,0)*0.00902),"")</f>
        <v>0.50512000000000001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312.70555555555558</v>
      </c>
      <c r="BN216" s="64">
        <f t="shared" si="43"/>
        <v>314.16000000000003</v>
      </c>
      <c r="BO216" s="64">
        <f t="shared" si="44"/>
        <v>0.4222783389450056</v>
      </c>
      <c r="BP216" s="64">
        <f t="shared" si="45"/>
        <v>0.42424242424242425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528</v>
      </c>
      <c r="Y218" s="778">
        <f t="shared" si="41"/>
        <v>529.20000000000005</v>
      </c>
      <c r="Z218" s="36">
        <f>IFERROR(IF(Y218=0,"",ROUNDUP(Y218/H218,0)*0.00902),"")</f>
        <v>0.88396000000000008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548.53333333333342</v>
      </c>
      <c r="BN218" s="64">
        <f t="shared" si="43"/>
        <v>549.78</v>
      </c>
      <c r="BO218" s="64">
        <f t="shared" si="44"/>
        <v>0.7407407407407407</v>
      </c>
      <c r="BP218" s="64">
        <f t="shared" si="45"/>
        <v>0.74242424242424243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150</v>
      </c>
      <c r="Y220" s="778">
        <f t="shared" si="41"/>
        <v>151.20000000000002</v>
      </c>
      <c r="Z220" s="36">
        <f>IFERROR(IF(Y220=0,"",ROUNDUP(Y220/H220,0)*0.00502),"")</f>
        <v>0.42168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158.33333333333334</v>
      </c>
      <c r="BN220" s="64">
        <f t="shared" si="43"/>
        <v>159.60000000000002</v>
      </c>
      <c r="BO220" s="64">
        <f t="shared" si="44"/>
        <v>0.35612535612535612</v>
      </c>
      <c r="BP220" s="64">
        <f t="shared" si="45"/>
        <v>0.35897435897435909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343.1481481481481</v>
      </c>
      <c r="Y223" s="779">
        <f>IFERROR(Y215/H215,"0")+IFERROR(Y216/H216,"0")+IFERROR(Y217/H217,"0")+IFERROR(Y218/H218,"0")+IFERROR(Y219/H219,"0")+IFERROR(Y220/H220,"0")+IFERROR(Y221/H221,"0")+IFERROR(Y222/H222,"0")</f>
        <v>345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2.7759</v>
      </c>
      <c r="AA223" s="780"/>
      <c r="AB223" s="780"/>
      <c r="AC223" s="780"/>
    </row>
    <row r="224" spans="1:68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1553</v>
      </c>
      <c r="Y224" s="779">
        <f>IFERROR(SUM(Y215:Y222),"0")</f>
        <v>1560.6000000000001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290</v>
      </c>
      <c r="Y227" s="778">
        <f t="shared" si="46"/>
        <v>296.39999999999998</v>
      </c>
      <c r="Z227" s="36">
        <f>IFERROR(IF(Y227=0,"",ROUNDUP(Y227/H227,0)*0.02175),"")</f>
        <v>0.8264999999999999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310.96923076923082</v>
      </c>
      <c r="BN227" s="64">
        <f t="shared" si="48"/>
        <v>317.83200000000005</v>
      </c>
      <c r="BO227" s="64">
        <f t="shared" si="49"/>
        <v>0.66391941391941389</v>
      </c>
      <c r="BP227" s="64">
        <f t="shared" si="50"/>
        <v>0.67857142857142849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445</v>
      </c>
      <c r="Y229" s="778">
        <f t="shared" si="46"/>
        <v>452.4</v>
      </c>
      <c r="Z229" s="36">
        <f>IFERROR(IF(Y229=0,"",ROUNDUP(Y229/H229,0)*0.02175),"")</f>
        <v>1.131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473.84827586206893</v>
      </c>
      <c r="BN229" s="64">
        <f t="shared" si="48"/>
        <v>481.72800000000001</v>
      </c>
      <c r="BO229" s="64">
        <f t="shared" si="49"/>
        <v>0.91338259441707714</v>
      </c>
      <c r="BP229" s="64">
        <f t="shared" si="50"/>
        <v>0.92857142857142849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73</v>
      </c>
      <c r="Y230" s="778">
        <f t="shared" si="46"/>
        <v>74.399999999999991</v>
      </c>
      <c r="Z230" s="36">
        <f t="shared" ref="Z230:Z236" si="51">IFERROR(IF(Y230=0,"",ROUNDUP(Y230/H230,0)*0.00651),"")</f>
        <v>0.20181000000000002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81.212500000000006</v>
      </c>
      <c r="BN230" s="64">
        <f t="shared" si="48"/>
        <v>82.77</v>
      </c>
      <c r="BO230" s="64">
        <f t="shared" si="49"/>
        <v>0.16712454212454214</v>
      </c>
      <c r="BP230" s="64">
        <f t="shared" si="50"/>
        <v>0.17032967032967034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176</v>
      </c>
      <c r="Y232" s="778">
        <f t="shared" si="46"/>
        <v>177.6</v>
      </c>
      <c r="Z232" s="36">
        <f t="shared" si="51"/>
        <v>0.48174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194.48000000000002</v>
      </c>
      <c r="BN232" s="64">
        <f t="shared" si="48"/>
        <v>196.24800000000002</v>
      </c>
      <c r="BO232" s="64">
        <f t="shared" si="49"/>
        <v>0.402930402930403</v>
      </c>
      <c r="BP232" s="64">
        <f t="shared" si="50"/>
        <v>0.40659340659340665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56</v>
      </c>
      <c r="Y233" s="778">
        <f t="shared" si="46"/>
        <v>57.599999999999994</v>
      </c>
      <c r="Z233" s="36">
        <f t="shared" si="51"/>
        <v>0.15623999999999999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61.88</v>
      </c>
      <c r="BN233" s="64">
        <f t="shared" si="48"/>
        <v>63.648000000000003</v>
      </c>
      <c r="BO233" s="64">
        <f t="shared" si="49"/>
        <v>0.12820512820512822</v>
      </c>
      <c r="BP233" s="64">
        <f t="shared" si="50"/>
        <v>0.13186813186813187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62</v>
      </c>
      <c r="Y235" s="778">
        <f t="shared" si="46"/>
        <v>62.4</v>
      </c>
      <c r="Z235" s="36">
        <f t="shared" si="51"/>
        <v>0.16925999999999999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68.510000000000005</v>
      </c>
      <c r="BN235" s="64">
        <f t="shared" si="48"/>
        <v>68.952000000000012</v>
      </c>
      <c r="BO235" s="64">
        <f t="shared" si="49"/>
        <v>0.14194139194139196</v>
      </c>
      <c r="BP235" s="64">
        <f t="shared" si="50"/>
        <v>0.14285714285714288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66</v>
      </c>
      <c r="Y236" s="778">
        <f t="shared" si="46"/>
        <v>67.2</v>
      </c>
      <c r="Z236" s="36">
        <f t="shared" si="51"/>
        <v>0.18228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73.094999999999999</v>
      </c>
      <c r="BN236" s="64">
        <f t="shared" si="48"/>
        <v>74.424000000000007</v>
      </c>
      <c r="BO236" s="64">
        <f t="shared" si="49"/>
        <v>0.15109890109890112</v>
      </c>
      <c r="BP236" s="64">
        <f t="shared" si="50"/>
        <v>0.15384615384615388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268.7455791335102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273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3.1488299999999998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1168</v>
      </c>
      <c r="Y238" s="779">
        <f>IFERROR(SUM(Y226:Y236),"0")</f>
        <v>1188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3</v>
      </c>
      <c r="Y244" s="778">
        <f t="shared" si="52"/>
        <v>4.8</v>
      </c>
      <c r="Z244" s="36">
        <f>IFERROR(IF(Y244=0,"",ROUNDUP(Y244/H244,0)*0.00651),"")</f>
        <v>1.302E-2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3.3150000000000004</v>
      </c>
      <c r="BN244" s="64">
        <f t="shared" si="54"/>
        <v>5.3040000000000003</v>
      </c>
      <c r="BO244" s="64">
        <f t="shared" si="55"/>
        <v>6.8681318681318689E-3</v>
      </c>
      <c r="BP244" s="64">
        <f t="shared" si="56"/>
        <v>1.098901098901099E-2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22</v>
      </c>
      <c r="Y245" s="778">
        <f t="shared" si="52"/>
        <v>24</v>
      </c>
      <c r="Z245" s="36">
        <f>IFERROR(IF(Y245=0,"",ROUNDUP(Y245/H245,0)*0.00651),"")</f>
        <v>6.5100000000000005E-2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24.310000000000002</v>
      </c>
      <c r="BN245" s="64">
        <f t="shared" si="54"/>
        <v>26.520000000000003</v>
      </c>
      <c r="BO245" s="64">
        <f t="shared" si="55"/>
        <v>5.0366300366300375E-2</v>
      </c>
      <c r="BP245" s="64">
        <f t="shared" si="56"/>
        <v>5.4945054945054951E-2</v>
      </c>
    </row>
    <row r="246" spans="1:68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10.416666666666668</v>
      </c>
      <c r="Y246" s="779">
        <f>IFERROR(Y240/H240,"0")+IFERROR(Y241/H241,"0")+IFERROR(Y242/H242,"0")+IFERROR(Y243/H243,"0")+IFERROR(Y244/H244,"0")+IFERROR(Y245/H245,"0")</f>
        <v>12</v>
      </c>
      <c r="Z246" s="779">
        <f>IFERROR(IF(Z240="",0,Z240),"0")+IFERROR(IF(Z241="",0,Z241),"0")+IFERROR(IF(Z242="",0,Z242),"0")+IFERROR(IF(Z243="",0,Z243),"0")+IFERROR(IF(Z244="",0,Z244),"0")+IFERROR(IF(Z245="",0,Z245),"0")</f>
        <v>7.8120000000000009E-2</v>
      </c>
      <c r="AA246" s="780"/>
      <c r="AB246" s="780"/>
      <c r="AC246" s="780"/>
    </row>
    <row r="247" spans="1:68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25</v>
      </c>
      <c r="Y247" s="779">
        <f>IFERROR(SUM(Y240:Y245),"0")</f>
        <v>28.8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56</v>
      </c>
      <c r="Y262" s="778">
        <f t="shared" ref="Y262:Y270" si="62">IFERROR(IF(X262="",0,CEILING((X262/$H262),1)*$H262),"")</f>
        <v>58</v>
      </c>
      <c r="Z262" s="36">
        <f>IFERROR(IF(Y262=0,"",ROUNDUP(Y262/H262,0)*0.02175),"")</f>
        <v>0.10874999999999999</v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58.317241379310346</v>
      </c>
      <c r="BN262" s="64">
        <f t="shared" ref="BN262:BN270" si="64">IFERROR(Y262*I262/H262,"0")</f>
        <v>60.4</v>
      </c>
      <c r="BO262" s="64">
        <f t="shared" ref="BO262:BO270" si="65">IFERROR(1/J262*(X262/H262),"0")</f>
        <v>8.620689655172413E-2</v>
      </c>
      <c r="BP262" s="64">
        <f t="shared" ref="BP262:BP270" si="66">IFERROR(1/J262*(Y262/H262),"0")</f>
        <v>8.9285714285714274E-2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4</v>
      </c>
      <c r="Y267" s="778">
        <f t="shared" si="62"/>
        <v>4</v>
      </c>
      <c r="Z267" s="36">
        <f>IFERROR(IF(Y267=0,"",ROUNDUP(Y267/H267,0)*0.00902),"")</f>
        <v>9.0200000000000002E-3</v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4.21</v>
      </c>
      <c r="BN267" s="64">
        <f t="shared" si="64"/>
        <v>4.21</v>
      </c>
      <c r="BO267" s="64">
        <f t="shared" si="65"/>
        <v>7.575757575757576E-3</v>
      </c>
      <c r="BP267" s="64">
        <f t="shared" si="66"/>
        <v>7.575757575757576E-3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5.8275862068965516</v>
      </c>
      <c r="Y271" s="779">
        <f>IFERROR(Y262/H262,"0")+IFERROR(Y263/H263,"0")+IFERROR(Y264/H264,"0")+IFERROR(Y265/H265,"0")+IFERROR(Y266/H266,"0")+IFERROR(Y267/H267,"0")+IFERROR(Y268/H268,"0")+IFERROR(Y269/H269,"0")+IFERROR(Y270/H270,"0")</f>
        <v>6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0.11776999999999999</v>
      </c>
      <c r="AA271" s="780"/>
      <c r="AB271" s="780"/>
      <c r="AC271" s="780"/>
    </row>
    <row r="272" spans="1:68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60</v>
      </c>
      <c r="Y272" s="779">
        <f>IFERROR(SUM(Y262:Y270),"0")</f>
        <v>62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8</v>
      </c>
      <c r="Y359" s="778">
        <f t="shared" si="77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8.3555555555555543</v>
      </c>
      <c r="BN359" s="64">
        <f t="shared" si="79"/>
        <v>11.28</v>
      </c>
      <c r="BO359" s="64">
        <f t="shared" si="80"/>
        <v>1.3227513227513227E-2</v>
      </c>
      <c r="BP359" s="64">
        <f t="shared" si="81"/>
        <v>1.7857142857142856E-2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0.7407407407407407</v>
      </c>
      <c r="Y365" s="779">
        <f>IFERROR(Y356/H356,"0")+IFERROR(Y357/H357,"0")+IFERROR(Y358/H358,"0")+IFERROR(Y359/H359,"0")+IFERROR(Y360/H360,"0")+IFERROR(Y361/H361,"0")+IFERROR(Y362/H362,"0")+IFERROR(Y363/H363,"0")+IFERROR(Y364/H364,"0")</f>
        <v>1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2.1749999999999999E-2</v>
      </c>
      <c r="AA365" s="780"/>
      <c r="AB365" s="780"/>
      <c r="AC365" s="780"/>
    </row>
    <row r="366" spans="1:68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8</v>
      </c>
      <c r="Y366" s="779">
        <f>IFERROR(SUM(Y356:Y364),"0")</f>
        <v>10.8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52</v>
      </c>
      <c r="Y384" s="778">
        <f>IFERROR(IF(X384="",0,CEILING((X384/$H384),1)*$H384),"")</f>
        <v>58.800000000000004</v>
      </c>
      <c r="Z384" s="36">
        <f>IFERROR(IF(Y384=0,"",ROUNDUP(Y384/H384,0)*0.02175),"")</f>
        <v>0.15225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55.491428571428571</v>
      </c>
      <c r="BN384" s="64">
        <f>IFERROR(Y384*I384/H384,"0")</f>
        <v>62.748000000000005</v>
      </c>
      <c r="BO384" s="64">
        <f>IFERROR(1/J384*(X384/H384),"0")</f>
        <v>0.11054421768707481</v>
      </c>
      <c r="BP384" s="64">
        <f>IFERROR(1/J384*(Y384/H384),"0")</f>
        <v>0.125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165</v>
      </c>
      <c r="Y385" s="778">
        <f>IFERROR(IF(X385="",0,CEILING((X385/$H385),1)*$H385),"")</f>
        <v>171.6</v>
      </c>
      <c r="Z385" s="36">
        <f>IFERROR(IF(Y385=0,"",ROUNDUP(Y385/H385,0)*0.02175),"")</f>
        <v>0.47849999999999998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176.93076923076924</v>
      </c>
      <c r="BN385" s="64">
        <f>IFERROR(Y385*I385/H385,"0")</f>
        <v>184.00800000000001</v>
      </c>
      <c r="BO385" s="64">
        <f>IFERROR(1/J385*(X385/H385),"0")</f>
        <v>0.37774725274725274</v>
      </c>
      <c r="BP385" s="64">
        <f>IFERROR(1/J385*(Y385/H385),"0")</f>
        <v>0.39285714285714285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15</v>
      </c>
      <c r="Y387" s="778">
        <f>IFERROR(IF(X387="",0,CEILING((X387/$H387),1)*$H387),"")</f>
        <v>16.8</v>
      </c>
      <c r="Z387" s="36">
        <f>IFERROR(IF(Y387=0,"",ROUNDUP(Y387/H387,0)*0.02175),"")</f>
        <v>4.3499999999999997E-2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16.007142857142856</v>
      </c>
      <c r="BN387" s="64">
        <f>IFERROR(Y387*I387/H387,"0")</f>
        <v>17.928000000000001</v>
      </c>
      <c r="BO387" s="64">
        <f>IFERROR(1/J387*(X387/H387),"0")</f>
        <v>3.188775510204081E-2</v>
      </c>
      <c r="BP387" s="64">
        <f>IFERROR(1/J387*(Y387/H387),"0")</f>
        <v>3.5714285714285712E-2</v>
      </c>
    </row>
    <row r="388" spans="1:68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29.130036630036628</v>
      </c>
      <c r="Y388" s="779">
        <f>IFERROR(Y384/H384,"0")+IFERROR(Y385/H385,"0")+IFERROR(Y386/H386,"0")+IFERROR(Y387/H387,"0")</f>
        <v>31</v>
      </c>
      <c r="Z388" s="779">
        <f>IFERROR(IF(Z384="",0,Z384),"0")+IFERROR(IF(Z385="",0,Z385),"0")+IFERROR(IF(Z386="",0,Z386),"0")+IFERROR(IF(Z387="",0,Z387),"0")</f>
        <v>0.6742499999999999</v>
      </c>
      <c r="AA388" s="780"/>
      <c r="AB388" s="780"/>
      <c r="AC388" s="780"/>
    </row>
    <row r="389" spans="1:68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232</v>
      </c>
      <c r="Y389" s="779">
        <f>IFERROR(SUM(Y384:Y387),"0")</f>
        <v>247.20000000000002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68</v>
      </c>
      <c r="Y394" s="778">
        <f>IFERROR(IF(X394="",0,CEILING((X394/$H394),1)*$H394),"")</f>
        <v>68.849999999999994</v>
      </c>
      <c r="Z394" s="36">
        <f>IFERROR(IF(Y394=0,"",ROUNDUP(Y394/H394,0)*0.00651),"")</f>
        <v>0.17577000000000001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76.800000000000011</v>
      </c>
      <c r="BN394" s="64">
        <f>IFERROR(Y394*I394/H394,"0")</f>
        <v>77.760000000000005</v>
      </c>
      <c r="BO394" s="64">
        <f>IFERROR(1/J394*(X394/H394),"0")</f>
        <v>0.14652014652014653</v>
      </c>
      <c r="BP394" s="64">
        <f>IFERROR(1/J394*(Y394/H394),"0")</f>
        <v>0.14835164835164835</v>
      </c>
    </row>
    <row r="395" spans="1:68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26.666666666666668</v>
      </c>
      <c r="Y395" s="779">
        <f>IFERROR(Y391/H391,"0")+IFERROR(Y392/H392,"0")+IFERROR(Y393/H393,"0")+IFERROR(Y394/H394,"0")</f>
        <v>27</v>
      </c>
      <c r="Z395" s="779">
        <f>IFERROR(IF(Z391="",0,Z391),"0")+IFERROR(IF(Z392="",0,Z392),"0")+IFERROR(IF(Z393="",0,Z393),"0")+IFERROR(IF(Z394="",0,Z394),"0")</f>
        <v>0.17577000000000001</v>
      </c>
      <c r="AA395" s="780"/>
      <c r="AB395" s="780"/>
      <c r="AC395" s="780"/>
    </row>
    <row r="396" spans="1:68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68</v>
      </c>
      <c r="Y396" s="779">
        <f>IFERROR(SUM(Y391:Y394),"0")</f>
        <v>68.849999999999994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62</v>
      </c>
      <c r="Y409" s="778">
        <f>IFERROR(IF(X409="",0,CEILING((X409/$H409),1)*$H409),"")</f>
        <v>64.8</v>
      </c>
      <c r="Z409" s="36">
        <f>IFERROR(IF(Y409=0,"",ROUNDUP(Y409/H409,0)*0.02175),"")</f>
        <v>0.17399999999999999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66.317037037037039</v>
      </c>
      <c r="BN409" s="64">
        <f>IFERROR(Y409*I409/H409,"0")</f>
        <v>69.311999999999998</v>
      </c>
      <c r="BO409" s="64">
        <f>IFERROR(1/J409*(X409/H409),"0")</f>
        <v>0.13668430335097001</v>
      </c>
      <c r="BP409" s="64">
        <f>IFERROR(1/J409*(Y409/H409),"0")</f>
        <v>0.14285714285714285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7.6543209876543212</v>
      </c>
      <c r="Y412" s="779">
        <f>IFERROR(Y409/H409,"0")+IFERROR(Y410/H410,"0")+IFERROR(Y411/H411,"0")</f>
        <v>8</v>
      </c>
      <c r="Z412" s="779">
        <f>IFERROR(IF(Z409="",0,Z409),"0")+IFERROR(IF(Z410="",0,Z410),"0")+IFERROR(IF(Z411="",0,Z411),"0")</f>
        <v>0.17399999999999999</v>
      </c>
      <c r="AA412" s="780"/>
      <c r="AB412" s="780"/>
      <c r="AC412" s="780"/>
    </row>
    <row r="413" spans="1:68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62</v>
      </c>
      <c r="Y413" s="779">
        <f>IFERROR(SUM(Y409:Y411),"0")</f>
        <v>64.8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2000</v>
      </c>
      <c r="Y418" s="778">
        <f t="shared" si="87"/>
        <v>2010</v>
      </c>
      <c r="Z418" s="36">
        <f>IFERROR(IF(Y418=0,"",ROUNDUP(Y418/H418,0)*0.02175),"")</f>
        <v>2.9144999999999999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2064</v>
      </c>
      <c r="BN418" s="64">
        <f t="shared" si="89"/>
        <v>2074.3200000000002</v>
      </c>
      <c r="BO418" s="64">
        <f t="shared" si="90"/>
        <v>2.7777777777777777</v>
      </c>
      <c r="BP418" s="64">
        <f t="shared" si="91"/>
        <v>2.7916666666666665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500</v>
      </c>
      <c r="Y421" s="778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1410</v>
      </c>
      <c r="Y423" s="778">
        <f t="shared" si="87"/>
        <v>1410</v>
      </c>
      <c r="Z423" s="36">
        <f>IFERROR(IF(Y423=0,"",ROUNDUP(Y423/H423,0)*0.02175),"")</f>
        <v>2.0444999999999998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1455.12</v>
      </c>
      <c r="BN423" s="64">
        <f t="shared" si="89"/>
        <v>1455.12</v>
      </c>
      <c r="BO423" s="64">
        <f t="shared" si="90"/>
        <v>1.9583333333333333</v>
      </c>
      <c r="BP423" s="64">
        <f t="shared" si="91"/>
        <v>1.9583333333333333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260.66666666666669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262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5.6984999999999992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3910</v>
      </c>
      <c r="Y429" s="779">
        <f>IFERROR(SUM(Y417:Y427),"0")</f>
        <v>3930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500</v>
      </c>
      <c r="Y431" s="778">
        <f>IFERROR(IF(X431="",0,CEILING((X431/$H431),1)*$H431),"")</f>
        <v>510</v>
      </c>
      <c r="Z431" s="36">
        <f>IFERROR(IF(Y431=0,"",ROUNDUP(Y431/H431,0)*0.02175),"")</f>
        <v>0.73949999999999994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516</v>
      </c>
      <c r="BN431" s="64">
        <f>IFERROR(Y431*I431/H431,"0")</f>
        <v>526.32000000000005</v>
      </c>
      <c r="BO431" s="64">
        <f>IFERROR(1/J431*(X431/H431),"0")</f>
        <v>0.69444444444444442</v>
      </c>
      <c r="BP431" s="64">
        <f>IFERROR(1/J431*(Y431/H431),"0")</f>
        <v>0.70833333333333326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33.333333333333336</v>
      </c>
      <c r="Y433" s="779">
        <f>IFERROR(Y431/H431,"0")+IFERROR(Y432/H432,"0")</f>
        <v>34</v>
      </c>
      <c r="Z433" s="779">
        <f>IFERROR(IF(Z431="",0,Z431),"0")+IFERROR(IF(Z432="",0,Z432),"0")</f>
        <v>0.73949999999999994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500</v>
      </c>
      <c r="Y434" s="779">
        <f>IFERROR(SUM(Y431:Y432),"0")</f>
        <v>510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100</v>
      </c>
      <c r="Y441" s="778">
        <f>IFERROR(IF(X441="",0,CEILING((X441/$H441),1)*$H441),"")</f>
        <v>108</v>
      </c>
      <c r="Z441" s="36">
        <f>IFERROR(IF(Y441=0,"",ROUNDUP(Y441/H441,0)*0.02175),"")</f>
        <v>0.26100000000000001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106.26666666666667</v>
      </c>
      <c r="BN441" s="64">
        <f>IFERROR(Y441*I441/H441,"0")</f>
        <v>114.768</v>
      </c>
      <c r="BO441" s="64">
        <f>IFERROR(1/J441*(X441/H441),"0")</f>
        <v>0.1984126984126984</v>
      </c>
      <c r="BP441" s="64">
        <f>IFERROR(1/J441*(Y441/H441),"0")</f>
        <v>0.21428571428571427</v>
      </c>
    </row>
    <row r="442" spans="1:68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11.111111111111111</v>
      </c>
      <c r="Y442" s="779">
        <f>IFERROR(Y441/H441,"0")</f>
        <v>12</v>
      </c>
      <c r="Z442" s="779">
        <f>IFERROR(IF(Z441="",0,Z441),"0")</f>
        <v>0.26100000000000001</v>
      </c>
      <c r="AA442" s="780"/>
      <c r="AB442" s="780"/>
      <c r="AC442" s="780"/>
    </row>
    <row r="443" spans="1:68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100</v>
      </c>
      <c r="Y443" s="779">
        <f>IFERROR(SUM(Y441:Y441),"0")</f>
        <v>108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36</v>
      </c>
      <c r="Y452" s="778">
        <f t="shared" si="92"/>
        <v>36</v>
      </c>
      <c r="Z452" s="36">
        <f t="shared" si="93"/>
        <v>6.5250000000000002E-2</v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37.440000000000005</v>
      </c>
      <c r="BN452" s="64">
        <f t="shared" si="95"/>
        <v>37.440000000000005</v>
      </c>
      <c r="BO452" s="64">
        <f t="shared" si="96"/>
        <v>5.3571428571428568E-2</v>
      </c>
      <c r="BP452" s="64">
        <f t="shared" si="97"/>
        <v>5.3571428571428568E-2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3</v>
      </c>
      <c r="Y454" s="779">
        <f>IFERROR(Y446/H446,"0")+IFERROR(Y447/H447,"0")+IFERROR(Y448/H448,"0")+IFERROR(Y449/H449,"0")+IFERROR(Y450/H450,"0")+IFERROR(Y451/H451,"0")+IFERROR(Y452/H452,"0")+IFERROR(Y453/H453,"0")</f>
        <v>3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6.5250000000000002E-2</v>
      </c>
      <c r="AA454" s="780"/>
      <c r="AB454" s="780"/>
      <c r="AC454" s="780"/>
    </row>
    <row r="455" spans="1:68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36</v>
      </c>
      <c r="Y455" s="779">
        <f>IFERROR(SUM(Y446:Y453),"0")</f>
        <v>36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hidden="1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5</v>
      </c>
      <c r="Y482" s="778">
        <f t="shared" si="98"/>
        <v>8.4</v>
      </c>
      <c r="Z482" s="36">
        <f>IFERROR(IF(Y482=0,"",ROUNDUP(Y482/H482,0)*0.00753),"")</f>
        <v>1.506E-2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5.2738095238095228</v>
      </c>
      <c r="BN482" s="64">
        <f t="shared" si="100"/>
        <v>8.86</v>
      </c>
      <c r="BO482" s="64">
        <f t="shared" si="101"/>
        <v>7.631257631257631E-3</v>
      </c>
      <c r="BP482" s="64">
        <f t="shared" si="102"/>
        <v>1.282051282051282E-2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1.1904761904761905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1.506E-2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5</v>
      </c>
      <c r="Y506" s="779">
        <f>IFERROR(SUM(Y480:Y504),"0")</f>
        <v>8.4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3</v>
      </c>
      <c r="Y513" s="778">
        <f>IFERROR(IF(X513="",0,CEILING((X513/$H513),1)*$H513),"")</f>
        <v>3.5999999999999996</v>
      </c>
      <c r="Z513" s="36">
        <f>IFERROR(IF(Y513=0,"",ROUNDUP(Y513/H513,0)*0.00627),"")</f>
        <v>1.881E-2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4.5000000000000009</v>
      </c>
      <c r="BN513" s="64">
        <f>IFERROR(Y513*I513/H513,"0")</f>
        <v>5.3999999999999995</v>
      </c>
      <c r="BO513" s="64">
        <f>IFERROR(1/J513*(X513/H513),"0")</f>
        <v>1.2500000000000001E-2</v>
      </c>
      <c r="BP513" s="64">
        <f>IFERROR(1/J513*(Y513/H513),"0")</f>
        <v>1.4999999999999999E-2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2.5</v>
      </c>
      <c r="Y515" s="779">
        <f>IFERROR(Y513/H513,"0")+IFERROR(Y514/H514,"0")</f>
        <v>3</v>
      </c>
      <c r="Z515" s="779">
        <f>IFERROR(IF(Z513="",0,Z513),"0")+IFERROR(IF(Z514="",0,Z514),"0")</f>
        <v>1.881E-2</v>
      </c>
      <c r="AA515" s="780"/>
      <c r="AB515" s="780"/>
      <c r="AC515" s="780"/>
    </row>
    <row r="516" spans="1:68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3</v>
      </c>
      <c r="Y516" s="779">
        <f>IFERROR(SUM(Y513:Y514),"0")</f>
        <v>3.5999999999999996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hidden="1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hidden="1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hidden="1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hidden="1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150</v>
      </c>
      <c r="Y557" s="778">
        <f t="shared" si="109"/>
        <v>153.12</v>
      </c>
      <c r="Z557" s="36">
        <f t="shared" si="114"/>
        <v>0.34683999999999998</v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160.22727272727272</v>
      </c>
      <c r="BN557" s="64">
        <f t="shared" si="111"/>
        <v>163.56</v>
      </c>
      <c r="BO557" s="64">
        <f t="shared" si="112"/>
        <v>0.27316433566433568</v>
      </c>
      <c r="BP557" s="64">
        <f t="shared" si="113"/>
        <v>0.27884615384615385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1000</v>
      </c>
      <c r="Y559" s="778">
        <f t="shared" si="109"/>
        <v>1003.2</v>
      </c>
      <c r="Z559" s="36">
        <f t="shared" si="114"/>
        <v>2.2724000000000002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1068.1818181818182</v>
      </c>
      <c r="BN559" s="64">
        <f t="shared" si="111"/>
        <v>1071.5999999999999</v>
      </c>
      <c r="BO559" s="64">
        <f t="shared" si="112"/>
        <v>1.821095571095571</v>
      </c>
      <c r="BP559" s="64">
        <f t="shared" si="113"/>
        <v>1.8269230769230771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700</v>
      </c>
      <c r="Y561" s="778">
        <f t="shared" si="109"/>
        <v>702.24</v>
      </c>
      <c r="Z561" s="36">
        <f t="shared" si="114"/>
        <v>1.5906800000000001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747.72727272727275</v>
      </c>
      <c r="BN561" s="64">
        <f t="shared" si="111"/>
        <v>750.11999999999989</v>
      </c>
      <c r="BO561" s="64">
        <f t="shared" si="112"/>
        <v>1.2747668997668997</v>
      </c>
      <c r="BP561" s="64">
        <f t="shared" si="113"/>
        <v>1.278846153846154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hidden="1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350.37878787878788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352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4.2099200000000003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1850</v>
      </c>
      <c r="Y568" s="779">
        <f>IFERROR(SUM(Y555:Y566),"0")</f>
        <v>1858.5600000000002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500</v>
      </c>
      <c r="Y570" s="778">
        <f>IFERROR(IF(X570="",0,CEILING((X570/$H570),1)*$H570),"")</f>
        <v>501.6</v>
      </c>
      <c r="Z570" s="36">
        <f>IFERROR(IF(Y570=0,"",ROUNDUP(Y570/H570,0)*0.01196),"")</f>
        <v>1.1362000000000001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534.09090909090912</v>
      </c>
      <c r="BN570" s="64">
        <f>IFERROR(Y570*I570/H570,"0")</f>
        <v>535.79999999999995</v>
      </c>
      <c r="BO570" s="64">
        <f>IFERROR(1/J570*(X570/H570),"0")</f>
        <v>0.91054778554778548</v>
      </c>
      <c r="BP570" s="64">
        <f>IFERROR(1/J570*(Y570/H570),"0")</f>
        <v>0.91346153846153855</v>
      </c>
    </row>
    <row r="571" spans="1:68" ht="16.5" hidden="1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94.696969696969688</v>
      </c>
      <c r="Y573" s="779">
        <f>IFERROR(Y570/H570,"0")+IFERROR(Y571/H571,"0")+IFERROR(Y572/H572,"0")</f>
        <v>95</v>
      </c>
      <c r="Z573" s="779">
        <f>IFERROR(IF(Z570="",0,Z570),"0")+IFERROR(IF(Z571="",0,Z571),"0")+IFERROR(IF(Z572="",0,Z572),"0")</f>
        <v>1.1362000000000001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500</v>
      </c>
      <c r="Y574" s="779">
        <f>IFERROR(SUM(Y570:Y572),"0")</f>
        <v>501.6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174</v>
      </c>
      <c r="Y576" s="778">
        <f t="shared" ref="Y576:Y584" si="115">IFERROR(IF(X576="",0,CEILING((X576/$H576),1)*$H576),"")</f>
        <v>174.24</v>
      </c>
      <c r="Z576" s="36">
        <f>IFERROR(IF(Y576=0,"",ROUNDUP(Y576/H576,0)*0.01196),"")</f>
        <v>0.39468000000000003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185.86363636363635</v>
      </c>
      <c r="BN576" s="64">
        <f t="shared" ref="BN576:BN584" si="117">IFERROR(Y576*I576/H576,"0")</f>
        <v>186.12</v>
      </c>
      <c r="BO576" s="64">
        <f t="shared" ref="BO576:BO584" si="118">IFERROR(1/J576*(X576/H576),"0")</f>
        <v>0.31687062937062938</v>
      </c>
      <c r="BP576" s="64">
        <f t="shared" ref="BP576:BP584" si="119">IFERROR(1/J576*(Y576/H576),"0")</f>
        <v>0.31730769230769235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189</v>
      </c>
      <c r="Y577" s="778">
        <f t="shared" si="115"/>
        <v>190.08</v>
      </c>
      <c r="Z577" s="36">
        <f>IFERROR(IF(Y577=0,"",ROUNDUP(Y577/H577,0)*0.01196),"")</f>
        <v>0.43056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201.88636363636363</v>
      </c>
      <c r="BN577" s="64">
        <f t="shared" si="117"/>
        <v>203.04000000000002</v>
      </c>
      <c r="BO577" s="64">
        <f t="shared" si="118"/>
        <v>0.34418706293706297</v>
      </c>
      <c r="BP577" s="64">
        <f t="shared" si="119"/>
        <v>0.34615384615384615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500</v>
      </c>
      <c r="Y578" s="778">
        <f t="shared" si="115"/>
        <v>501.6</v>
      </c>
      <c r="Z578" s="36">
        <f>IFERROR(IF(Y578=0,"",ROUNDUP(Y578/H578,0)*0.01196),"")</f>
        <v>1.1362000000000001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534.09090909090912</v>
      </c>
      <c r="BN578" s="64">
        <f t="shared" si="117"/>
        <v>535.79999999999995</v>
      </c>
      <c r="BO578" s="64">
        <f t="shared" si="118"/>
        <v>0.91054778554778548</v>
      </c>
      <c r="BP578" s="64">
        <f t="shared" si="119"/>
        <v>0.91346153846153855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163.44696969696969</v>
      </c>
      <c r="Y585" s="779">
        <f>IFERROR(Y576/H576,"0")+IFERROR(Y577/H577,"0")+IFERROR(Y578/H578,"0")+IFERROR(Y579/H579,"0")+IFERROR(Y580/H580,"0")+IFERROR(Y581/H581,"0")+IFERROR(Y582/H582,"0")+IFERROR(Y583/H583,"0")+IFERROR(Y584/H584,"0")</f>
        <v>164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1.9614400000000001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863</v>
      </c>
      <c r="Y586" s="779">
        <f>IFERROR(SUM(Y576:Y584),"0")</f>
        <v>865.92000000000007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16933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17099.23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17791.512537898394</v>
      </c>
      <c r="Y664" s="779">
        <f>IFERROR(SUM(BN22:BN660),"0")</f>
        <v>17967.351999999995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29</v>
      </c>
      <c r="Y665" s="38">
        <f>ROUNDUP(SUM(BP22:BP660),0)</f>
        <v>29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18516.512537898394</v>
      </c>
      <c r="Y666" s="779">
        <f>GrossWeightTotalR+PalletQtyTotalR*25</f>
        <v>18692.351999999995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2560.238697964272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2585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34.08222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2079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929.6</v>
      </c>
      <c r="E673" s="46">
        <f>IFERROR(Y107*1,"0")+IFERROR(Y108*1,"0")+IFERROR(Y109*1,"0")+IFERROR(Y113*1,"0")+IFERROR(Y114*1,"0")+IFERROR(Y115*1,"0")+IFERROR(Y116*1,"0")+IFERROR(Y117*1,"0")+IFERROR(Y118*1,"0")</f>
        <v>950.40000000000009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1421.3999999999996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665.7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2777.4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62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326.85000000000002</v>
      </c>
      <c r="V673" s="46">
        <f>IFERROR(Y405*1,"0")+IFERROR(Y409*1,"0")+IFERROR(Y410*1,"0")+IFERROR(Y411*1,"0")</f>
        <v>64.8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4548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36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12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3226.0800000000004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8"/>
        <filter val="0,74"/>
        <filter val="1 000,00"/>
        <filter val="1 168,00"/>
        <filter val="1 410,00"/>
        <filter val="1 500,00"/>
        <filter val="1 553,00"/>
        <filter val="1 850,00"/>
        <filter val="1,19"/>
        <filter val="10,42"/>
        <filter val="100,00"/>
        <filter val="104,00"/>
        <filter val="11,11"/>
        <filter val="123,00"/>
        <filter val="140,00"/>
        <filter val="145,00"/>
        <filter val="15,00"/>
        <filter val="150,00"/>
        <filter val="156,00"/>
        <filter val="158,00"/>
        <filter val="16 933,00"/>
        <filter val="163,45"/>
        <filter val="165,00"/>
        <filter val="17 791,51"/>
        <filter val="174,00"/>
        <filter val="176,00"/>
        <filter val="18 516,51"/>
        <filter val="189,00"/>
        <filter val="2 000,00"/>
        <filter val="2 069,00"/>
        <filter val="2 560,24"/>
        <filter val="2,50"/>
        <filter val="206,71"/>
        <filter val="22,00"/>
        <filter val="232,00"/>
        <filter val="246,00"/>
        <filter val="25,00"/>
        <filter val="26,67"/>
        <filter val="260,67"/>
        <filter val="268,75"/>
        <filter val="29"/>
        <filter val="29,13"/>
        <filter val="290,00"/>
        <filter val="3 910,00"/>
        <filter val="3,00"/>
        <filter val="301,00"/>
        <filter val="313,00"/>
        <filter val="314,00"/>
        <filter val="316,67"/>
        <filter val="327,00"/>
        <filter val="33,33"/>
        <filter val="343,15"/>
        <filter val="350,38"/>
        <filter val="36,00"/>
        <filter val="39,53"/>
        <filter val="4,00"/>
        <filter val="445,00"/>
        <filter val="475,00"/>
        <filter val="5,00"/>
        <filter val="5,83"/>
        <filter val="500,00"/>
        <filter val="52,00"/>
        <filter val="525,00"/>
        <filter val="528,00"/>
        <filter val="55,56"/>
        <filter val="56,00"/>
        <filter val="574,00"/>
        <filter val="59,00"/>
        <filter val="60,00"/>
        <filter val="600,00"/>
        <filter val="604,00"/>
        <filter val="62,00"/>
        <filter val="66,00"/>
        <filter val="665,00"/>
        <filter val="67,00"/>
        <filter val="68,00"/>
        <filter val="69,41"/>
        <filter val="7,65"/>
        <filter val="700,00"/>
        <filter val="73,00"/>
        <filter val="76,59"/>
        <filter val="8,00"/>
        <filter val="8,70"/>
        <filter val="84,67"/>
        <filter val="863,00"/>
        <filter val="89,29"/>
        <filter val="94,00"/>
        <filter val="94,7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2024-12-13T13:38:35Z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