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"/>
    </mc:Choice>
  </mc:AlternateContent>
  <xr:revisionPtr revIDLastSave="0" documentId="13_ncr:1_{2D8B1EAD-1134-4EAD-AD6B-DA34B64327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0" i="1" l="1"/>
  <c r="R115" i="1"/>
  <c r="AE115" i="1" s="1"/>
  <c r="R105" i="1"/>
  <c r="R53" i="1"/>
  <c r="AE53" i="1" s="1"/>
  <c r="R49" i="1"/>
  <c r="AE49" i="1" s="1"/>
  <c r="R48" i="1"/>
  <c r="R35" i="1"/>
  <c r="R30" i="1"/>
  <c r="R29" i="1"/>
  <c r="AE29" i="1" s="1"/>
  <c r="R28" i="1"/>
  <c r="S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6" i="1"/>
  <c r="AE10" i="1"/>
  <c r="AE14" i="1"/>
  <c r="AE17" i="1"/>
  <c r="AE18" i="1"/>
  <c r="AE19" i="1"/>
  <c r="AE20" i="1"/>
  <c r="AE25" i="1"/>
  <c r="AE27" i="1"/>
  <c r="AE28" i="1"/>
  <c r="AE30" i="1"/>
  <c r="AE31" i="1"/>
  <c r="AE32" i="1"/>
  <c r="AE34" i="1"/>
  <c r="AE35" i="1"/>
  <c r="AE36" i="1"/>
  <c r="AE37" i="1"/>
  <c r="AE38" i="1"/>
  <c r="AE39" i="1"/>
  <c r="AE44" i="1"/>
  <c r="AE46" i="1"/>
  <c r="AE47" i="1"/>
  <c r="AE48" i="1"/>
  <c r="AE54" i="1"/>
  <c r="AE58" i="1"/>
  <c r="AE60" i="1"/>
  <c r="AE61" i="1"/>
  <c r="AE67" i="1"/>
  <c r="AE74" i="1"/>
  <c r="AE75" i="1"/>
  <c r="AE78" i="1"/>
  <c r="AE79" i="1"/>
  <c r="AE80" i="1"/>
  <c r="AE81" i="1"/>
  <c r="AE82" i="1"/>
  <c r="AE84" i="1"/>
  <c r="AE86" i="1"/>
  <c r="AE87" i="1"/>
  <c r="AE91" i="1"/>
  <c r="AE92" i="1"/>
  <c r="AE95" i="1"/>
  <c r="AE99" i="1"/>
  <c r="AE101" i="1"/>
  <c r="AE102" i="1"/>
  <c r="AE105" i="1"/>
  <c r="AE109" i="1"/>
  <c r="AE110" i="1"/>
  <c r="AE111" i="1"/>
  <c r="AE120" i="1"/>
  <c r="AF5" i="1" l="1"/>
  <c r="V120" i="1"/>
  <c r="O120" i="1"/>
  <c r="W120" i="1" l="1"/>
  <c r="Q119" i="1"/>
  <c r="R119" i="1" s="1"/>
  <c r="AE119" i="1" s="1"/>
  <c r="Q114" i="1"/>
  <c r="R114" i="1" s="1"/>
  <c r="AE114" i="1" s="1"/>
  <c r="Q108" i="1"/>
  <c r="R108" i="1" s="1"/>
  <c r="AE108" i="1" s="1"/>
  <c r="Q107" i="1"/>
  <c r="R107" i="1" s="1"/>
  <c r="AE107" i="1" s="1"/>
  <c r="Q106" i="1"/>
  <c r="R106" i="1" s="1"/>
  <c r="AE106" i="1" s="1"/>
  <c r="Q103" i="1"/>
  <c r="R103" i="1" s="1"/>
  <c r="AE103" i="1" s="1"/>
  <c r="Q98" i="1"/>
  <c r="R98" i="1" s="1"/>
  <c r="AE98" i="1" s="1"/>
  <c r="Q97" i="1"/>
  <c r="R97" i="1" s="1"/>
  <c r="AE97" i="1" s="1"/>
  <c r="Q96" i="1"/>
  <c r="R96" i="1" s="1"/>
  <c r="AE96" i="1" s="1"/>
  <c r="Q94" i="1"/>
  <c r="R94" i="1" s="1"/>
  <c r="AE94" i="1" s="1"/>
  <c r="Q93" i="1"/>
  <c r="R93" i="1" s="1"/>
  <c r="AE93" i="1" s="1"/>
  <c r="Q89" i="1"/>
  <c r="R89" i="1" s="1"/>
  <c r="AE89" i="1" s="1"/>
  <c r="Q88" i="1"/>
  <c r="R88" i="1" s="1"/>
  <c r="AE88" i="1" s="1"/>
  <c r="Q85" i="1"/>
  <c r="R85" i="1" s="1"/>
  <c r="AE85" i="1" s="1"/>
  <c r="Q71" i="1"/>
  <c r="R71" i="1" s="1"/>
  <c r="AE71" i="1" s="1"/>
  <c r="Q64" i="1"/>
  <c r="R64" i="1" s="1"/>
  <c r="AE64" i="1" s="1"/>
  <c r="Q56" i="1"/>
  <c r="R56" i="1" s="1"/>
  <c r="AE56" i="1" s="1"/>
  <c r="Q52" i="1"/>
  <c r="R52" i="1" s="1"/>
  <c r="AE52" i="1" s="1"/>
  <c r="Q41" i="1"/>
  <c r="R41" i="1" s="1"/>
  <c r="AE41" i="1" s="1"/>
  <c r="Q23" i="1"/>
  <c r="R23" i="1" s="1"/>
  <c r="AE23" i="1" s="1"/>
  <c r="Q21" i="1"/>
  <c r="R21" i="1" s="1"/>
  <c r="AE21" i="1" s="1"/>
  <c r="Q13" i="1"/>
  <c r="R13" i="1" s="1"/>
  <c r="AE13" i="1" s="1"/>
  <c r="Q11" i="1"/>
  <c r="R11" i="1" s="1"/>
  <c r="AE11" i="1" s="1"/>
  <c r="L7" i="1" l="1"/>
  <c r="O7" i="1" s="1"/>
  <c r="L8" i="1"/>
  <c r="O8" i="1" s="1"/>
  <c r="P8" i="1" s="1"/>
  <c r="Q8" i="1" s="1"/>
  <c r="R8" i="1" s="1"/>
  <c r="AE8" i="1" s="1"/>
  <c r="L9" i="1"/>
  <c r="O9" i="1" s="1"/>
  <c r="L10" i="1"/>
  <c r="O10" i="1" s="1"/>
  <c r="V10" i="1" s="1"/>
  <c r="L11" i="1"/>
  <c r="O11" i="1" s="1"/>
  <c r="V11" i="1" s="1"/>
  <c r="L12" i="1"/>
  <c r="O12" i="1" s="1"/>
  <c r="L13" i="1"/>
  <c r="O13" i="1" s="1"/>
  <c r="V13" i="1" s="1"/>
  <c r="L14" i="1"/>
  <c r="O14" i="1" s="1"/>
  <c r="V14" i="1" s="1"/>
  <c r="L15" i="1"/>
  <c r="O15" i="1" s="1"/>
  <c r="L16" i="1"/>
  <c r="O16" i="1" s="1"/>
  <c r="P16" i="1" s="1"/>
  <c r="Q16" i="1" s="1"/>
  <c r="R16" i="1" s="1"/>
  <c r="AE16" i="1" s="1"/>
  <c r="L17" i="1"/>
  <c r="O17" i="1" s="1"/>
  <c r="V17" i="1" s="1"/>
  <c r="L18" i="1"/>
  <c r="O18" i="1" s="1"/>
  <c r="V18" i="1" s="1"/>
  <c r="L19" i="1"/>
  <c r="O19" i="1" s="1"/>
  <c r="V19" i="1" s="1"/>
  <c r="L20" i="1"/>
  <c r="O20" i="1" s="1"/>
  <c r="V20" i="1" s="1"/>
  <c r="L21" i="1"/>
  <c r="O21" i="1" s="1"/>
  <c r="V21" i="1" s="1"/>
  <c r="L22" i="1"/>
  <c r="O22" i="1" s="1"/>
  <c r="L23" i="1"/>
  <c r="O23" i="1" s="1"/>
  <c r="V23" i="1" s="1"/>
  <c r="L24" i="1"/>
  <c r="O24" i="1" s="1"/>
  <c r="P24" i="1" s="1"/>
  <c r="Q24" i="1" s="1"/>
  <c r="R24" i="1" s="1"/>
  <c r="AE24" i="1" s="1"/>
  <c r="L25" i="1"/>
  <c r="O25" i="1" s="1"/>
  <c r="V25" i="1" s="1"/>
  <c r="L26" i="1"/>
  <c r="O26" i="1" s="1"/>
  <c r="L27" i="1"/>
  <c r="O27" i="1" s="1"/>
  <c r="V27" i="1" s="1"/>
  <c r="L28" i="1"/>
  <c r="O28" i="1" s="1"/>
  <c r="P28" i="1" s="1"/>
  <c r="L29" i="1"/>
  <c r="O29" i="1" s="1"/>
  <c r="L30" i="1"/>
  <c r="O30" i="1" s="1"/>
  <c r="P30" i="1" s="1"/>
  <c r="L31" i="1"/>
  <c r="O31" i="1" s="1"/>
  <c r="V31" i="1" s="1"/>
  <c r="L32" i="1"/>
  <c r="O32" i="1" s="1"/>
  <c r="V32" i="1" s="1"/>
  <c r="L33" i="1"/>
  <c r="O33" i="1" s="1"/>
  <c r="L34" i="1"/>
  <c r="O34" i="1" s="1"/>
  <c r="V34" i="1" s="1"/>
  <c r="L35" i="1"/>
  <c r="O35" i="1" s="1"/>
  <c r="P35" i="1" s="1"/>
  <c r="L36" i="1"/>
  <c r="O36" i="1" s="1"/>
  <c r="V36" i="1" s="1"/>
  <c r="L37" i="1"/>
  <c r="O37" i="1" s="1"/>
  <c r="V37" i="1" s="1"/>
  <c r="L38" i="1"/>
  <c r="O38" i="1" s="1"/>
  <c r="V38" i="1" s="1"/>
  <c r="L39" i="1"/>
  <c r="O39" i="1" s="1"/>
  <c r="V39" i="1" s="1"/>
  <c r="L40" i="1"/>
  <c r="O40" i="1" s="1"/>
  <c r="L41" i="1"/>
  <c r="O41" i="1" s="1"/>
  <c r="V41" i="1" s="1"/>
  <c r="L42" i="1"/>
  <c r="O42" i="1" s="1"/>
  <c r="L43" i="1"/>
  <c r="O43" i="1" s="1"/>
  <c r="P43" i="1" s="1"/>
  <c r="Q43" i="1" s="1"/>
  <c r="R43" i="1" s="1"/>
  <c r="AE43" i="1" s="1"/>
  <c r="L44" i="1"/>
  <c r="O44" i="1" s="1"/>
  <c r="V44" i="1" s="1"/>
  <c r="L45" i="1"/>
  <c r="O45" i="1" s="1"/>
  <c r="L46" i="1"/>
  <c r="O46" i="1" s="1"/>
  <c r="V46" i="1" s="1"/>
  <c r="L47" i="1"/>
  <c r="O47" i="1" s="1"/>
  <c r="V47" i="1" s="1"/>
  <c r="L48" i="1"/>
  <c r="O48" i="1" s="1"/>
  <c r="V48" i="1" s="1"/>
  <c r="L49" i="1"/>
  <c r="O49" i="1" s="1"/>
  <c r="V49" i="1" s="1"/>
  <c r="L50" i="1"/>
  <c r="O50" i="1" s="1"/>
  <c r="P50" i="1" s="1"/>
  <c r="Q50" i="1" s="1"/>
  <c r="R50" i="1" s="1"/>
  <c r="AE50" i="1" s="1"/>
  <c r="L51" i="1"/>
  <c r="O51" i="1" s="1"/>
  <c r="L52" i="1"/>
  <c r="O52" i="1" s="1"/>
  <c r="V52" i="1" s="1"/>
  <c r="L53" i="1"/>
  <c r="O53" i="1" s="1"/>
  <c r="L54" i="1"/>
  <c r="O54" i="1" s="1"/>
  <c r="V54" i="1" s="1"/>
  <c r="L55" i="1"/>
  <c r="O55" i="1" s="1"/>
  <c r="P55" i="1" s="1"/>
  <c r="Q55" i="1" s="1"/>
  <c r="R55" i="1" s="1"/>
  <c r="AE55" i="1" s="1"/>
  <c r="L56" i="1"/>
  <c r="O56" i="1" s="1"/>
  <c r="V56" i="1" s="1"/>
  <c r="L57" i="1"/>
  <c r="O57" i="1" s="1"/>
  <c r="L58" i="1"/>
  <c r="O58" i="1" s="1"/>
  <c r="V58" i="1" s="1"/>
  <c r="L59" i="1"/>
  <c r="O59" i="1" s="1"/>
  <c r="L60" i="1"/>
  <c r="O60" i="1" s="1"/>
  <c r="V60" i="1" s="1"/>
  <c r="L61" i="1"/>
  <c r="O61" i="1" s="1"/>
  <c r="V61" i="1" s="1"/>
  <c r="L62" i="1"/>
  <c r="O62" i="1" s="1"/>
  <c r="P62" i="1" s="1"/>
  <c r="Q62" i="1" s="1"/>
  <c r="R62" i="1" s="1"/>
  <c r="AE62" i="1" s="1"/>
  <c r="L63" i="1"/>
  <c r="O63" i="1" s="1"/>
  <c r="L64" i="1"/>
  <c r="O64" i="1" s="1"/>
  <c r="V64" i="1" s="1"/>
  <c r="L65" i="1"/>
  <c r="O65" i="1" s="1"/>
  <c r="P65" i="1" s="1"/>
  <c r="Q65" i="1" s="1"/>
  <c r="R65" i="1" s="1"/>
  <c r="AE65" i="1" s="1"/>
  <c r="L66" i="1"/>
  <c r="O66" i="1" s="1"/>
  <c r="P66" i="1" s="1"/>
  <c r="Q66" i="1" s="1"/>
  <c r="R66" i="1" s="1"/>
  <c r="AE66" i="1" s="1"/>
  <c r="L67" i="1"/>
  <c r="O67" i="1" s="1"/>
  <c r="V67" i="1" s="1"/>
  <c r="L68" i="1"/>
  <c r="O68" i="1" s="1"/>
  <c r="L69" i="1"/>
  <c r="O69" i="1" s="1"/>
  <c r="P69" i="1" s="1"/>
  <c r="Q69" i="1" s="1"/>
  <c r="R69" i="1" s="1"/>
  <c r="AE69" i="1" s="1"/>
  <c r="L70" i="1"/>
  <c r="O70" i="1" s="1"/>
  <c r="L71" i="1"/>
  <c r="O71" i="1" s="1"/>
  <c r="V71" i="1" s="1"/>
  <c r="L72" i="1"/>
  <c r="O72" i="1" s="1"/>
  <c r="L73" i="1"/>
  <c r="O73" i="1" s="1"/>
  <c r="P73" i="1" s="1"/>
  <c r="Q73" i="1" s="1"/>
  <c r="R73" i="1" s="1"/>
  <c r="AE73" i="1" s="1"/>
  <c r="L74" i="1"/>
  <c r="O74" i="1" s="1"/>
  <c r="V74" i="1" s="1"/>
  <c r="L75" i="1"/>
  <c r="O75" i="1" s="1"/>
  <c r="V75" i="1" s="1"/>
  <c r="L76" i="1"/>
  <c r="O76" i="1" s="1"/>
  <c r="L77" i="1"/>
  <c r="O77" i="1" s="1"/>
  <c r="L78" i="1"/>
  <c r="O78" i="1" s="1"/>
  <c r="V78" i="1" s="1"/>
  <c r="L79" i="1"/>
  <c r="O79" i="1" s="1"/>
  <c r="V79" i="1" s="1"/>
  <c r="L80" i="1"/>
  <c r="O80" i="1" s="1"/>
  <c r="V80" i="1" s="1"/>
  <c r="L81" i="1"/>
  <c r="O81" i="1" s="1"/>
  <c r="V81" i="1" s="1"/>
  <c r="L82" i="1"/>
  <c r="O82" i="1" s="1"/>
  <c r="V82" i="1" s="1"/>
  <c r="L83" i="1"/>
  <c r="O83" i="1" s="1"/>
  <c r="L84" i="1"/>
  <c r="O84" i="1" s="1"/>
  <c r="V84" i="1" s="1"/>
  <c r="L85" i="1"/>
  <c r="O85" i="1" s="1"/>
  <c r="V85" i="1" s="1"/>
  <c r="L86" i="1"/>
  <c r="O86" i="1" s="1"/>
  <c r="V86" i="1" s="1"/>
  <c r="L87" i="1"/>
  <c r="O87" i="1" s="1"/>
  <c r="V87" i="1" s="1"/>
  <c r="L88" i="1"/>
  <c r="O88" i="1" s="1"/>
  <c r="V88" i="1" s="1"/>
  <c r="L89" i="1"/>
  <c r="O89" i="1" s="1"/>
  <c r="V89" i="1" s="1"/>
  <c r="L90" i="1"/>
  <c r="O90" i="1" s="1"/>
  <c r="L91" i="1"/>
  <c r="O91" i="1" s="1"/>
  <c r="W91" i="1" s="1"/>
  <c r="L92" i="1"/>
  <c r="O92" i="1" s="1"/>
  <c r="W92" i="1" s="1"/>
  <c r="L93" i="1"/>
  <c r="O93" i="1" s="1"/>
  <c r="L94" i="1"/>
  <c r="O94" i="1" s="1"/>
  <c r="V94" i="1" s="1"/>
  <c r="L95" i="1"/>
  <c r="O95" i="1" s="1"/>
  <c r="W95" i="1" s="1"/>
  <c r="L96" i="1"/>
  <c r="O96" i="1" s="1"/>
  <c r="L97" i="1"/>
  <c r="O97" i="1" s="1"/>
  <c r="V97" i="1" s="1"/>
  <c r="L98" i="1"/>
  <c r="O98" i="1" s="1"/>
  <c r="L99" i="1"/>
  <c r="O99" i="1" s="1"/>
  <c r="W99" i="1" s="1"/>
  <c r="L100" i="1"/>
  <c r="O100" i="1" s="1"/>
  <c r="P100" i="1" s="1"/>
  <c r="Q100" i="1" s="1"/>
  <c r="R100" i="1" s="1"/>
  <c r="AE100" i="1" s="1"/>
  <c r="L101" i="1"/>
  <c r="O101" i="1" s="1"/>
  <c r="W101" i="1" s="1"/>
  <c r="L102" i="1"/>
  <c r="O102" i="1" s="1"/>
  <c r="W102" i="1" s="1"/>
  <c r="L103" i="1"/>
  <c r="O103" i="1" s="1"/>
  <c r="W103" i="1" s="1"/>
  <c r="L104" i="1"/>
  <c r="O104" i="1" s="1"/>
  <c r="L105" i="1"/>
  <c r="O105" i="1" s="1"/>
  <c r="W105" i="1" s="1"/>
  <c r="L106" i="1"/>
  <c r="O106" i="1" s="1"/>
  <c r="V106" i="1" s="1"/>
  <c r="L107" i="1"/>
  <c r="O107" i="1" s="1"/>
  <c r="L108" i="1"/>
  <c r="O108" i="1" s="1"/>
  <c r="V108" i="1" s="1"/>
  <c r="L109" i="1"/>
  <c r="O109" i="1" s="1"/>
  <c r="W109" i="1" s="1"/>
  <c r="L110" i="1"/>
  <c r="O110" i="1" s="1"/>
  <c r="W110" i="1" s="1"/>
  <c r="L111" i="1"/>
  <c r="O111" i="1" s="1"/>
  <c r="W111" i="1" s="1"/>
  <c r="L112" i="1"/>
  <c r="O112" i="1" s="1"/>
  <c r="W112" i="1" s="1"/>
  <c r="L113" i="1"/>
  <c r="O113" i="1" s="1"/>
  <c r="L114" i="1"/>
  <c r="O114" i="1" s="1"/>
  <c r="W114" i="1" s="1"/>
  <c r="L115" i="1"/>
  <c r="O115" i="1" s="1"/>
  <c r="L116" i="1"/>
  <c r="O116" i="1" s="1"/>
  <c r="W116" i="1" s="1"/>
  <c r="L117" i="1"/>
  <c r="O117" i="1" s="1"/>
  <c r="L118" i="1"/>
  <c r="O118" i="1" s="1"/>
  <c r="W118" i="1" s="1"/>
  <c r="L119" i="1"/>
  <c r="O119" i="1" s="1"/>
  <c r="V119" i="1" s="1"/>
  <c r="L6" i="1"/>
  <c r="O6" i="1" s="1"/>
  <c r="P6" i="1" s="1"/>
  <c r="Q6" i="1" s="1"/>
  <c r="R6" i="1" s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J5" i="1"/>
  <c r="F5" i="1"/>
  <c r="E5" i="1"/>
  <c r="AE6" i="1" l="1"/>
  <c r="V6" i="1"/>
  <c r="V100" i="1"/>
  <c r="W98" i="1"/>
  <c r="V98" i="1"/>
  <c r="W96" i="1"/>
  <c r="V96" i="1"/>
  <c r="V66" i="1"/>
  <c r="V62" i="1"/>
  <c r="V50" i="1"/>
  <c r="V30" i="1"/>
  <c r="V28" i="1"/>
  <c r="V24" i="1"/>
  <c r="V16" i="1"/>
  <c r="V8" i="1"/>
  <c r="V114" i="1"/>
  <c r="W107" i="1"/>
  <c r="V107" i="1"/>
  <c r="W93" i="1"/>
  <c r="V93" i="1"/>
  <c r="V73" i="1"/>
  <c r="V69" i="1"/>
  <c r="V65" i="1"/>
  <c r="V55" i="1"/>
  <c r="V43" i="1"/>
  <c r="V35" i="1"/>
  <c r="V103" i="1"/>
  <c r="P57" i="1"/>
  <c r="Q57" i="1" s="1"/>
  <c r="R57" i="1" s="1"/>
  <c r="AE57" i="1" s="1"/>
  <c r="P22" i="1"/>
  <c r="Q22" i="1" s="1"/>
  <c r="R22" i="1" s="1"/>
  <c r="AE22" i="1" s="1"/>
  <c r="P112" i="1"/>
  <c r="Q112" i="1" s="1"/>
  <c r="R112" i="1" s="1"/>
  <c r="AE112" i="1" s="1"/>
  <c r="P116" i="1"/>
  <c r="Q116" i="1" s="1"/>
  <c r="R116" i="1" s="1"/>
  <c r="AE116" i="1" s="1"/>
  <c r="W119" i="1"/>
  <c r="W117" i="1"/>
  <c r="P117" i="1"/>
  <c r="Q117" i="1" s="1"/>
  <c r="R117" i="1" s="1"/>
  <c r="AE117" i="1" s="1"/>
  <c r="W115" i="1"/>
  <c r="P115" i="1"/>
  <c r="W113" i="1"/>
  <c r="P113" i="1"/>
  <c r="Q113" i="1" s="1"/>
  <c r="R113" i="1" s="1"/>
  <c r="AE113" i="1" s="1"/>
  <c r="W97" i="1"/>
  <c r="P83" i="1"/>
  <c r="Q83" i="1" s="1"/>
  <c r="R83" i="1" s="1"/>
  <c r="AE83" i="1" s="1"/>
  <c r="P105" i="1"/>
  <c r="W108" i="1"/>
  <c r="W106" i="1"/>
  <c r="W104" i="1"/>
  <c r="P104" i="1"/>
  <c r="Q104" i="1" s="1"/>
  <c r="R104" i="1" s="1"/>
  <c r="AE104" i="1" s="1"/>
  <c r="W100" i="1"/>
  <c r="W94" i="1"/>
  <c r="P90" i="1"/>
  <c r="Q90" i="1" s="1"/>
  <c r="R90" i="1" s="1"/>
  <c r="AE90" i="1" s="1"/>
  <c r="P76" i="1"/>
  <c r="Q76" i="1" s="1"/>
  <c r="R76" i="1" s="1"/>
  <c r="AE76" i="1" s="1"/>
  <c r="P72" i="1"/>
  <c r="Q72" i="1" s="1"/>
  <c r="R72" i="1" s="1"/>
  <c r="AE72" i="1" s="1"/>
  <c r="P70" i="1"/>
  <c r="Q70" i="1" s="1"/>
  <c r="R70" i="1" s="1"/>
  <c r="AE70" i="1" s="1"/>
  <c r="P68" i="1"/>
  <c r="Q68" i="1" s="1"/>
  <c r="R68" i="1" s="1"/>
  <c r="AE68" i="1" s="1"/>
  <c r="P42" i="1"/>
  <c r="Q42" i="1" s="1"/>
  <c r="R42" i="1" s="1"/>
  <c r="AE42" i="1" s="1"/>
  <c r="P40" i="1"/>
  <c r="Q40" i="1" s="1"/>
  <c r="R40" i="1" s="1"/>
  <c r="AE40" i="1" s="1"/>
  <c r="P26" i="1"/>
  <c r="Q26" i="1" s="1"/>
  <c r="R26" i="1" s="1"/>
  <c r="AE26" i="1" s="1"/>
  <c r="P12" i="1"/>
  <c r="Q12" i="1" s="1"/>
  <c r="R12" i="1" s="1"/>
  <c r="AE12" i="1" s="1"/>
  <c r="P77" i="1"/>
  <c r="Q77" i="1" s="1"/>
  <c r="R77" i="1" s="1"/>
  <c r="AE77" i="1" s="1"/>
  <c r="P118" i="1"/>
  <c r="Q118" i="1" s="1"/>
  <c r="R118" i="1" s="1"/>
  <c r="AE118" i="1" s="1"/>
  <c r="P7" i="1"/>
  <c r="Q7" i="1" s="1"/>
  <c r="R7" i="1" s="1"/>
  <c r="AE7" i="1" s="1"/>
  <c r="P9" i="1"/>
  <c r="Q9" i="1" s="1"/>
  <c r="R9" i="1" s="1"/>
  <c r="AE9" i="1" s="1"/>
  <c r="P15" i="1"/>
  <c r="Q15" i="1" s="1"/>
  <c r="R15" i="1" s="1"/>
  <c r="AE15" i="1" s="1"/>
  <c r="P29" i="1"/>
  <c r="P33" i="1"/>
  <c r="Q33" i="1" s="1"/>
  <c r="R33" i="1" s="1"/>
  <c r="AE33" i="1" s="1"/>
  <c r="P45" i="1"/>
  <c r="Q45" i="1" s="1"/>
  <c r="R45" i="1" s="1"/>
  <c r="AE45" i="1" s="1"/>
  <c r="P51" i="1"/>
  <c r="Q51" i="1" s="1"/>
  <c r="R51" i="1" s="1"/>
  <c r="AE51" i="1" s="1"/>
  <c r="P53" i="1"/>
  <c r="P59" i="1"/>
  <c r="Q59" i="1" s="1"/>
  <c r="R59" i="1" s="1"/>
  <c r="AE59" i="1" s="1"/>
  <c r="P63" i="1"/>
  <c r="Q63" i="1" s="1"/>
  <c r="R63" i="1" s="1"/>
  <c r="AE63" i="1" s="1"/>
  <c r="V110" i="1"/>
  <c r="V102" i="1"/>
  <c r="W6" i="1"/>
  <c r="V92" i="1"/>
  <c r="V111" i="1"/>
  <c r="V109" i="1"/>
  <c r="V101" i="1"/>
  <c r="V99" i="1"/>
  <c r="V95" i="1"/>
  <c r="V91" i="1"/>
  <c r="W89" i="1"/>
  <c r="W87" i="1"/>
  <c r="W85" i="1"/>
  <c r="W83" i="1"/>
  <c r="W81" i="1"/>
  <c r="W79" i="1"/>
  <c r="W77" i="1"/>
  <c r="W75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0" i="1"/>
  <c r="W88" i="1"/>
  <c r="W86" i="1"/>
  <c r="W84" i="1"/>
  <c r="W82" i="1"/>
  <c r="W80" i="1"/>
  <c r="W78" i="1"/>
  <c r="W76" i="1"/>
  <c r="W74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5" i="1"/>
  <c r="L5" i="1"/>
  <c r="O5" i="1"/>
  <c r="R5" i="1" l="1"/>
  <c r="V63" i="1"/>
  <c r="V53" i="1"/>
  <c r="V45" i="1"/>
  <c r="V29" i="1"/>
  <c r="V9" i="1"/>
  <c r="V118" i="1"/>
  <c r="V12" i="1"/>
  <c r="V40" i="1"/>
  <c r="V68" i="1"/>
  <c r="V72" i="1"/>
  <c r="V90" i="1"/>
  <c r="V83" i="1"/>
  <c r="V113" i="1"/>
  <c r="V115" i="1"/>
  <c r="V117" i="1"/>
  <c r="V112" i="1"/>
  <c r="V57" i="1"/>
  <c r="V59" i="1"/>
  <c r="V51" i="1"/>
  <c r="V33" i="1"/>
  <c r="V15" i="1"/>
  <c r="V7" i="1"/>
  <c r="V77" i="1"/>
  <c r="V26" i="1"/>
  <c r="V42" i="1"/>
  <c r="V70" i="1"/>
  <c r="V76" i="1"/>
  <c r="V104" i="1"/>
  <c r="V105" i="1"/>
  <c r="V116" i="1"/>
  <c r="V22" i="1"/>
  <c r="Q5" i="1"/>
  <c r="P5" i="1"/>
  <c r="AE5" i="1" l="1"/>
</calcChain>
</file>

<file path=xl/sharedStrings.xml><?xml version="1.0" encoding="utf-8"?>
<sst xmlns="http://schemas.openxmlformats.org/spreadsheetml/2006/main" count="464" uniqueCount="180">
  <si>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</si>
  <si>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</si>
  <si>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</si>
  <si>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</si>
  <si>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</si>
  <si>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</si>
  <si>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</si>
  <si>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</si>
  <si>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</si>
  <si>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</si>
  <si>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</si>
  <si>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</si>
  <si>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</si>
  <si>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</si>
  <si>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</si>
  <si>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</si>
  <si>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</si>
  <si>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</si>
  <si>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</si>
  <si>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</si>
  <si>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</si>
  <si>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</si>
  <si>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</si>
  <si>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</si>
  <si>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04,12,</t>
  </si>
  <si>
    <t>28,11,</t>
  </si>
  <si>
    <t>27,11,</t>
  </si>
  <si>
    <t>21,11,</t>
  </si>
  <si>
    <t>20,11,</t>
  </si>
  <si>
    <t>14,11,</t>
  </si>
  <si>
    <t>13,11,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</si>
  <si>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</si>
  <si>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</si>
  <si>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</si>
  <si>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</si>
  <si>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</si>
  <si>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</si>
  <si>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</si>
  <si>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</si>
  <si>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</si>
  <si>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</si>
  <si>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</si>
  <si>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</si>
  <si>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</si>
  <si>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</si>
  <si>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</si>
  <si>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</si>
  <si>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</si>
  <si>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</si>
  <si>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</si>
  <si>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</si>
  <si>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</si>
  <si>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</si>
  <si>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</si>
  <si>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</si>
  <si>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</si>
  <si>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</si>
  <si>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</si>
  <si>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</si>
  <si>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</si>
  <si>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</si>
  <si>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</si>
  <si>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ноябрь_декабрь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</si>
  <si>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</si>
  <si>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</si>
  <si>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</si>
  <si>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</si>
  <si>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</si>
  <si>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</si>
  <si>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</si>
  <si>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</si>
  <si>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</si>
  <si>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</si>
  <si>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</si>
  <si>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</si>
  <si>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</si>
  <si>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</si>
  <si>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</si>
  <si>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</si>
  <si>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</si>
  <si>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</si>
  <si>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</si>
  <si>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</si>
  <si>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</si>
  <si>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</si>
  <si>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</si>
  <si>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</si>
  <si>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</si>
  <si>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</si>
  <si>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</si>
  <si>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</si>
  <si>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</si>
  <si>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</si>
  <si>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декабрь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</si>
  <si>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</si>
  <si>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</si>
  <si>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</si>
  <si>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</si>
  <si>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</si>
  <si>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</si>
  <si>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</si>
  <si>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</si>
  <si>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</si>
  <si>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</si>
  <si>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</si>
  <si>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</si>
  <si>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</si>
  <si>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</si>
  <si>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</si>
  <si>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</si>
  <si>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</si>
  <si>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</si>
  <si>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</si>
  <si>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</si>
  <si>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</si>
  <si>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</si>
  <si>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</si>
  <si>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</si>
  <si>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</si>
  <si>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</si>
  <si>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</si>
  <si>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</si>
  <si>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</si>
  <si>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</si>
  <si>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</si>
  <si>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</si>
  <si>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</si>
  <si>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</si>
  <si>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</si>
  <si>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</si>
  <si>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</si>
  <si>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</si>
  <si>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</si>
  <si>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</si>
  <si>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</si>
  <si>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</si>
  <si>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</si>
  <si>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</si>
  <si>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</si>
  <si>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</si>
  <si>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</si>
  <si>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</si>
  <si>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</si>
  <si>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</si>
  <si>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</si>
  <si>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</si>
  <si>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</si>
  <si>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</si>
  <si>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</si>
  <si>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</si>
  <si>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</si>
  <si>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</si>
  <si>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</si>
  <si>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</si>
  <si>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</si>
  <si>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</si>
  <si>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</si>
  <si>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</si>
  <si>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</si>
  <si>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</si>
  <si>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</si>
  <si>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</si>
  <si>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</si>
  <si>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</si>
  <si>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</si>
  <si>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</si>
  <si>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дубль на 457</t>
  </si>
  <si>
    <t>ТМА декабрь / есть дубль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</si>
  <si>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</si>
  <si>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</si>
  <si>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ТС Обжора</t>
    </r>
  </si>
  <si>
    <r>
      <t>нужно увеличить продажи!!!</t>
    </r>
    <r>
      <rPr>
        <sz val="10"/>
        <rFont val="Arial"/>
        <family val="2"/>
        <charset val="204"/>
      </rPr>
      <t xml:space="preserve"> / продукция для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</si>
  <si>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</si>
  <si>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Приоритет от завода</t>
  </si>
  <si>
    <t>итого</t>
  </si>
  <si>
    <t>возвращаем по распоряжению СН</t>
  </si>
  <si>
    <t xml:space="preserve"> 219  Колбаса Докторская Особая ТМ Особый рецепт, ВЕС  ПОКОМ</t>
  </si>
  <si>
    <t>заказ</t>
  </si>
  <si>
    <t>07,12,(1)</t>
  </si>
  <si>
    <t>07,12,(2)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</si>
</sst>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6" customWidth="1"/>
    <col min="2" max="2" width="3.28515625" customWidth="1"/>
    <col min="3" max="6" width="6.42578125" customWidth="1"/>
    <col min="7" max="7" width="4.42578125" style="8" customWidth="1"/>
    <col min="8" max="8" width="4.42578125" customWidth="1"/>
    <col min="9" max="9" width="12.7109375" bestFit="1" customWidth="1"/>
    <col min="10" max="20" width="6.5703125" customWidth="1"/>
    <col min="21" max="21" width="21.28515625" customWidth="1"/>
    <col min="22" max="23" width="5.140625" customWidth="1"/>
    <col min="24" max="29" width="6" customWidth="1"/>
    <col min="30" max="30" width="32.5703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174</v>
      </c>
      <c r="R3" s="3" t="s">
        <v>177</v>
      </c>
      <c r="S3" s="3" t="s">
        <v>177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178</v>
      </c>
      <c r="S4" s="1" t="s">
        <v>179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178</v>
      </c>
      <c r="AF4" s="1" t="s">
        <v>179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47488.851999999999</v>
      </c>
      <c r="F5" s="4">
        <f>SUM(F6:F499)</f>
        <v>54636.838000000003</v>
      </c>
      <c r="G5" s="6"/>
      <c r="H5" s="1"/>
      <c r="I5" s="1"/>
      <c r="J5" s="4">
        <f t="shared" ref="J5:T5" si="0">SUM(J6:J499)</f>
        <v>47256.561999999991</v>
      </c>
      <c r="K5" s="4">
        <f t="shared" si="0"/>
        <v>232.29000000000011</v>
      </c>
      <c r="L5" s="4">
        <f t="shared" si="0"/>
        <v>40454.851999999999</v>
      </c>
      <c r="M5" s="4">
        <f t="shared" si="0"/>
        <v>7034</v>
      </c>
      <c r="N5" s="4">
        <f t="shared" si="0"/>
        <v>13978.375500000002</v>
      </c>
      <c r="O5" s="4">
        <f t="shared" si="0"/>
        <v>8090.9703999999983</v>
      </c>
      <c r="P5" s="4">
        <f t="shared" si="0"/>
        <v>19827.8429</v>
      </c>
      <c r="Q5" s="4">
        <f t="shared" si="0"/>
        <v>23028.563900000001</v>
      </c>
      <c r="R5" s="4">
        <f t="shared" si="0"/>
        <v>16428.563900000001</v>
      </c>
      <c r="S5" s="4">
        <f t="shared" ref="S5" si="1">SUM(S6:S499)</f>
        <v>6600</v>
      </c>
      <c r="T5" s="4">
        <f t="shared" si="0"/>
        <v>7850</v>
      </c>
      <c r="U5" s="1"/>
      <c r="V5" s="1"/>
      <c r="W5" s="1"/>
      <c r="X5" s="4">
        <f t="shared" ref="X5:AC5" si="2">SUM(X6:X499)</f>
        <v>8203.6311999999998</v>
      </c>
      <c r="Y5" s="4">
        <f t="shared" si="2"/>
        <v>8728.5524000000023</v>
      </c>
      <c r="Z5" s="4">
        <f t="shared" si="2"/>
        <v>8033.2446000000009</v>
      </c>
      <c r="AA5" s="4">
        <f t="shared" si="2"/>
        <v>8224.3807999999972</v>
      </c>
      <c r="AB5" s="4">
        <f t="shared" si="2"/>
        <v>7621.2833999999984</v>
      </c>
      <c r="AC5" s="4">
        <f t="shared" si="2"/>
        <v>6818.6561999999976</v>
      </c>
      <c r="AD5" s="1"/>
      <c r="AE5" s="4">
        <f>SUM(AE6:AE499)</f>
        <v>13364</v>
      </c>
      <c r="AF5" s="4">
        <f>SUM(AF6:AF499)</f>
        <v>6600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821.35199999999998</v>
      </c>
      <c r="D6" s="1">
        <v>686.39200000000005</v>
      </c>
      <c r="E6" s="1">
        <v>528.02300000000002</v>
      </c>
      <c r="F6" s="1">
        <v>701.173</v>
      </c>
      <c r="G6" s="6">
        <v>1</v>
      </c>
      <c r="H6" s="1">
        <v>50</v>
      </c>
      <c r="I6" s="1" t="s">
        <v>33</v>
      </c>
      <c r="J6" s="1">
        <v>499.1</v>
      </c>
      <c r="K6" s="1">
        <f t="shared" ref="K6:K37" si="3">E6-J6</f>
        <v>28.923000000000002</v>
      </c>
      <c r="L6" s="1">
        <f>E6-M6</f>
        <v>528.02300000000002</v>
      </c>
      <c r="M6" s="1"/>
      <c r="N6" s="1">
        <v>7.0738000000004604</v>
      </c>
      <c r="O6" s="1">
        <f>L6/5</f>
        <v>105.6046</v>
      </c>
      <c r="P6" s="5">
        <f>10*O6-N6-F6</f>
        <v>347.7991999999997</v>
      </c>
      <c r="Q6" s="5">
        <f>P6</f>
        <v>347.7991999999997</v>
      </c>
      <c r="R6" s="5">
        <f>Q6-S6</f>
        <v>347.7991999999997</v>
      </c>
      <c r="S6" s="5"/>
      <c r="T6" s="5"/>
      <c r="U6" s="1"/>
      <c r="V6" s="1">
        <f>(F6+N6+Q6)/O6</f>
        <v>10.000000000000002</v>
      </c>
      <c r="W6" s="1">
        <f>(F6+N6)/O6</f>
        <v>6.7065904326137353</v>
      </c>
      <c r="X6" s="1">
        <v>108.11020000000001</v>
      </c>
      <c r="Y6" s="1">
        <v>121.2212</v>
      </c>
      <c r="Z6" s="1">
        <v>103.24979999999999</v>
      </c>
      <c r="AA6" s="1">
        <v>113.14279999999999</v>
      </c>
      <c r="AB6" s="1">
        <v>87.757800000000003</v>
      </c>
      <c r="AC6" s="1">
        <v>84.516999999999996</v>
      </c>
      <c r="AD6" s="1"/>
      <c r="AE6" s="1">
        <f>ROUND(R6*G6,0)</f>
        <v>348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495.11500000000001</v>
      </c>
      <c r="D7" s="1">
        <v>158.74</v>
      </c>
      <c r="E7" s="1">
        <v>402.55900000000003</v>
      </c>
      <c r="F7" s="1">
        <v>201.23</v>
      </c>
      <c r="G7" s="6">
        <v>1</v>
      </c>
      <c r="H7" s="1">
        <v>45</v>
      </c>
      <c r="I7" s="1" t="s">
        <v>33</v>
      </c>
      <c r="J7" s="1">
        <v>434.9</v>
      </c>
      <c r="K7" s="1">
        <f t="shared" si="3"/>
        <v>-32.340999999999951</v>
      </c>
      <c r="L7" s="1">
        <f t="shared" ref="L7:L70" si="4">E7-M7</f>
        <v>402.55900000000003</v>
      </c>
      <c r="M7" s="1"/>
      <c r="N7" s="1">
        <v>74.773799999999994</v>
      </c>
      <c r="O7" s="1">
        <f t="shared" ref="O7:O70" si="5">L7/5</f>
        <v>80.511800000000008</v>
      </c>
      <c r="P7" s="5">
        <f t="shared" ref="P7:P9" si="6">10*O7-N7-F7</f>
        <v>529.11419999999998</v>
      </c>
      <c r="Q7" s="5">
        <f t="shared" ref="Q7:Q9" si="7">P7</f>
        <v>529.11419999999998</v>
      </c>
      <c r="R7" s="5">
        <f t="shared" ref="R7:R9" si="8">Q7-S7</f>
        <v>529.11419999999998</v>
      </c>
      <c r="S7" s="5"/>
      <c r="T7" s="5"/>
      <c r="U7" s="1"/>
      <c r="V7" s="1">
        <f t="shared" ref="V7:V9" si="9">(F7+N7+Q7)/O7</f>
        <v>9.9999999999999982</v>
      </c>
      <c r="W7" s="1">
        <f t="shared" ref="W7:W70" si="10">(F7+N7)/O7</f>
        <v>3.4281161270770237</v>
      </c>
      <c r="X7" s="1">
        <v>58.092799999999997</v>
      </c>
      <c r="Y7" s="1">
        <v>58.819399999999987</v>
      </c>
      <c r="Z7" s="1">
        <v>57.506399999999999</v>
      </c>
      <c r="AA7" s="1">
        <v>72.272799999999989</v>
      </c>
      <c r="AB7" s="1">
        <v>66.365800000000007</v>
      </c>
      <c r="AC7" s="1">
        <v>53.313599999999987</v>
      </c>
      <c r="AD7" s="1"/>
      <c r="AE7" s="1">
        <f t="shared" ref="AE7:AE70" si="11">ROUND(R7*G7,0)</f>
        <v>529</v>
      </c>
      <c r="AF7" s="1">
        <f t="shared" ref="AF7:AF70" si="12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1251.0709999999999</v>
      </c>
      <c r="D8" s="1">
        <v>700.46100000000001</v>
      </c>
      <c r="E8" s="1">
        <v>936.86199999999997</v>
      </c>
      <c r="F8" s="1">
        <v>776.97900000000004</v>
      </c>
      <c r="G8" s="6">
        <v>1</v>
      </c>
      <c r="H8" s="1">
        <v>45</v>
      </c>
      <c r="I8" s="1" t="s">
        <v>33</v>
      </c>
      <c r="J8" s="1">
        <v>858.9</v>
      </c>
      <c r="K8" s="1">
        <f t="shared" si="3"/>
        <v>77.961999999999989</v>
      </c>
      <c r="L8" s="1">
        <f t="shared" si="4"/>
        <v>936.86199999999997</v>
      </c>
      <c r="M8" s="1"/>
      <c r="N8" s="1">
        <v>327.23240000000061</v>
      </c>
      <c r="O8" s="1">
        <f t="shared" si="5"/>
        <v>187.3724</v>
      </c>
      <c r="P8" s="5">
        <f t="shared" si="6"/>
        <v>769.51259999999934</v>
      </c>
      <c r="Q8" s="5">
        <f t="shared" si="7"/>
        <v>769.51259999999934</v>
      </c>
      <c r="R8" s="5">
        <f t="shared" si="8"/>
        <v>769.51259999999934</v>
      </c>
      <c r="S8" s="5"/>
      <c r="T8" s="5"/>
      <c r="U8" s="1"/>
      <c r="V8" s="1">
        <f t="shared" si="9"/>
        <v>10</v>
      </c>
      <c r="W8" s="1">
        <f t="shared" si="10"/>
        <v>5.8931379434751365</v>
      </c>
      <c r="X8" s="1">
        <v>173.5566</v>
      </c>
      <c r="Y8" s="1">
        <v>169.7148</v>
      </c>
      <c r="Z8" s="1">
        <v>209.851</v>
      </c>
      <c r="AA8" s="1">
        <v>207.45480000000001</v>
      </c>
      <c r="AB8" s="1">
        <v>118.8352</v>
      </c>
      <c r="AC8" s="1">
        <v>110.9546</v>
      </c>
      <c r="AD8" s="1"/>
      <c r="AE8" s="1">
        <f t="shared" si="11"/>
        <v>770</v>
      </c>
      <c r="AF8" s="1">
        <f t="shared" si="12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64.674999999999997</v>
      </c>
      <c r="D9" s="1">
        <v>25.045000000000002</v>
      </c>
      <c r="E9" s="1">
        <v>46.720999999999997</v>
      </c>
      <c r="F9" s="1">
        <v>40.206000000000003</v>
      </c>
      <c r="G9" s="6">
        <v>1</v>
      </c>
      <c r="H9" s="1">
        <v>40</v>
      </c>
      <c r="I9" s="1" t="s">
        <v>33</v>
      </c>
      <c r="J9" s="1">
        <v>48.2</v>
      </c>
      <c r="K9" s="1">
        <f t="shared" si="3"/>
        <v>-1.4790000000000063</v>
      </c>
      <c r="L9" s="1">
        <f t="shared" si="4"/>
        <v>46.720999999999997</v>
      </c>
      <c r="M9" s="1"/>
      <c r="N9" s="1">
        <v>0</v>
      </c>
      <c r="O9" s="1">
        <f t="shared" si="5"/>
        <v>9.344199999999999</v>
      </c>
      <c r="P9" s="5">
        <f t="shared" si="6"/>
        <v>53.23599999999999</v>
      </c>
      <c r="Q9" s="5">
        <f t="shared" si="7"/>
        <v>53.23599999999999</v>
      </c>
      <c r="R9" s="5">
        <f t="shared" si="8"/>
        <v>53.23599999999999</v>
      </c>
      <c r="S9" s="5"/>
      <c r="T9" s="5"/>
      <c r="U9" s="1"/>
      <c r="V9" s="1">
        <f t="shared" si="9"/>
        <v>10</v>
      </c>
      <c r="W9" s="1">
        <f t="shared" si="10"/>
        <v>4.3027760535947444</v>
      </c>
      <c r="X9" s="1">
        <v>1.5955999999999999</v>
      </c>
      <c r="Y9" s="1">
        <v>1.1204000000000001</v>
      </c>
      <c r="Z9" s="1">
        <v>6.5224000000000002</v>
      </c>
      <c r="AA9" s="1">
        <v>6.4426000000000014</v>
      </c>
      <c r="AB9" s="1">
        <v>3.0085999999999999</v>
      </c>
      <c r="AC9" s="1">
        <v>3.7846000000000002</v>
      </c>
      <c r="AD9" s="1" t="s">
        <v>37</v>
      </c>
      <c r="AE9" s="1">
        <f t="shared" si="11"/>
        <v>53</v>
      </c>
      <c r="AF9" s="1">
        <f t="shared" si="12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38</v>
      </c>
      <c r="B10" s="11" t="s">
        <v>39</v>
      </c>
      <c r="C10" s="11"/>
      <c r="D10" s="11">
        <v>246</v>
      </c>
      <c r="E10" s="11">
        <v>246</v>
      </c>
      <c r="F10" s="11"/>
      <c r="G10" s="12">
        <v>0</v>
      </c>
      <c r="H10" s="11" t="e">
        <v>#N/A</v>
      </c>
      <c r="I10" s="11" t="s">
        <v>40</v>
      </c>
      <c r="J10" s="11">
        <v>246</v>
      </c>
      <c r="K10" s="11">
        <f t="shared" si="3"/>
        <v>0</v>
      </c>
      <c r="L10" s="11">
        <f t="shared" si="4"/>
        <v>0</v>
      </c>
      <c r="M10" s="11">
        <v>246</v>
      </c>
      <c r="N10" s="11"/>
      <c r="O10" s="11">
        <f t="shared" si="5"/>
        <v>0</v>
      </c>
      <c r="P10" s="13"/>
      <c r="Q10" s="13"/>
      <c r="R10" s="13"/>
      <c r="S10" s="13"/>
      <c r="T10" s="13"/>
      <c r="U10" s="11"/>
      <c r="V10" s="11" t="e">
        <f t="shared" ref="V10:V67" si="13">(F10+N10+P10)/O10</f>
        <v>#DIV/0!</v>
      </c>
      <c r="W10" s="11" t="e">
        <f t="shared" si="10"/>
        <v>#DIV/0!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/>
      <c r="AE10" s="11">
        <f t="shared" si="11"/>
        <v>0</v>
      </c>
      <c r="AF10" s="11">
        <f t="shared" si="12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1131</v>
      </c>
      <c r="D11" s="1">
        <v>2532</v>
      </c>
      <c r="E11" s="1">
        <v>708.35599999999999</v>
      </c>
      <c r="F11" s="1">
        <v>2778.6439999999998</v>
      </c>
      <c r="G11" s="6">
        <v>0.45</v>
      </c>
      <c r="H11" s="1">
        <v>45</v>
      </c>
      <c r="I11" s="1" t="s">
        <v>33</v>
      </c>
      <c r="J11" s="1">
        <v>711</v>
      </c>
      <c r="K11" s="1">
        <f t="shared" si="3"/>
        <v>-2.6440000000000055</v>
      </c>
      <c r="L11" s="1">
        <f t="shared" si="4"/>
        <v>708.35599999999999</v>
      </c>
      <c r="M11" s="1"/>
      <c r="N11" s="1">
        <v>0</v>
      </c>
      <c r="O11" s="1">
        <f t="shared" si="5"/>
        <v>141.6712</v>
      </c>
      <c r="P11" s="5"/>
      <c r="Q11" s="5">
        <f t="shared" ref="Q11:Q13" si="14">P11</f>
        <v>0</v>
      </c>
      <c r="R11" s="5">
        <f t="shared" ref="R11:R13" si="15">Q11-S11</f>
        <v>0</v>
      </c>
      <c r="S11" s="5"/>
      <c r="T11" s="5"/>
      <c r="U11" s="1"/>
      <c r="V11" s="1">
        <f t="shared" ref="V11:V13" si="16">(F11+N11+Q11)/O11</f>
        <v>19.613330020498164</v>
      </c>
      <c r="W11" s="1">
        <f t="shared" si="10"/>
        <v>19.613330020498164</v>
      </c>
      <c r="X11" s="1">
        <v>143.4</v>
      </c>
      <c r="Y11" s="1">
        <v>147.6</v>
      </c>
      <c r="Z11" s="1">
        <v>154.80000000000001</v>
      </c>
      <c r="AA11" s="1">
        <v>167.4</v>
      </c>
      <c r="AB11" s="1">
        <v>154.19999999999999</v>
      </c>
      <c r="AC11" s="1">
        <v>158.19999999999999</v>
      </c>
      <c r="AD11" s="16" t="s">
        <v>170</v>
      </c>
      <c r="AE11" s="1">
        <f t="shared" si="11"/>
        <v>0</v>
      </c>
      <c r="AF11" s="1">
        <f t="shared" si="12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39</v>
      </c>
      <c r="C12" s="1">
        <v>1592.5239999999999</v>
      </c>
      <c r="D12" s="1">
        <v>1476</v>
      </c>
      <c r="E12" s="1">
        <v>1069.4880000000001</v>
      </c>
      <c r="F12" s="1">
        <v>1705.0360000000001</v>
      </c>
      <c r="G12" s="6">
        <v>0.45</v>
      </c>
      <c r="H12" s="1">
        <v>45</v>
      </c>
      <c r="I12" s="1" t="s">
        <v>33</v>
      </c>
      <c r="J12" s="1">
        <v>1079</v>
      </c>
      <c r="K12" s="1">
        <f t="shared" si="3"/>
        <v>-9.5119999999999436</v>
      </c>
      <c r="L12" s="1">
        <f t="shared" si="4"/>
        <v>1069.4880000000001</v>
      </c>
      <c r="M12" s="1"/>
      <c r="N12" s="1">
        <v>0</v>
      </c>
      <c r="O12" s="1">
        <f t="shared" si="5"/>
        <v>213.89760000000001</v>
      </c>
      <c r="P12" s="5">
        <f t="shared" ref="P12" si="17">10*O12-N12-F12</f>
        <v>433.94000000000005</v>
      </c>
      <c r="Q12" s="5">
        <f t="shared" si="14"/>
        <v>433.94000000000005</v>
      </c>
      <c r="R12" s="5">
        <f t="shared" si="15"/>
        <v>433.94000000000005</v>
      </c>
      <c r="S12" s="5"/>
      <c r="T12" s="5"/>
      <c r="U12" s="1"/>
      <c r="V12" s="1">
        <f t="shared" si="16"/>
        <v>10</v>
      </c>
      <c r="W12" s="1">
        <f t="shared" si="10"/>
        <v>7.9712722349385876</v>
      </c>
      <c r="X12" s="1">
        <v>230.6</v>
      </c>
      <c r="Y12" s="1">
        <v>226.8</v>
      </c>
      <c r="Z12" s="1">
        <v>225</v>
      </c>
      <c r="AA12" s="1">
        <v>242</v>
      </c>
      <c r="AB12" s="1">
        <v>227.8</v>
      </c>
      <c r="AC12" s="1">
        <v>229</v>
      </c>
      <c r="AD12" s="1" t="s">
        <v>44</v>
      </c>
      <c r="AE12" s="1">
        <f t="shared" si="11"/>
        <v>195</v>
      </c>
      <c r="AF12" s="1">
        <f t="shared" si="12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39</v>
      </c>
      <c r="C13" s="1">
        <v>99</v>
      </c>
      <c r="D13" s="1">
        <v>75</v>
      </c>
      <c r="E13" s="1">
        <v>88</v>
      </c>
      <c r="F13" s="1">
        <v>49</v>
      </c>
      <c r="G13" s="6">
        <v>0.17</v>
      </c>
      <c r="H13" s="1">
        <v>180</v>
      </c>
      <c r="I13" s="1" t="s">
        <v>33</v>
      </c>
      <c r="J13" s="1">
        <v>92</v>
      </c>
      <c r="K13" s="1">
        <f t="shared" si="3"/>
        <v>-4</v>
      </c>
      <c r="L13" s="1">
        <f t="shared" si="4"/>
        <v>88</v>
      </c>
      <c r="M13" s="1"/>
      <c r="N13" s="1">
        <v>126</v>
      </c>
      <c r="O13" s="1">
        <f t="shared" si="5"/>
        <v>17.600000000000001</v>
      </c>
      <c r="P13" s="5"/>
      <c r="Q13" s="5">
        <f t="shared" si="14"/>
        <v>0</v>
      </c>
      <c r="R13" s="5">
        <f t="shared" si="15"/>
        <v>0</v>
      </c>
      <c r="S13" s="5"/>
      <c r="T13" s="5"/>
      <c r="U13" s="1"/>
      <c r="V13" s="1">
        <f t="shared" si="16"/>
        <v>9.9431818181818166</v>
      </c>
      <c r="W13" s="1">
        <f t="shared" si="10"/>
        <v>9.9431818181818166</v>
      </c>
      <c r="X13" s="1">
        <v>20.399999999999999</v>
      </c>
      <c r="Y13" s="1">
        <v>17.2</v>
      </c>
      <c r="Z13" s="1">
        <v>19.600000000000001</v>
      </c>
      <c r="AA13" s="1">
        <v>19</v>
      </c>
      <c r="AB13" s="1">
        <v>17.600000000000001</v>
      </c>
      <c r="AC13" s="1">
        <v>18.600000000000001</v>
      </c>
      <c r="AD13" s="10" t="s">
        <v>44</v>
      </c>
      <c r="AE13" s="1">
        <f t="shared" si="11"/>
        <v>0</v>
      </c>
      <c r="AF13" s="1">
        <f t="shared" si="12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46</v>
      </c>
      <c r="B14" s="11" t="s">
        <v>39</v>
      </c>
      <c r="C14" s="11"/>
      <c r="D14" s="11">
        <v>132</v>
      </c>
      <c r="E14" s="11">
        <v>132</v>
      </c>
      <c r="F14" s="11"/>
      <c r="G14" s="12">
        <v>0</v>
      </c>
      <c r="H14" s="11" t="e">
        <v>#N/A</v>
      </c>
      <c r="I14" s="11" t="s">
        <v>40</v>
      </c>
      <c r="J14" s="11">
        <v>132</v>
      </c>
      <c r="K14" s="11">
        <f t="shared" si="3"/>
        <v>0</v>
      </c>
      <c r="L14" s="11">
        <f t="shared" si="4"/>
        <v>0</v>
      </c>
      <c r="M14" s="11">
        <v>132</v>
      </c>
      <c r="N14" s="11"/>
      <c r="O14" s="11">
        <f t="shared" si="5"/>
        <v>0</v>
      </c>
      <c r="P14" s="13"/>
      <c r="Q14" s="13"/>
      <c r="R14" s="13"/>
      <c r="S14" s="13"/>
      <c r="T14" s="13"/>
      <c r="U14" s="11"/>
      <c r="V14" s="11" t="e">
        <f t="shared" si="13"/>
        <v>#DIV/0!</v>
      </c>
      <c r="W14" s="11" t="e">
        <f t="shared" si="10"/>
        <v>#DIV/0!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/>
      <c r="AE14" s="11">
        <f t="shared" si="11"/>
        <v>0</v>
      </c>
      <c r="AF14" s="11">
        <f t="shared" si="12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39</v>
      </c>
      <c r="C15" s="1">
        <v>50</v>
      </c>
      <c r="D15" s="1">
        <v>138</v>
      </c>
      <c r="E15" s="1">
        <v>152</v>
      </c>
      <c r="F15" s="1">
        <v>28</v>
      </c>
      <c r="G15" s="6">
        <v>0.3</v>
      </c>
      <c r="H15" s="1">
        <v>40</v>
      </c>
      <c r="I15" s="1" t="s">
        <v>33</v>
      </c>
      <c r="J15" s="1">
        <v>154</v>
      </c>
      <c r="K15" s="1">
        <f t="shared" si="3"/>
        <v>-2</v>
      </c>
      <c r="L15" s="1">
        <f t="shared" si="4"/>
        <v>32</v>
      </c>
      <c r="M15" s="1">
        <v>120</v>
      </c>
      <c r="N15" s="1">
        <v>15</v>
      </c>
      <c r="O15" s="1">
        <f t="shared" si="5"/>
        <v>6.4</v>
      </c>
      <c r="P15" s="5">
        <f t="shared" ref="P15:P16" si="18">10*O15-N15-F15</f>
        <v>21</v>
      </c>
      <c r="Q15" s="5">
        <f t="shared" ref="Q15:Q16" si="19">P15</f>
        <v>21</v>
      </c>
      <c r="R15" s="5">
        <f t="shared" ref="R15:R16" si="20">Q15-S15</f>
        <v>21</v>
      </c>
      <c r="S15" s="5"/>
      <c r="T15" s="5"/>
      <c r="U15" s="1"/>
      <c r="V15" s="1">
        <f t="shared" ref="V15:V16" si="21">(F15+N15+Q15)/O15</f>
        <v>10</v>
      </c>
      <c r="W15" s="1">
        <f t="shared" si="10"/>
        <v>6.71875</v>
      </c>
      <c r="X15" s="1">
        <v>6</v>
      </c>
      <c r="Y15" s="1">
        <v>5.6</v>
      </c>
      <c r="Z15" s="1">
        <v>5.8</v>
      </c>
      <c r="AA15" s="1">
        <v>6.8</v>
      </c>
      <c r="AB15" s="1">
        <v>6</v>
      </c>
      <c r="AC15" s="1">
        <v>4.8</v>
      </c>
      <c r="AD15" s="1"/>
      <c r="AE15" s="1">
        <f t="shared" si="11"/>
        <v>6</v>
      </c>
      <c r="AF15" s="1">
        <f t="shared" si="12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39</v>
      </c>
      <c r="C16" s="1"/>
      <c r="D16" s="1">
        <v>150</v>
      </c>
      <c r="E16" s="1">
        <v>120</v>
      </c>
      <c r="F16" s="1">
        <v>30</v>
      </c>
      <c r="G16" s="6">
        <v>0.17</v>
      </c>
      <c r="H16" s="1">
        <v>180</v>
      </c>
      <c r="I16" s="1" t="s">
        <v>33</v>
      </c>
      <c r="J16" s="1">
        <v>213</v>
      </c>
      <c r="K16" s="1">
        <f t="shared" si="3"/>
        <v>-93</v>
      </c>
      <c r="L16" s="1">
        <f t="shared" si="4"/>
        <v>120</v>
      </c>
      <c r="M16" s="1"/>
      <c r="N16" s="1">
        <v>0</v>
      </c>
      <c r="O16" s="1">
        <f t="shared" si="5"/>
        <v>24</v>
      </c>
      <c r="P16" s="5">
        <f t="shared" si="18"/>
        <v>210</v>
      </c>
      <c r="Q16" s="5">
        <f t="shared" si="19"/>
        <v>210</v>
      </c>
      <c r="R16" s="5">
        <f t="shared" si="20"/>
        <v>210</v>
      </c>
      <c r="S16" s="5"/>
      <c r="T16" s="5"/>
      <c r="U16" s="1"/>
      <c r="V16" s="1">
        <f t="shared" si="21"/>
        <v>10</v>
      </c>
      <c r="W16" s="1">
        <f t="shared" si="10"/>
        <v>1.25</v>
      </c>
      <c r="X16" s="1">
        <v>0</v>
      </c>
      <c r="Y16" s="1">
        <v>10.199999999999999</v>
      </c>
      <c r="Z16" s="1">
        <v>37.6</v>
      </c>
      <c r="AA16" s="1">
        <v>29.6</v>
      </c>
      <c r="AB16" s="1">
        <v>14.8</v>
      </c>
      <c r="AC16" s="1">
        <v>16.8</v>
      </c>
      <c r="AD16" s="1"/>
      <c r="AE16" s="1">
        <f t="shared" si="11"/>
        <v>36</v>
      </c>
      <c r="AF16" s="1">
        <f t="shared" si="12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49</v>
      </c>
      <c r="B17" s="11" t="s">
        <v>39</v>
      </c>
      <c r="C17" s="11"/>
      <c r="D17" s="11">
        <v>152</v>
      </c>
      <c r="E17" s="11">
        <v>152</v>
      </c>
      <c r="F17" s="11"/>
      <c r="G17" s="12">
        <v>0</v>
      </c>
      <c r="H17" s="11" t="e">
        <v>#N/A</v>
      </c>
      <c r="I17" s="11" t="s">
        <v>40</v>
      </c>
      <c r="J17" s="11">
        <v>152</v>
      </c>
      <c r="K17" s="11">
        <f t="shared" si="3"/>
        <v>0</v>
      </c>
      <c r="L17" s="11">
        <f t="shared" si="4"/>
        <v>0</v>
      </c>
      <c r="M17" s="11">
        <v>152</v>
      </c>
      <c r="N17" s="11"/>
      <c r="O17" s="11">
        <f t="shared" si="5"/>
        <v>0</v>
      </c>
      <c r="P17" s="13"/>
      <c r="Q17" s="13"/>
      <c r="R17" s="13"/>
      <c r="S17" s="13"/>
      <c r="T17" s="13"/>
      <c r="U17" s="11"/>
      <c r="V17" s="11" t="e">
        <f t="shared" si="13"/>
        <v>#DIV/0!</v>
      </c>
      <c r="W17" s="11" t="e">
        <f t="shared" si="10"/>
        <v>#DIV/0!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/>
      <c r="AE17" s="11">
        <f t="shared" si="11"/>
        <v>0</v>
      </c>
      <c r="AF17" s="11">
        <f t="shared" si="12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50</v>
      </c>
      <c r="B18" s="11" t="s">
        <v>39</v>
      </c>
      <c r="C18" s="11"/>
      <c r="D18" s="11">
        <v>228</v>
      </c>
      <c r="E18" s="11">
        <v>228</v>
      </c>
      <c r="F18" s="11"/>
      <c r="G18" s="12">
        <v>0</v>
      </c>
      <c r="H18" s="11" t="e">
        <v>#N/A</v>
      </c>
      <c r="I18" s="11" t="s">
        <v>40</v>
      </c>
      <c r="J18" s="11">
        <v>228</v>
      </c>
      <c r="K18" s="11">
        <f t="shared" si="3"/>
        <v>0</v>
      </c>
      <c r="L18" s="11">
        <f t="shared" si="4"/>
        <v>0</v>
      </c>
      <c r="M18" s="11">
        <v>228</v>
      </c>
      <c r="N18" s="11"/>
      <c r="O18" s="11">
        <f t="shared" si="5"/>
        <v>0</v>
      </c>
      <c r="P18" s="13"/>
      <c r="Q18" s="13"/>
      <c r="R18" s="13"/>
      <c r="S18" s="13"/>
      <c r="T18" s="13"/>
      <c r="U18" s="11"/>
      <c r="V18" s="11" t="e">
        <f t="shared" si="13"/>
        <v>#DIV/0!</v>
      </c>
      <c r="W18" s="11" t="e">
        <f t="shared" si="10"/>
        <v>#DIV/0!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/>
      <c r="AE18" s="11">
        <f t="shared" si="11"/>
        <v>0</v>
      </c>
      <c r="AF18" s="11">
        <f t="shared" si="12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51</v>
      </c>
      <c r="B19" s="11" t="s">
        <v>39</v>
      </c>
      <c r="C19" s="11"/>
      <c r="D19" s="11">
        <v>90</v>
      </c>
      <c r="E19" s="11">
        <v>90</v>
      </c>
      <c r="F19" s="11"/>
      <c r="G19" s="12">
        <v>0</v>
      </c>
      <c r="H19" s="11" t="e">
        <v>#N/A</v>
      </c>
      <c r="I19" s="11" t="s">
        <v>40</v>
      </c>
      <c r="J19" s="11">
        <v>92</v>
      </c>
      <c r="K19" s="11">
        <f t="shared" si="3"/>
        <v>-2</v>
      </c>
      <c r="L19" s="11">
        <f t="shared" si="4"/>
        <v>0</v>
      </c>
      <c r="M19" s="11">
        <v>90</v>
      </c>
      <c r="N19" s="11"/>
      <c r="O19" s="11">
        <f t="shared" si="5"/>
        <v>0</v>
      </c>
      <c r="P19" s="13"/>
      <c r="Q19" s="13"/>
      <c r="R19" s="13"/>
      <c r="S19" s="13"/>
      <c r="T19" s="13"/>
      <c r="U19" s="11"/>
      <c r="V19" s="11" t="e">
        <f t="shared" si="13"/>
        <v>#DIV/0!</v>
      </c>
      <c r="W19" s="11" t="e">
        <f t="shared" si="10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/>
      <c r="AE19" s="11">
        <f t="shared" si="11"/>
        <v>0</v>
      </c>
      <c r="AF19" s="11">
        <f t="shared" si="12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52</v>
      </c>
      <c r="B20" s="17" t="s">
        <v>39</v>
      </c>
      <c r="C20" s="17"/>
      <c r="D20" s="17">
        <v>90</v>
      </c>
      <c r="E20" s="17">
        <v>90</v>
      </c>
      <c r="F20" s="17"/>
      <c r="G20" s="18">
        <v>0</v>
      </c>
      <c r="H20" s="17">
        <v>50</v>
      </c>
      <c r="I20" s="17" t="s">
        <v>33</v>
      </c>
      <c r="J20" s="17">
        <v>92</v>
      </c>
      <c r="K20" s="17">
        <f t="shared" si="3"/>
        <v>-2</v>
      </c>
      <c r="L20" s="17">
        <f t="shared" si="4"/>
        <v>0</v>
      </c>
      <c r="M20" s="17">
        <v>90</v>
      </c>
      <c r="N20" s="17"/>
      <c r="O20" s="17">
        <f t="shared" si="5"/>
        <v>0</v>
      </c>
      <c r="P20" s="19"/>
      <c r="Q20" s="19"/>
      <c r="R20" s="19"/>
      <c r="S20" s="19"/>
      <c r="T20" s="19"/>
      <c r="U20" s="17"/>
      <c r="V20" s="17" t="e">
        <f t="shared" si="13"/>
        <v>#DIV/0!</v>
      </c>
      <c r="W20" s="17" t="e">
        <f t="shared" si="10"/>
        <v>#DIV/0!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 t="s">
        <v>53</v>
      </c>
      <c r="AE20" s="17">
        <f t="shared" si="11"/>
        <v>0</v>
      </c>
      <c r="AF20" s="17">
        <f t="shared" si="12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39</v>
      </c>
      <c r="C21" s="1">
        <v>141</v>
      </c>
      <c r="D21" s="1">
        <v>276</v>
      </c>
      <c r="E21" s="1">
        <v>178</v>
      </c>
      <c r="F21" s="1">
        <v>209</v>
      </c>
      <c r="G21" s="6">
        <v>0.35</v>
      </c>
      <c r="H21" s="1">
        <v>50</v>
      </c>
      <c r="I21" s="1" t="s">
        <v>33</v>
      </c>
      <c r="J21" s="1">
        <v>183</v>
      </c>
      <c r="K21" s="1">
        <f t="shared" si="3"/>
        <v>-5</v>
      </c>
      <c r="L21" s="1">
        <f t="shared" si="4"/>
        <v>58</v>
      </c>
      <c r="M21" s="1">
        <v>120</v>
      </c>
      <c r="N21" s="1">
        <v>0</v>
      </c>
      <c r="O21" s="1">
        <f t="shared" si="5"/>
        <v>11.6</v>
      </c>
      <c r="P21" s="5"/>
      <c r="Q21" s="5">
        <f t="shared" ref="Q21:Q24" si="22">P21</f>
        <v>0</v>
      </c>
      <c r="R21" s="5">
        <f t="shared" ref="R21:R24" si="23">Q21-S21</f>
        <v>0</v>
      </c>
      <c r="S21" s="5"/>
      <c r="T21" s="5"/>
      <c r="U21" s="1"/>
      <c r="V21" s="1">
        <f t="shared" ref="V21:V24" si="24">(F21+N21+Q21)/O21</f>
        <v>18.017241379310345</v>
      </c>
      <c r="W21" s="1">
        <f t="shared" si="10"/>
        <v>18.017241379310345</v>
      </c>
      <c r="X21" s="1">
        <v>16.8</v>
      </c>
      <c r="Y21" s="1">
        <v>15.2</v>
      </c>
      <c r="Z21" s="1">
        <v>13</v>
      </c>
      <c r="AA21" s="1">
        <v>15.6</v>
      </c>
      <c r="AB21" s="1">
        <v>14.2</v>
      </c>
      <c r="AC21" s="1">
        <v>15</v>
      </c>
      <c r="AD21" s="16" t="s">
        <v>170</v>
      </c>
      <c r="AE21" s="1">
        <f t="shared" si="11"/>
        <v>0</v>
      </c>
      <c r="AF21" s="1">
        <f t="shared" si="12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1474.5139999999999</v>
      </c>
      <c r="D22" s="1">
        <v>3015.402</v>
      </c>
      <c r="E22" s="1">
        <v>2314.5250000000001</v>
      </c>
      <c r="F22" s="1">
        <v>1538.838</v>
      </c>
      <c r="G22" s="6">
        <v>1</v>
      </c>
      <c r="H22" s="1">
        <v>55</v>
      </c>
      <c r="I22" s="1" t="s">
        <v>33</v>
      </c>
      <c r="J22" s="1">
        <v>2181.6080000000002</v>
      </c>
      <c r="K22" s="1">
        <f t="shared" si="3"/>
        <v>132.91699999999992</v>
      </c>
      <c r="L22" s="1">
        <f t="shared" si="4"/>
        <v>2314.5250000000001</v>
      </c>
      <c r="M22" s="1"/>
      <c r="N22" s="1">
        <v>149.9516000000003</v>
      </c>
      <c r="O22" s="1">
        <f t="shared" si="5"/>
        <v>462.90500000000003</v>
      </c>
      <c r="P22" s="5">
        <f>9*O22-N22-F22</f>
        <v>2477.3554000000004</v>
      </c>
      <c r="Q22" s="5">
        <f t="shared" si="22"/>
        <v>2477.3554000000004</v>
      </c>
      <c r="R22" s="5">
        <f t="shared" si="23"/>
        <v>1177.3554000000004</v>
      </c>
      <c r="S22" s="5">
        <v>1300</v>
      </c>
      <c r="T22" s="5"/>
      <c r="U22" s="1"/>
      <c r="V22" s="1">
        <f t="shared" si="24"/>
        <v>9</v>
      </c>
      <c r="W22" s="1">
        <f t="shared" si="10"/>
        <v>3.6482422959354515</v>
      </c>
      <c r="X22" s="1">
        <v>465.12580000000003</v>
      </c>
      <c r="Y22" s="1">
        <v>479.73459999999989</v>
      </c>
      <c r="Z22" s="1">
        <v>416.9932</v>
      </c>
      <c r="AA22" s="1">
        <v>439.90339999999998</v>
      </c>
      <c r="AB22" s="1">
        <v>295.24619999999999</v>
      </c>
      <c r="AC22" s="1">
        <v>274.19639999999998</v>
      </c>
      <c r="AD22" s="1" t="s">
        <v>56</v>
      </c>
      <c r="AE22" s="1">
        <f t="shared" si="11"/>
        <v>1177</v>
      </c>
      <c r="AF22" s="1">
        <f t="shared" si="12"/>
        <v>1300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" t="s">
        <v>32</v>
      </c>
      <c r="C23" s="1">
        <v>2674.0590000000002</v>
      </c>
      <c r="D23" s="1">
        <v>7048.4250000000002</v>
      </c>
      <c r="E23" s="1">
        <v>2661.6170000000002</v>
      </c>
      <c r="F23" s="1">
        <v>5982.6719999999996</v>
      </c>
      <c r="G23" s="6">
        <v>1</v>
      </c>
      <c r="H23" s="1">
        <v>50</v>
      </c>
      <c r="I23" s="1" t="s">
        <v>33</v>
      </c>
      <c r="J23" s="1">
        <v>2696.6</v>
      </c>
      <c r="K23" s="1">
        <f t="shared" si="3"/>
        <v>-34.98299999999972</v>
      </c>
      <c r="L23" s="1">
        <f t="shared" si="4"/>
        <v>2661.6170000000002</v>
      </c>
      <c r="M23" s="1"/>
      <c r="N23" s="1">
        <v>600</v>
      </c>
      <c r="O23" s="1">
        <f t="shared" si="5"/>
        <v>532.32339999999999</v>
      </c>
      <c r="P23" s="5"/>
      <c r="Q23" s="5">
        <f t="shared" si="22"/>
        <v>0</v>
      </c>
      <c r="R23" s="5">
        <f t="shared" si="23"/>
        <v>0</v>
      </c>
      <c r="S23" s="5"/>
      <c r="T23" s="5"/>
      <c r="U23" s="1"/>
      <c r="V23" s="1">
        <f t="shared" si="24"/>
        <v>12.365926427431143</v>
      </c>
      <c r="W23" s="1">
        <f t="shared" si="10"/>
        <v>12.365926427431143</v>
      </c>
      <c r="X23" s="1">
        <v>623.65420000000006</v>
      </c>
      <c r="Y23" s="1">
        <v>746.73180000000002</v>
      </c>
      <c r="Z23" s="1">
        <v>406.92099999999999</v>
      </c>
      <c r="AA23" s="1">
        <v>428.27159999999998</v>
      </c>
      <c r="AB23" s="1">
        <v>460.41359999999997</v>
      </c>
      <c r="AC23" s="1">
        <v>435.99700000000001</v>
      </c>
      <c r="AD23" s="1" t="s">
        <v>58</v>
      </c>
      <c r="AE23" s="1">
        <f t="shared" si="11"/>
        <v>0</v>
      </c>
      <c r="AF23" s="1">
        <f t="shared" si="12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32</v>
      </c>
      <c r="C24" s="1">
        <v>305.38600000000002</v>
      </c>
      <c r="D24" s="1">
        <v>69.040000000000006</v>
      </c>
      <c r="E24" s="1">
        <v>172.30699999999999</v>
      </c>
      <c r="F24" s="1">
        <v>153.33699999999999</v>
      </c>
      <c r="G24" s="6">
        <v>1</v>
      </c>
      <c r="H24" s="1">
        <v>60</v>
      </c>
      <c r="I24" s="1" t="s">
        <v>33</v>
      </c>
      <c r="J24" s="1">
        <v>159.65</v>
      </c>
      <c r="K24" s="1">
        <f t="shared" si="3"/>
        <v>12.656999999999982</v>
      </c>
      <c r="L24" s="1">
        <f t="shared" si="4"/>
        <v>172.30699999999999</v>
      </c>
      <c r="M24" s="1"/>
      <c r="N24" s="1">
        <v>82.238799999999998</v>
      </c>
      <c r="O24" s="1">
        <f t="shared" si="5"/>
        <v>34.461399999999998</v>
      </c>
      <c r="P24" s="5">
        <f t="shared" ref="P24" si="25">10*O24-N24-F24</f>
        <v>109.03819999999996</v>
      </c>
      <c r="Q24" s="5">
        <f t="shared" si="22"/>
        <v>109.03819999999996</v>
      </c>
      <c r="R24" s="5">
        <f t="shared" si="23"/>
        <v>109.03819999999996</v>
      </c>
      <c r="S24" s="5"/>
      <c r="T24" s="5"/>
      <c r="U24" s="1"/>
      <c r="V24" s="1">
        <f t="shared" si="24"/>
        <v>9.9999999999999982</v>
      </c>
      <c r="W24" s="1">
        <f t="shared" si="10"/>
        <v>6.8359323765140125</v>
      </c>
      <c r="X24" s="1">
        <v>34.059800000000003</v>
      </c>
      <c r="Y24" s="1">
        <v>32.155799999999999</v>
      </c>
      <c r="Z24" s="1">
        <v>33.8384</v>
      </c>
      <c r="AA24" s="1">
        <v>40.127400000000002</v>
      </c>
      <c r="AB24" s="1">
        <v>35.052599999999998</v>
      </c>
      <c r="AC24" s="1">
        <v>30.411000000000001</v>
      </c>
      <c r="AD24" s="1"/>
      <c r="AE24" s="1">
        <f t="shared" si="11"/>
        <v>109</v>
      </c>
      <c r="AF24" s="1">
        <f t="shared" si="12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60</v>
      </c>
      <c r="B25" s="17" t="s">
        <v>32</v>
      </c>
      <c r="C25" s="17"/>
      <c r="D25" s="17"/>
      <c r="E25" s="17"/>
      <c r="F25" s="17"/>
      <c r="G25" s="18">
        <v>0</v>
      </c>
      <c r="H25" s="17">
        <v>60</v>
      </c>
      <c r="I25" s="17" t="s">
        <v>33</v>
      </c>
      <c r="J25" s="17"/>
      <c r="K25" s="17">
        <f t="shared" si="3"/>
        <v>0</v>
      </c>
      <c r="L25" s="17">
        <f t="shared" si="4"/>
        <v>0</v>
      </c>
      <c r="M25" s="17"/>
      <c r="N25" s="17"/>
      <c r="O25" s="17">
        <f t="shared" si="5"/>
        <v>0</v>
      </c>
      <c r="P25" s="19"/>
      <c r="Q25" s="19"/>
      <c r="R25" s="19"/>
      <c r="S25" s="19"/>
      <c r="T25" s="19"/>
      <c r="U25" s="17"/>
      <c r="V25" s="17" t="e">
        <f t="shared" si="13"/>
        <v>#DIV/0!</v>
      </c>
      <c r="W25" s="17" t="e">
        <f t="shared" si="10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6.2690000000000001</v>
      </c>
      <c r="AC25" s="17">
        <v>8.779399999999999</v>
      </c>
      <c r="AD25" s="17" t="s">
        <v>53</v>
      </c>
      <c r="AE25" s="17">
        <f t="shared" si="11"/>
        <v>0</v>
      </c>
      <c r="AF25" s="17">
        <f t="shared" si="12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61</v>
      </c>
      <c r="B26" s="1" t="s">
        <v>32</v>
      </c>
      <c r="C26" s="1">
        <v>2215.4960000000001</v>
      </c>
      <c r="D26" s="1">
        <v>4324.6400000000003</v>
      </c>
      <c r="E26" s="1">
        <v>3606.654</v>
      </c>
      <c r="F26" s="1">
        <v>2349.59</v>
      </c>
      <c r="G26" s="6">
        <v>1</v>
      </c>
      <c r="H26" s="1">
        <v>60</v>
      </c>
      <c r="I26" s="1" t="s">
        <v>33</v>
      </c>
      <c r="J26" s="1">
        <v>3447.08</v>
      </c>
      <c r="K26" s="1">
        <f t="shared" si="3"/>
        <v>159.57400000000007</v>
      </c>
      <c r="L26" s="1">
        <f t="shared" si="4"/>
        <v>3606.654</v>
      </c>
      <c r="M26" s="1"/>
      <c r="N26" s="1">
        <v>3023.8827999999999</v>
      </c>
      <c r="O26" s="1">
        <f t="shared" si="5"/>
        <v>721.33079999999995</v>
      </c>
      <c r="P26" s="5">
        <f>10*O26-N26-F26</f>
        <v>1839.8351999999995</v>
      </c>
      <c r="Q26" s="5">
        <f>P26</f>
        <v>1839.8351999999995</v>
      </c>
      <c r="R26" s="5">
        <f>Q26-S26</f>
        <v>839.83519999999953</v>
      </c>
      <c r="S26" s="5">
        <v>1000</v>
      </c>
      <c r="T26" s="5"/>
      <c r="U26" s="1"/>
      <c r="V26" s="1">
        <f>(F26+N26+Q26)/O26</f>
        <v>10</v>
      </c>
      <c r="W26" s="1">
        <f t="shared" si="10"/>
        <v>7.4493877150400341</v>
      </c>
      <c r="X26" s="1">
        <v>654.45360000000005</v>
      </c>
      <c r="Y26" s="1">
        <v>658.31540000000007</v>
      </c>
      <c r="Z26" s="1">
        <v>514.51260000000002</v>
      </c>
      <c r="AA26" s="1">
        <v>547.99160000000006</v>
      </c>
      <c r="AB26" s="1">
        <v>465.04500000000002</v>
      </c>
      <c r="AC26" s="1">
        <v>427.80560000000003</v>
      </c>
      <c r="AD26" s="1" t="s">
        <v>62</v>
      </c>
      <c r="AE26" s="1">
        <f t="shared" si="11"/>
        <v>840</v>
      </c>
      <c r="AF26" s="1">
        <f t="shared" si="12"/>
        <v>1000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63</v>
      </c>
      <c r="B27" s="11" t="s">
        <v>32</v>
      </c>
      <c r="C27" s="11"/>
      <c r="D27" s="11">
        <v>2.5750000000000002</v>
      </c>
      <c r="E27" s="11">
        <v>2.5750000000000002</v>
      </c>
      <c r="F27" s="11"/>
      <c r="G27" s="12">
        <v>0</v>
      </c>
      <c r="H27" s="11" t="e">
        <v>#N/A</v>
      </c>
      <c r="I27" s="11" t="s">
        <v>40</v>
      </c>
      <c r="J27" s="11">
        <v>2.5</v>
      </c>
      <c r="K27" s="11">
        <f t="shared" si="3"/>
        <v>7.5000000000000178E-2</v>
      </c>
      <c r="L27" s="11">
        <f t="shared" si="4"/>
        <v>2.5750000000000002</v>
      </c>
      <c r="M27" s="11"/>
      <c r="N27" s="11"/>
      <c r="O27" s="11">
        <f t="shared" si="5"/>
        <v>0.51500000000000001</v>
      </c>
      <c r="P27" s="13"/>
      <c r="Q27" s="13"/>
      <c r="R27" s="13"/>
      <c r="S27" s="13"/>
      <c r="T27" s="13"/>
      <c r="U27" s="11"/>
      <c r="V27" s="11">
        <f t="shared" si="13"/>
        <v>0</v>
      </c>
      <c r="W27" s="11">
        <f t="shared" si="10"/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4" t="s">
        <v>166</v>
      </c>
      <c r="AE27" s="11">
        <f t="shared" si="11"/>
        <v>0</v>
      </c>
      <c r="AF27" s="11">
        <f t="shared" si="12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64</v>
      </c>
      <c r="B28" s="1" t="s">
        <v>32</v>
      </c>
      <c r="C28" s="1">
        <v>1015.452</v>
      </c>
      <c r="D28" s="1">
        <v>405.39</v>
      </c>
      <c r="E28" s="1">
        <v>642.85599999999999</v>
      </c>
      <c r="F28" s="1">
        <v>675.22799999999995</v>
      </c>
      <c r="G28" s="6">
        <v>1</v>
      </c>
      <c r="H28" s="1">
        <v>60</v>
      </c>
      <c r="I28" s="1" t="s">
        <v>33</v>
      </c>
      <c r="J28" s="1">
        <v>606.5</v>
      </c>
      <c r="K28" s="1">
        <f t="shared" si="3"/>
        <v>36.355999999999995</v>
      </c>
      <c r="L28" s="1">
        <f t="shared" si="4"/>
        <v>642.85599999999999</v>
      </c>
      <c r="M28" s="1"/>
      <c r="N28" s="1">
        <v>342.05680000000012</v>
      </c>
      <c r="O28" s="1">
        <f t="shared" si="5"/>
        <v>128.5712</v>
      </c>
      <c r="P28" s="5">
        <f t="shared" ref="P28:P30" si="26">10*O28-N28-F28</f>
        <v>268.42719999999997</v>
      </c>
      <c r="Q28" s="5">
        <v>400</v>
      </c>
      <c r="R28" s="5">
        <f t="shared" ref="R28:R30" si="27">Q28-S28</f>
        <v>400</v>
      </c>
      <c r="S28" s="5"/>
      <c r="T28" s="5">
        <v>400</v>
      </c>
      <c r="U28" s="1" t="s">
        <v>173</v>
      </c>
      <c r="V28" s="1">
        <f t="shared" ref="V28:V30" si="28">(F28+N28+Q28)/O28</f>
        <v>11.023345819281458</v>
      </c>
      <c r="W28" s="1">
        <f t="shared" si="10"/>
        <v>7.9122291772963163</v>
      </c>
      <c r="X28" s="1">
        <v>138.69479999999999</v>
      </c>
      <c r="Y28" s="1">
        <v>126.06140000000001</v>
      </c>
      <c r="Z28" s="1">
        <v>134.434</v>
      </c>
      <c r="AA28" s="1">
        <v>133.34299999999999</v>
      </c>
      <c r="AB28" s="1">
        <v>119.9528</v>
      </c>
      <c r="AC28" s="1">
        <v>121.6104</v>
      </c>
      <c r="AD28" s="1"/>
      <c r="AE28" s="1">
        <f t="shared" si="11"/>
        <v>400</v>
      </c>
      <c r="AF28" s="1">
        <f t="shared" si="12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3" t="s">
        <v>65</v>
      </c>
      <c r="B29" s="1" t="s">
        <v>32</v>
      </c>
      <c r="C29" s="1">
        <v>1232.864</v>
      </c>
      <c r="D29" s="1">
        <v>949.221</v>
      </c>
      <c r="E29" s="1">
        <v>898.38900000000001</v>
      </c>
      <c r="F29" s="1">
        <v>1039.761</v>
      </c>
      <c r="G29" s="6">
        <v>1</v>
      </c>
      <c r="H29" s="1">
        <v>60</v>
      </c>
      <c r="I29" s="1" t="s">
        <v>33</v>
      </c>
      <c r="J29" s="1">
        <v>850.02</v>
      </c>
      <c r="K29" s="1">
        <f t="shared" si="3"/>
        <v>48.369000000000028</v>
      </c>
      <c r="L29" s="1">
        <f t="shared" si="4"/>
        <v>898.38900000000001</v>
      </c>
      <c r="M29" s="1"/>
      <c r="N29" s="1">
        <v>0</v>
      </c>
      <c r="O29" s="1">
        <f t="shared" si="5"/>
        <v>179.67779999999999</v>
      </c>
      <c r="P29" s="5">
        <f t="shared" si="26"/>
        <v>757.01699999999983</v>
      </c>
      <c r="Q29" s="5">
        <v>1000</v>
      </c>
      <c r="R29" s="5">
        <f t="shared" si="27"/>
        <v>700</v>
      </c>
      <c r="S29" s="5">
        <v>300</v>
      </c>
      <c r="T29" s="5">
        <v>1000</v>
      </c>
      <c r="U29" s="1" t="s">
        <v>173</v>
      </c>
      <c r="V29" s="1">
        <f t="shared" si="28"/>
        <v>11.35232621948844</v>
      </c>
      <c r="W29" s="1">
        <f t="shared" si="10"/>
        <v>5.7868083870127531</v>
      </c>
      <c r="X29" s="1">
        <v>137.29480000000001</v>
      </c>
      <c r="Y29" s="1">
        <v>178.81559999999999</v>
      </c>
      <c r="Z29" s="1">
        <v>184.44280000000001</v>
      </c>
      <c r="AA29" s="1">
        <v>192.38679999999999</v>
      </c>
      <c r="AB29" s="1">
        <v>176.72</v>
      </c>
      <c r="AC29" s="1">
        <v>149.05240000000001</v>
      </c>
      <c r="AD29" s="1"/>
      <c r="AE29" s="1">
        <f t="shared" si="11"/>
        <v>700</v>
      </c>
      <c r="AF29" s="1">
        <f t="shared" si="12"/>
        <v>300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66</v>
      </c>
      <c r="B30" s="1" t="s">
        <v>32</v>
      </c>
      <c r="C30" s="1">
        <v>1542.4459999999999</v>
      </c>
      <c r="D30" s="1">
        <v>2818.6010000000001</v>
      </c>
      <c r="E30" s="1">
        <v>2006.576</v>
      </c>
      <c r="F30" s="1">
        <v>2001.375</v>
      </c>
      <c r="G30" s="6">
        <v>1</v>
      </c>
      <c r="H30" s="1">
        <v>60</v>
      </c>
      <c r="I30" s="1" t="s">
        <v>33</v>
      </c>
      <c r="J30" s="1">
        <v>1884.704</v>
      </c>
      <c r="K30" s="1">
        <f t="shared" si="3"/>
        <v>121.87200000000007</v>
      </c>
      <c r="L30" s="1">
        <f t="shared" si="4"/>
        <v>2006.576</v>
      </c>
      <c r="M30" s="1"/>
      <c r="N30" s="1">
        <v>1238.03</v>
      </c>
      <c r="O30" s="1">
        <f t="shared" si="5"/>
        <v>401.3152</v>
      </c>
      <c r="P30" s="5">
        <f t="shared" si="26"/>
        <v>773.7470000000003</v>
      </c>
      <c r="Q30" s="5">
        <v>1500</v>
      </c>
      <c r="R30" s="5">
        <f t="shared" si="27"/>
        <v>500</v>
      </c>
      <c r="S30" s="5">
        <v>1000</v>
      </c>
      <c r="T30" s="5">
        <v>1500</v>
      </c>
      <c r="U30" s="1" t="s">
        <v>58</v>
      </c>
      <c r="V30" s="1">
        <f t="shared" si="28"/>
        <v>11.80968226471362</v>
      </c>
      <c r="W30" s="1">
        <f t="shared" si="10"/>
        <v>8.0719718565357095</v>
      </c>
      <c r="X30" s="1">
        <v>371.79899999999998</v>
      </c>
      <c r="Y30" s="1">
        <v>342.59719999999999</v>
      </c>
      <c r="Z30" s="1">
        <v>317.69400000000002</v>
      </c>
      <c r="AA30" s="1">
        <v>345.82080000000002</v>
      </c>
      <c r="AB30" s="1">
        <v>267.00900000000001</v>
      </c>
      <c r="AC30" s="1">
        <v>240.98560000000001</v>
      </c>
      <c r="AD30" s="1" t="s">
        <v>62</v>
      </c>
      <c r="AE30" s="1">
        <f t="shared" si="11"/>
        <v>500</v>
      </c>
      <c r="AF30" s="1">
        <f t="shared" si="12"/>
        <v>1000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67</v>
      </c>
      <c r="B31" s="17" t="s">
        <v>32</v>
      </c>
      <c r="C31" s="17">
        <v>11.801</v>
      </c>
      <c r="D31" s="17"/>
      <c r="E31" s="17">
        <v>-0.15</v>
      </c>
      <c r="F31" s="17"/>
      <c r="G31" s="18">
        <v>0</v>
      </c>
      <c r="H31" s="17">
        <v>30</v>
      </c>
      <c r="I31" s="17" t="s">
        <v>33</v>
      </c>
      <c r="J31" s="17">
        <v>6.5</v>
      </c>
      <c r="K31" s="17">
        <f t="shared" si="3"/>
        <v>-6.65</v>
      </c>
      <c r="L31" s="17">
        <f t="shared" si="4"/>
        <v>-0.15</v>
      </c>
      <c r="M31" s="17"/>
      <c r="N31" s="17"/>
      <c r="O31" s="17">
        <f t="shared" si="5"/>
        <v>-0.03</v>
      </c>
      <c r="P31" s="19"/>
      <c r="Q31" s="19"/>
      <c r="R31" s="19"/>
      <c r="S31" s="19"/>
      <c r="T31" s="19"/>
      <c r="U31" s="17"/>
      <c r="V31" s="17">
        <f t="shared" si="13"/>
        <v>0</v>
      </c>
      <c r="W31" s="17">
        <f t="shared" si="10"/>
        <v>0</v>
      </c>
      <c r="X31" s="17">
        <v>0.153</v>
      </c>
      <c r="Y31" s="17">
        <v>1.0326</v>
      </c>
      <c r="Z31" s="17">
        <v>6.3010000000000002</v>
      </c>
      <c r="AA31" s="17">
        <v>10.299799999999999</v>
      </c>
      <c r="AB31" s="17">
        <v>7.8029999999999999</v>
      </c>
      <c r="AC31" s="17">
        <v>4.0331999999999999</v>
      </c>
      <c r="AD31" s="17" t="s">
        <v>53</v>
      </c>
      <c r="AE31" s="17">
        <f t="shared" si="11"/>
        <v>0</v>
      </c>
      <c r="AF31" s="17">
        <f t="shared" si="12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69</v>
      </c>
      <c r="B32" s="17" t="s">
        <v>32</v>
      </c>
      <c r="C32" s="17"/>
      <c r="D32" s="17"/>
      <c r="E32" s="17"/>
      <c r="F32" s="17"/>
      <c r="G32" s="18">
        <v>0</v>
      </c>
      <c r="H32" s="17">
        <v>30</v>
      </c>
      <c r="I32" s="17" t="s">
        <v>33</v>
      </c>
      <c r="J32" s="17">
        <v>32.799999999999997</v>
      </c>
      <c r="K32" s="17">
        <f t="shared" si="3"/>
        <v>-32.799999999999997</v>
      </c>
      <c r="L32" s="17">
        <f t="shared" si="4"/>
        <v>0</v>
      </c>
      <c r="M32" s="17"/>
      <c r="N32" s="17"/>
      <c r="O32" s="17">
        <f t="shared" si="5"/>
        <v>0</v>
      </c>
      <c r="P32" s="19"/>
      <c r="Q32" s="19"/>
      <c r="R32" s="19"/>
      <c r="S32" s="19"/>
      <c r="T32" s="19"/>
      <c r="U32" s="17"/>
      <c r="V32" s="17" t="e">
        <f t="shared" si="13"/>
        <v>#DIV/0!</v>
      </c>
      <c r="W32" s="17" t="e">
        <f t="shared" si="10"/>
        <v>#DIV/0!</v>
      </c>
      <c r="X32" s="17">
        <v>-0.13320000000000001</v>
      </c>
      <c r="Y32" s="17">
        <v>-0.13320000000000001</v>
      </c>
      <c r="Z32" s="17">
        <v>0.25340000000001062</v>
      </c>
      <c r="AA32" s="17">
        <v>2.33860000000002</v>
      </c>
      <c r="AB32" s="17">
        <v>8.4266000000000076</v>
      </c>
      <c r="AC32" s="17">
        <v>7.9190000000000058</v>
      </c>
      <c r="AD32" s="17" t="s">
        <v>53</v>
      </c>
      <c r="AE32" s="17">
        <f t="shared" si="11"/>
        <v>0</v>
      </c>
      <c r="AF32" s="17">
        <f t="shared" si="12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1178.6089999999999</v>
      </c>
      <c r="D33" s="1">
        <v>1081.425</v>
      </c>
      <c r="E33" s="1">
        <v>966.90099999999995</v>
      </c>
      <c r="F33" s="1">
        <v>970.59299999999996</v>
      </c>
      <c r="G33" s="6">
        <v>1</v>
      </c>
      <c r="H33" s="1">
        <v>30</v>
      </c>
      <c r="I33" s="1" t="s">
        <v>33</v>
      </c>
      <c r="J33" s="1">
        <v>956.53</v>
      </c>
      <c r="K33" s="1">
        <f t="shared" si="3"/>
        <v>10.370999999999981</v>
      </c>
      <c r="L33" s="1">
        <f t="shared" si="4"/>
        <v>966.90099999999995</v>
      </c>
      <c r="M33" s="1"/>
      <c r="N33" s="1">
        <v>159.4019000000001</v>
      </c>
      <c r="O33" s="1">
        <f t="shared" si="5"/>
        <v>193.3802</v>
      </c>
      <c r="P33" s="5">
        <f>10*O33-N33-F33</f>
        <v>803.8071000000001</v>
      </c>
      <c r="Q33" s="5">
        <f>P33</f>
        <v>803.8071000000001</v>
      </c>
      <c r="R33" s="5">
        <f>Q33-S33</f>
        <v>803.8071000000001</v>
      </c>
      <c r="S33" s="5"/>
      <c r="T33" s="5"/>
      <c r="U33" s="1"/>
      <c r="V33" s="1">
        <f>(F33+N33+Q33)/O33</f>
        <v>10</v>
      </c>
      <c r="W33" s="1">
        <f t="shared" si="10"/>
        <v>5.8433846898493238</v>
      </c>
      <c r="X33" s="1">
        <v>180.64879999999999</v>
      </c>
      <c r="Y33" s="1">
        <v>194.21680000000001</v>
      </c>
      <c r="Z33" s="1">
        <v>160.65360000000001</v>
      </c>
      <c r="AA33" s="1">
        <v>193.33260000000001</v>
      </c>
      <c r="AB33" s="1">
        <v>152.0932</v>
      </c>
      <c r="AC33" s="1">
        <v>147.80439999999999</v>
      </c>
      <c r="AD33" s="1"/>
      <c r="AE33" s="1">
        <f t="shared" si="11"/>
        <v>804</v>
      </c>
      <c r="AF33" s="1">
        <f t="shared" si="12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71</v>
      </c>
      <c r="B34" s="17" t="s">
        <v>32</v>
      </c>
      <c r="C34" s="17">
        <v>6.5819999999999999</v>
      </c>
      <c r="D34" s="17"/>
      <c r="E34" s="17"/>
      <c r="F34" s="17">
        <v>6.5819999999999999</v>
      </c>
      <c r="G34" s="18">
        <v>0</v>
      </c>
      <c r="H34" s="17">
        <v>45</v>
      </c>
      <c r="I34" s="17" t="s">
        <v>33</v>
      </c>
      <c r="J34" s="17"/>
      <c r="K34" s="17">
        <f t="shared" si="3"/>
        <v>0</v>
      </c>
      <c r="L34" s="17">
        <f t="shared" si="4"/>
        <v>0</v>
      </c>
      <c r="M34" s="17"/>
      <c r="N34" s="17"/>
      <c r="O34" s="17">
        <f t="shared" si="5"/>
        <v>0</v>
      </c>
      <c r="P34" s="19"/>
      <c r="Q34" s="19"/>
      <c r="R34" s="19"/>
      <c r="S34" s="19"/>
      <c r="T34" s="19"/>
      <c r="U34" s="17"/>
      <c r="V34" s="17" t="e">
        <f t="shared" si="13"/>
        <v>#DIV/0!</v>
      </c>
      <c r="W34" s="17" t="e">
        <f t="shared" si="10"/>
        <v>#DIV/0!</v>
      </c>
      <c r="X34" s="17">
        <v>0</v>
      </c>
      <c r="Y34" s="17">
        <v>0</v>
      </c>
      <c r="Z34" s="17">
        <v>0.26479999999999998</v>
      </c>
      <c r="AA34" s="17">
        <v>0.26479999999999998</v>
      </c>
      <c r="AB34" s="17">
        <v>0</v>
      </c>
      <c r="AC34" s="17">
        <v>0</v>
      </c>
      <c r="AD34" s="15" t="s">
        <v>68</v>
      </c>
      <c r="AE34" s="17">
        <f t="shared" si="11"/>
        <v>0</v>
      </c>
      <c r="AF34" s="17">
        <f t="shared" si="12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72</v>
      </c>
      <c r="B35" s="1" t="s">
        <v>32</v>
      </c>
      <c r="C35" s="1">
        <v>1797.3779999999999</v>
      </c>
      <c r="D35" s="1">
        <v>6929.3940000000002</v>
      </c>
      <c r="E35" s="1">
        <v>4693.6719999999996</v>
      </c>
      <c r="F35" s="1">
        <v>3175.4090000000001</v>
      </c>
      <c r="G35" s="6">
        <v>1</v>
      </c>
      <c r="H35" s="1">
        <v>40</v>
      </c>
      <c r="I35" s="1" t="s">
        <v>33</v>
      </c>
      <c r="J35" s="1">
        <v>4699.3999999999996</v>
      </c>
      <c r="K35" s="1">
        <f t="shared" si="3"/>
        <v>-5.7280000000000655</v>
      </c>
      <c r="L35" s="1">
        <f t="shared" si="4"/>
        <v>4693.6719999999996</v>
      </c>
      <c r="M35" s="1"/>
      <c r="N35" s="1">
        <v>5092.6522000000014</v>
      </c>
      <c r="O35" s="1">
        <f t="shared" si="5"/>
        <v>938.73439999999994</v>
      </c>
      <c r="P35" s="5">
        <f>10*O35-N35-F35</f>
        <v>1119.2827999999977</v>
      </c>
      <c r="Q35" s="5">
        <v>1500</v>
      </c>
      <c r="R35" s="5">
        <f>Q35-S35</f>
        <v>500</v>
      </c>
      <c r="S35" s="5">
        <v>1000</v>
      </c>
      <c r="T35" s="5">
        <v>1500</v>
      </c>
      <c r="U35" s="1" t="s">
        <v>58</v>
      </c>
      <c r="V35" s="1">
        <f>(F35+N35+Q35)/O35</f>
        <v>10.405564342800266</v>
      </c>
      <c r="W35" s="1">
        <f t="shared" si="10"/>
        <v>8.8076682818910257</v>
      </c>
      <c r="X35" s="1">
        <v>1003.7736</v>
      </c>
      <c r="Y35" s="1">
        <v>975.49339999999995</v>
      </c>
      <c r="Z35" s="1">
        <v>719.08659999999998</v>
      </c>
      <c r="AA35" s="1">
        <v>718.9932</v>
      </c>
      <c r="AB35" s="1">
        <v>669.18680000000006</v>
      </c>
      <c r="AC35" s="1">
        <v>641.87360000000001</v>
      </c>
      <c r="AD35" s="1" t="s">
        <v>62</v>
      </c>
      <c r="AE35" s="1">
        <f t="shared" si="11"/>
        <v>500</v>
      </c>
      <c r="AF35" s="1">
        <f t="shared" si="12"/>
        <v>1000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73</v>
      </c>
      <c r="B36" s="17" t="s">
        <v>32</v>
      </c>
      <c r="C36" s="17"/>
      <c r="D36" s="17"/>
      <c r="E36" s="17"/>
      <c r="F36" s="17"/>
      <c r="G36" s="18">
        <v>0</v>
      </c>
      <c r="H36" s="17">
        <v>40</v>
      </c>
      <c r="I36" s="17" t="s">
        <v>33</v>
      </c>
      <c r="J36" s="17"/>
      <c r="K36" s="17">
        <f t="shared" si="3"/>
        <v>0</v>
      </c>
      <c r="L36" s="17">
        <f t="shared" si="4"/>
        <v>0</v>
      </c>
      <c r="M36" s="17"/>
      <c r="N36" s="17"/>
      <c r="O36" s="17">
        <f t="shared" si="5"/>
        <v>0</v>
      </c>
      <c r="P36" s="19"/>
      <c r="Q36" s="19"/>
      <c r="R36" s="19"/>
      <c r="S36" s="19"/>
      <c r="T36" s="19"/>
      <c r="U36" s="17"/>
      <c r="V36" s="17" t="e">
        <f t="shared" si="13"/>
        <v>#DIV/0!</v>
      </c>
      <c r="W36" s="17" t="e">
        <f t="shared" si="10"/>
        <v>#DIV/0!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 t="s">
        <v>53</v>
      </c>
      <c r="AE36" s="17">
        <f t="shared" si="11"/>
        <v>0</v>
      </c>
      <c r="AF36" s="17">
        <f t="shared" si="12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74</v>
      </c>
      <c r="B37" s="17" t="s">
        <v>32</v>
      </c>
      <c r="C37" s="17">
        <v>12.523</v>
      </c>
      <c r="D37" s="17"/>
      <c r="E37" s="17"/>
      <c r="F37" s="17">
        <v>12.523</v>
      </c>
      <c r="G37" s="18">
        <v>0</v>
      </c>
      <c r="H37" s="17">
        <v>30</v>
      </c>
      <c r="I37" s="17" t="s">
        <v>33</v>
      </c>
      <c r="J37" s="17">
        <v>13</v>
      </c>
      <c r="K37" s="17">
        <f t="shared" si="3"/>
        <v>-13</v>
      </c>
      <c r="L37" s="17">
        <f t="shared" si="4"/>
        <v>0</v>
      </c>
      <c r="M37" s="17"/>
      <c r="N37" s="17"/>
      <c r="O37" s="17">
        <f t="shared" si="5"/>
        <v>0</v>
      </c>
      <c r="P37" s="19"/>
      <c r="Q37" s="19"/>
      <c r="R37" s="19"/>
      <c r="S37" s="19"/>
      <c r="T37" s="19"/>
      <c r="U37" s="17"/>
      <c r="V37" s="17" t="e">
        <f t="shared" si="13"/>
        <v>#DIV/0!</v>
      </c>
      <c r="W37" s="17" t="e">
        <f t="shared" si="10"/>
        <v>#DIV/0!</v>
      </c>
      <c r="X37" s="17">
        <v>-0.44400000000000012</v>
      </c>
      <c r="Y37" s="17">
        <v>-0.44400000000000012</v>
      </c>
      <c r="Z37" s="17">
        <v>1.6794</v>
      </c>
      <c r="AA37" s="17">
        <v>2.5188000000000001</v>
      </c>
      <c r="AB37" s="17">
        <v>0.83940000000000003</v>
      </c>
      <c r="AC37" s="17">
        <v>0</v>
      </c>
      <c r="AD37" s="15" t="s">
        <v>68</v>
      </c>
      <c r="AE37" s="17">
        <f t="shared" si="11"/>
        <v>0</v>
      </c>
      <c r="AF37" s="17">
        <f t="shared" si="12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75</v>
      </c>
      <c r="B38" s="17" t="s">
        <v>32</v>
      </c>
      <c r="C38" s="17"/>
      <c r="D38" s="17"/>
      <c r="E38" s="17"/>
      <c r="F38" s="17"/>
      <c r="G38" s="18">
        <v>0</v>
      </c>
      <c r="H38" s="17">
        <v>50</v>
      </c>
      <c r="I38" s="17" t="s">
        <v>33</v>
      </c>
      <c r="J38" s="17"/>
      <c r="K38" s="17">
        <f t="shared" ref="K38:K69" si="29">E38-J38</f>
        <v>0</v>
      </c>
      <c r="L38" s="17">
        <f t="shared" si="4"/>
        <v>0</v>
      </c>
      <c r="M38" s="17"/>
      <c r="N38" s="17"/>
      <c r="O38" s="17">
        <f t="shared" si="5"/>
        <v>0</v>
      </c>
      <c r="P38" s="19"/>
      <c r="Q38" s="19"/>
      <c r="R38" s="19"/>
      <c r="S38" s="19"/>
      <c r="T38" s="19"/>
      <c r="U38" s="17"/>
      <c r="V38" s="17" t="e">
        <f t="shared" si="13"/>
        <v>#DIV/0!</v>
      </c>
      <c r="W38" s="17" t="e">
        <f t="shared" si="10"/>
        <v>#DIV/0!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 t="s">
        <v>53</v>
      </c>
      <c r="AE38" s="17">
        <f t="shared" si="11"/>
        <v>0</v>
      </c>
      <c r="AF38" s="17">
        <f t="shared" si="12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76</v>
      </c>
      <c r="B39" s="11" t="s">
        <v>32</v>
      </c>
      <c r="C39" s="11">
        <v>2.8769999999999998</v>
      </c>
      <c r="D39" s="11"/>
      <c r="E39" s="11"/>
      <c r="F39" s="11"/>
      <c r="G39" s="12">
        <v>0</v>
      </c>
      <c r="H39" s="11">
        <v>50</v>
      </c>
      <c r="I39" s="11" t="s">
        <v>40</v>
      </c>
      <c r="J39" s="11">
        <v>64.2</v>
      </c>
      <c r="K39" s="11">
        <f t="shared" si="29"/>
        <v>-64.2</v>
      </c>
      <c r="L39" s="11">
        <f t="shared" si="4"/>
        <v>0</v>
      </c>
      <c r="M39" s="11"/>
      <c r="N39" s="11"/>
      <c r="O39" s="11">
        <f t="shared" si="5"/>
        <v>0</v>
      </c>
      <c r="P39" s="13"/>
      <c r="Q39" s="13"/>
      <c r="R39" s="13"/>
      <c r="S39" s="13"/>
      <c r="T39" s="13"/>
      <c r="U39" s="11"/>
      <c r="V39" s="11" t="e">
        <f t="shared" si="13"/>
        <v>#DIV/0!</v>
      </c>
      <c r="W39" s="11" t="e">
        <f t="shared" si="10"/>
        <v>#DIV/0!</v>
      </c>
      <c r="X39" s="11">
        <v>0</v>
      </c>
      <c r="Y39" s="11">
        <v>0.44219999999999998</v>
      </c>
      <c r="Z39" s="11">
        <v>2.6110000000000002</v>
      </c>
      <c r="AA39" s="11">
        <v>8.2403999999999993</v>
      </c>
      <c r="AB39" s="11">
        <v>21.672000000000001</v>
      </c>
      <c r="AC39" s="11">
        <v>27.228000000000002</v>
      </c>
      <c r="AD39" s="11" t="s">
        <v>77</v>
      </c>
      <c r="AE39" s="11">
        <f t="shared" si="11"/>
        <v>0</v>
      </c>
      <c r="AF39" s="11">
        <f t="shared" si="1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32</v>
      </c>
      <c r="C40" s="1">
        <v>121.95</v>
      </c>
      <c r="D40" s="1">
        <v>38.762</v>
      </c>
      <c r="E40" s="1">
        <v>137.14699999999999</v>
      </c>
      <c r="F40" s="1">
        <v>17.789000000000001</v>
      </c>
      <c r="G40" s="6">
        <v>1</v>
      </c>
      <c r="H40" s="1">
        <v>50</v>
      </c>
      <c r="I40" s="1" t="s">
        <v>33</v>
      </c>
      <c r="J40" s="1">
        <v>134.4</v>
      </c>
      <c r="K40" s="1">
        <f t="shared" si="29"/>
        <v>2.7469999999999857</v>
      </c>
      <c r="L40" s="1">
        <f t="shared" si="4"/>
        <v>137.14699999999999</v>
      </c>
      <c r="M40" s="1"/>
      <c r="N40" s="1">
        <v>86.937400000000011</v>
      </c>
      <c r="O40" s="1">
        <f t="shared" si="5"/>
        <v>27.429399999999998</v>
      </c>
      <c r="P40" s="5">
        <f t="shared" ref="P40:P43" si="30">10*O40-N40-F40</f>
        <v>169.56759999999997</v>
      </c>
      <c r="Q40" s="5">
        <f t="shared" ref="Q40:Q43" si="31">P40</f>
        <v>169.56759999999997</v>
      </c>
      <c r="R40" s="5">
        <f t="shared" ref="R40:R43" si="32">Q40-S40</f>
        <v>169.56759999999997</v>
      </c>
      <c r="S40" s="5"/>
      <c r="T40" s="5"/>
      <c r="U40" s="1"/>
      <c r="V40" s="1">
        <f t="shared" ref="V40:V43" si="33">(F40+N40+Q40)/O40</f>
        <v>10</v>
      </c>
      <c r="W40" s="1">
        <f t="shared" si="10"/>
        <v>3.8180346635362064</v>
      </c>
      <c r="X40" s="1">
        <v>19.060400000000001</v>
      </c>
      <c r="Y40" s="1">
        <v>14.702400000000001</v>
      </c>
      <c r="Z40" s="1">
        <v>16.449200000000001</v>
      </c>
      <c r="AA40" s="1">
        <v>18.030999999999999</v>
      </c>
      <c r="AB40" s="1">
        <v>13.535399999999999</v>
      </c>
      <c r="AC40" s="1">
        <v>13.388199999999999</v>
      </c>
      <c r="AD40" s="1"/>
      <c r="AE40" s="1">
        <f t="shared" si="11"/>
        <v>170</v>
      </c>
      <c r="AF40" s="1">
        <f t="shared" si="12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39</v>
      </c>
      <c r="C41" s="1">
        <v>1598</v>
      </c>
      <c r="D41" s="1">
        <v>3792</v>
      </c>
      <c r="E41" s="1">
        <v>1311</v>
      </c>
      <c r="F41" s="1">
        <v>3990</v>
      </c>
      <c r="G41" s="6">
        <v>0.4</v>
      </c>
      <c r="H41" s="1">
        <v>45</v>
      </c>
      <c r="I41" s="1" t="s">
        <v>33</v>
      </c>
      <c r="J41" s="1">
        <v>1312</v>
      </c>
      <c r="K41" s="1">
        <f t="shared" si="29"/>
        <v>-1</v>
      </c>
      <c r="L41" s="1">
        <f t="shared" si="4"/>
        <v>993</v>
      </c>
      <c r="M41" s="1">
        <v>318</v>
      </c>
      <c r="N41" s="1">
        <v>0</v>
      </c>
      <c r="O41" s="1">
        <f t="shared" si="5"/>
        <v>198.6</v>
      </c>
      <c r="P41" s="5"/>
      <c r="Q41" s="5">
        <f t="shared" si="31"/>
        <v>0</v>
      </c>
      <c r="R41" s="5">
        <f t="shared" si="32"/>
        <v>0</v>
      </c>
      <c r="S41" s="5"/>
      <c r="T41" s="5"/>
      <c r="U41" s="1"/>
      <c r="V41" s="1">
        <f t="shared" si="33"/>
        <v>20.090634441087612</v>
      </c>
      <c r="W41" s="1">
        <f t="shared" si="10"/>
        <v>20.090634441087612</v>
      </c>
      <c r="X41" s="1">
        <v>235.6</v>
      </c>
      <c r="Y41" s="1">
        <v>339.2</v>
      </c>
      <c r="Z41" s="1">
        <v>547.6</v>
      </c>
      <c r="AA41" s="1">
        <v>491.6</v>
      </c>
      <c r="AB41" s="1">
        <v>318.39999999999998</v>
      </c>
      <c r="AC41" s="1">
        <v>368.4</v>
      </c>
      <c r="AD41" s="16" t="s">
        <v>170</v>
      </c>
      <c r="AE41" s="1">
        <f t="shared" si="11"/>
        <v>0</v>
      </c>
      <c r="AF41" s="1">
        <f t="shared" si="12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39</v>
      </c>
      <c r="C42" s="1">
        <v>310</v>
      </c>
      <c r="D42" s="1">
        <v>170</v>
      </c>
      <c r="E42" s="1">
        <v>207</v>
      </c>
      <c r="F42" s="1">
        <v>194</v>
      </c>
      <c r="G42" s="6">
        <v>0.45</v>
      </c>
      <c r="H42" s="1">
        <v>50</v>
      </c>
      <c r="I42" s="1" t="s">
        <v>33</v>
      </c>
      <c r="J42" s="1">
        <v>210</v>
      </c>
      <c r="K42" s="1">
        <f t="shared" si="29"/>
        <v>-3</v>
      </c>
      <c r="L42" s="1">
        <f t="shared" si="4"/>
        <v>207</v>
      </c>
      <c r="M42" s="1"/>
      <c r="N42" s="1">
        <v>28.799999999999951</v>
      </c>
      <c r="O42" s="1">
        <f t="shared" si="5"/>
        <v>41.4</v>
      </c>
      <c r="P42" s="5">
        <f t="shared" si="30"/>
        <v>191.20000000000005</v>
      </c>
      <c r="Q42" s="5">
        <f t="shared" si="31"/>
        <v>191.20000000000005</v>
      </c>
      <c r="R42" s="5">
        <f t="shared" si="32"/>
        <v>191.20000000000005</v>
      </c>
      <c r="S42" s="5"/>
      <c r="T42" s="5"/>
      <c r="U42" s="1"/>
      <c r="V42" s="1">
        <f t="shared" si="33"/>
        <v>10</v>
      </c>
      <c r="W42" s="1">
        <f t="shared" si="10"/>
        <v>5.3816425120772937</v>
      </c>
      <c r="X42" s="1">
        <v>36.799999999999997</v>
      </c>
      <c r="Y42" s="1">
        <v>39.4</v>
      </c>
      <c r="Z42" s="1">
        <v>39.4</v>
      </c>
      <c r="AA42" s="1">
        <v>41.8</v>
      </c>
      <c r="AB42" s="1">
        <v>46.6</v>
      </c>
      <c r="AC42" s="1">
        <v>45.8</v>
      </c>
      <c r="AD42" s="1" t="s">
        <v>81</v>
      </c>
      <c r="AE42" s="1">
        <f t="shared" si="11"/>
        <v>86</v>
      </c>
      <c r="AF42" s="1">
        <f t="shared" si="1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39</v>
      </c>
      <c r="C43" s="1">
        <v>943</v>
      </c>
      <c r="D43" s="1">
        <v>1092</v>
      </c>
      <c r="E43" s="1">
        <v>1012</v>
      </c>
      <c r="F43" s="1">
        <v>872</v>
      </c>
      <c r="G43" s="6">
        <v>0.4</v>
      </c>
      <c r="H43" s="1">
        <v>45</v>
      </c>
      <c r="I43" s="1" t="s">
        <v>33</v>
      </c>
      <c r="J43" s="1">
        <v>1011</v>
      </c>
      <c r="K43" s="1">
        <f t="shared" si="29"/>
        <v>1</v>
      </c>
      <c r="L43" s="1">
        <f t="shared" si="4"/>
        <v>784</v>
      </c>
      <c r="M43" s="1">
        <v>228</v>
      </c>
      <c r="N43" s="1">
        <v>252.7999999999997</v>
      </c>
      <c r="O43" s="1">
        <f t="shared" si="5"/>
        <v>156.80000000000001</v>
      </c>
      <c r="P43" s="5">
        <f t="shared" si="30"/>
        <v>443.20000000000027</v>
      </c>
      <c r="Q43" s="5">
        <f t="shared" si="31"/>
        <v>443.20000000000027</v>
      </c>
      <c r="R43" s="5">
        <f t="shared" si="32"/>
        <v>443.20000000000027</v>
      </c>
      <c r="S43" s="5"/>
      <c r="T43" s="5"/>
      <c r="U43" s="1"/>
      <c r="V43" s="1">
        <f t="shared" si="33"/>
        <v>10</v>
      </c>
      <c r="W43" s="1">
        <f t="shared" si="10"/>
        <v>7.1734693877550999</v>
      </c>
      <c r="X43" s="1">
        <v>162.19999999999999</v>
      </c>
      <c r="Y43" s="1">
        <v>165.2</v>
      </c>
      <c r="Z43" s="1">
        <v>147.4</v>
      </c>
      <c r="AA43" s="1">
        <v>164.2</v>
      </c>
      <c r="AB43" s="1">
        <v>160.19999999999999</v>
      </c>
      <c r="AC43" s="1">
        <v>141.80000000000001</v>
      </c>
      <c r="AD43" s="1"/>
      <c r="AE43" s="1">
        <f t="shared" si="11"/>
        <v>177</v>
      </c>
      <c r="AF43" s="1">
        <f t="shared" si="12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83</v>
      </c>
      <c r="B44" s="11" t="s">
        <v>39</v>
      </c>
      <c r="C44" s="11"/>
      <c r="D44" s="11">
        <v>387.4</v>
      </c>
      <c r="E44" s="11">
        <v>360</v>
      </c>
      <c r="F44" s="11"/>
      <c r="G44" s="12">
        <v>0</v>
      </c>
      <c r="H44" s="11" t="e">
        <v>#N/A</v>
      </c>
      <c r="I44" s="11" t="s">
        <v>40</v>
      </c>
      <c r="J44" s="11">
        <v>380</v>
      </c>
      <c r="K44" s="11">
        <f t="shared" si="29"/>
        <v>-20</v>
      </c>
      <c r="L44" s="11">
        <f t="shared" si="4"/>
        <v>0</v>
      </c>
      <c r="M44" s="11">
        <v>360</v>
      </c>
      <c r="N44" s="11"/>
      <c r="O44" s="11">
        <f t="shared" si="5"/>
        <v>0</v>
      </c>
      <c r="P44" s="13"/>
      <c r="Q44" s="13"/>
      <c r="R44" s="13"/>
      <c r="S44" s="13"/>
      <c r="T44" s="13"/>
      <c r="U44" s="11"/>
      <c r="V44" s="11" t="e">
        <f t="shared" si="13"/>
        <v>#DIV/0!</v>
      </c>
      <c r="W44" s="11" t="e">
        <f t="shared" si="10"/>
        <v>#DIV/0!</v>
      </c>
      <c r="X44" s="11">
        <v>0</v>
      </c>
      <c r="Y44" s="11">
        <v>5.48</v>
      </c>
      <c r="Z44" s="11">
        <v>0</v>
      </c>
      <c r="AA44" s="11">
        <v>0</v>
      </c>
      <c r="AB44" s="11">
        <v>0</v>
      </c>
      <c r="AC44" s="11">
        <v>0</v>
      </c>
      <c r="AD44" s="11"/>
      <c r="AE44" s="11">
        <f t="shared" si="11"/>
        <v>0</v>
      </c>
      <c r="AF44" s="11">
        <f t="shared" si="12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32</v>
      </c>
      <c r="C45" s="1">
        <v>353.16</v>
      </c>
      <c r="D45" s="1">
        <v>530.19299999999998</v>
      </c>
      <c r="E45" s="1">
        <v>375.27499999999998</v>
      </c>
      <c r="F45" s="1">
        <v>450.06900000000002</v>
      </c>
      <c r="G45" s="6">
        <v>1</v>
      </c>
      <c r="H45" s="1">
        <v>45</v>
      </c>
      <c r="I45" s="1" t="s">
        <v>33</v>
      </c>
      <c r="J45" s="1">
        <v>485.7</v>
      </c>
      <c r="K45" s="1">
        <f t="shared" si="29"/>
        <v>-110.42500000000001</v>
      </c>
      <c r="L45" s="1">
        <f t="shared" si="4"/>
        <v>375.27499999999998</v>
      </c>
      <c r="M45" s="1"/>
      <c r="N45" s="1">
        <v>0</v>
      </c>
      <c r="O45" s="1">
        <f t="shared" si="5"/>
        <v>75.054999999999993</v>
      </c>
      <c r="P45" s="5">
        <f>10*O45-N45-F45</f>
        <v>300.48099999999994</v>
      </c>
      <c r="Q45" s="5">
        <f>P45</f>
        <v>300.48099999999994</v>
      </c>
      <c r="R45" s="5">
        <f>Q45-S45</f>
        <v>300.48099999999994</v>
      </c>
      <c r="S45" s="5"/>
      <c r="T45" s="5"/>
      <c r="U45" s="1"/>
      <c r="V45" s="1">
        <f>(F45+N45+Q45)/O45</f>
        <v>10</v>
      </c>
      <c r="W45" s="1">
        <f t="shared" si="10"/>
        <v>5.9965225501299058</v>
      </c>
      <c r="X45" s="1">
        <v>71.349199999999996</v>
      </c>
      <c r="Y45" s="1">
        <v>81.896600000000007</v>
      </c>
      <c r="Z45" s="1">
        <v>70.855199999999996</v>
      </c>
      <c r="AA45" s="1">
        <v>73.44919999999999</v>
      </c>
      <c r="AB45" s="1">
        <v>71.661599999999993</v>
      </c>
      <c r="AC45" s="1">
        <v>67.367999999999995</v>
      </c>
      <c r="AD45" s="1"/>
      <c r="AE45" s="1">
        <f t="shared" si="11"/>
        <v>300</v>
      </c>
      <c r="AF45" s="1">
        <f t="shared" si="1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85</v>
      </c>
      <c r="B46" s="17" t="s">
        <v>39</v>
      </c>
      <c r="C46" s="17">
        <v>201</v>
      </c>
      <c r="D46" s="17">
        <v>144</v>
      </c>
      <c r="E46" s="17">
        <v>235</v>
      </c>
      <c r="F46" s="17">
        <v>87</v>
      </c>
      <c r="G46" s="18">
        <v>0</v>
      </c>
      <c r="H46" s="17">
        <v>45</v>
      </c>
      <c r="I46" s="17" t="s">
        <v>33</v>
      </c>
      <c r="J46" s="17">
        <v>235</v>
      </c>
      <c r="K46" s="17">
        <f t="shared" si="29"/>
        <v>0</v>
      </c>
      <c r="L46" s="17">
        <f t="shared" si="4"/>
        <v>91</v>
      </c>
      <c r="M46" s="17">
        <v>144</v>
      </c>
      <c r="N46" s="17"/>
      <c r="O46" s="17">
        <f t="shared" si="5"/>
        <v>18.2</v>
      </c>
      <c r="P46" s="19"/>
      <c r="Q46" s="19"/>
      <c r="R46" s="19"/>
      <c r="S46" s="19"/>
      <c r="T46" s="19"/>
      <c r="U46" s="17"/>
      <c r="V46" s="17">
        <f t="shared" si="13"/>
        <v>4.7802197802197801</v>
      </c>
      <c r="W46" s="17">
        <f t="shared" si="10"/>
        <v>4.7802197802197801</v>
      </c>
      <c r="X46" s="17">
        <v>18</v>
      </c>
      <c r="Y46" s="17">
        <v>17.399999999999999</v>
      </c>
      <c r="Z46" s="17">
        <v>18.8</v>
      </c>
      <c r="AA46" s="17">
        <v>18.8</v>
      </c>
      <c r="AB46" s="17">
        <v>12.4</v>
      </c>
      <c r="AC46" s="17">
        <v>11</v>
      </c>
      <c r="AD46" s="15" t="s">
        <v>68</v>
      </c>
      <c r="AE46" s="17">
        <f t="shared" si="11"/>
        <v>0</v>
      </c>
      <c r="AF46" s="17">
        <f t="shared" si="1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86</v>
      </c>
      <c r="B47" s="11" t="s">
        <v>39</v>
      </c>
      <c r="C47" s="11"/>
      <c r="D47" s="11">
        <v>100</v>
      </c>
      <c r="E47" s="11">
        <v>100</v>
      </c>
      <c r="F47" s="11"/>
      <c r="G47" s="12">
        <v>0</v>
      </c>
      <c r="H47" s="11" t="e">
        <v>#N/A</v>
      </c>
      <c r="I47" s="11" t="s">
        <v>40</v>
      </c>
      <c r="J47" s="11">
        <v>105</v>
      </c>
      <c r="K47" s="11">
        <f t="shared" si="29"/>
        <v>-5</v>
      </c>
      <c r="L47" s="11">
        <f t="shared" si="4"/>
        <v>0</v>
      </c>
      <c r="M47" s="11">
        <v>100</v>
      </c>
      <c r="N47" s="11"/>
      <c r="O47" s="11">
        <f t="shared" si="5"/>
        <v>0</v>
      </c>
      <c r="P47" s="13"/>
      <c r="Q47" s="13"/>
      <c r="R47" s="13"/>
      <c r="S47" s="13"/>
      <c r="T47" s="13"/>
      <c r="U47" s="11"/>
      <c r="V47" s="11" t="e">
        <f t="shared" si="13"/>
        <v>#DIV/0!</v>
      </c>
      <c r="W47" s="11" t="e">
        <f t="shared" si="10"/>
        <v>#DIV/0!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/>
      <c r="AE47" s="11">
        <f t="shared" si="11"/>
        <v>0</v>
      </c>
      <c r="AF47" s="11">
        <f t="shared" si="12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3" t="s">
        <v>87</v>
      </c>
      <c r="B48" s="1" t="s">
        <v>39</v>
      </c>
      <c r="C48" s="1">
        <v>731</v>
      </c>
      <c r="D48" s="1">
        <v>354</v>
      </c>
      <c r="E48" s="1">
        <v>324</v>
      </c>
      <c r="F48" s="1">
        <v>648</v>
      </c>
      <c r="G48" s="6">
        <v>0.35</v>
      </c>
      <c r="H48" s="1">
        <v>40</v>
      </c>
      <c r="I48" s="1" t="s">
        <v>33</v>
      </c>
      <c r="J48" s="1">
        <v>332</v>
      </c>
      <c r="K48" s="1">
        <f t="shared" si="29"/>
        <v>-8</v>
      </c>
      <c r="L48" s="1">
        <f t="shared" si="4"/>
        <v>324</v>
      </c>
      <c r="M48" s="1"/>
      <c r="N48" s="1">
        <v>200</v>
      </c>
      <c r="O48" s="1">
        <f t="shared" si="5"/>
        <v>64.8</v>
      </c>
      <c r="P48" s="5"/>
      <c r="Q48" s="5">
        <v>100</v>
      </c>
      <c r="R48" s="5">
        <f t="shared" ref="R48:R53" si="34">Q48-S48</f>
        <v>100</v>
      </c>
      <c r="S48" s="5"/>
      <c r="T48" s="5">
        <v>100</v>
      </c>
      <c r="U48" s="1" t="s">
        <v>173</v>
      </c>
      <c r="V48" s="1">
        <f t="shared" ref="V48:V53" si="35">(F48+N48+Q48)/O48</f>
        <v>14.62962962962963</v>
      </c>
      <c r="W48" s="1">
        <f t="shared" si="10"/>
        <v>13.086419753086421</v>
      </c>
      <c r="X48" s="1">
        <v>87.4</v>
      </c>
      <c r="Y48" s="1">
        <v>86.6</v>
      </c>
      <c r="Z48" s="1">
        <v>86.6</v>
      </c>
      <c r="AA48" s="1">
        <v>90.2</v>
      </c>
      <c r="AB48" s="1">
        <v>69.2</v>
      </c>
      <c r="AC48" s="1">
        <v>59.2</v>
      </c>
      <c r="AD48" s="1"/>
      <c r="AE48" s="1">
        <f t="shared" si="11"/>
        <v>35</v>
      </c>
      <c r="AF48" s="1">
        <f t="shared" si="12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88</v>
      </c>
      <c r="B49" s="1" t="s">
        <v>32</v>
      </c>
      <c r="C49" s="1">
        <v>257.327</v>
      </c>
      <c r="D49" s="1">
        <v>102.65900000000001</v>
      </c>
      <c r="E49" s="1">
        <v>121.116</v>
      </c>
      <c r="F49" s="1">
        <v>165.76499999999999</v>
      </c>
      <c r="G49" s="6">
        <v>1</v>
      </c>
      <c r="H49" s="1">
        <v>40</v>
      </c>
      <c r="I49" s="1" t="s">
        <v>33</v>
      </c>
      <c r="J49" s="1">
        <v>130.9</v>
      </c>
      <c r="K49" s="1">
        <f t="shared" si="29"/>
        <v>-9.784000000000006</v>
      </c>
      <c r="L49" s="1">
        <f t="shared" si="4"/>
        <v>121.116</v>
      </c>
      <c r="M49" s="1"/>
      <c r="N49" s="1">
        <v>80</v>
      </c>
      <c r="O49" s="1">
        <f t="shared" si="5"/>
        <v>24.223199999999999</v>
      </c>
      <c r="P49" s="5"/>
      <c r="Q49" s="5">
        <v>50</v>
      </c>
      <c r="R49" s="5">
        <f t="shared" si="34"/>
        <v>50</v>
      </c>
      <c r="S49" s="5"/>
      <c r="T49" s="5">
        <v>50</v>
      </c>
      <c r="U49" s="1" t="s">
        <v>173</v>
      </c>
      <c r="V49" s="1">
        <f t="shared" si="35"/>
        <v>12.209988771095478</v>
      </c>
      <c r="W49" s="1">
        <f t="shared" si="10"/>
        <v>10.145851910565078</v>
      </c>
      <c r="X49" s="1">
        <v>19.310600000000001</v>
      </c>
      <c r="Y49" s="1">
        <v>22.016999999999999</v>
      </c>
      <c r="Z49" s="1">
        <v>14.0426</v>
      </c>
      <c r="AA49" s="1">
        <v>22.255400000000002</v>
      </c>
      <c r="AB49" s="1">
        <v>22.6738</v>
      </c>
      <c r="AC49" s="1">
        <v>14.021800000000001</v>
      </c>
      <c r="AD49" s="1"/>
      <c r="AE49" s="1">
        <f t="shared" si="11"/>
        <v>50</v>
      </c>
      <c r="AF49" s="1">
        <f t="shared" si="12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39</v>
      </c>
      <c r="C50" s="1">
        <v>614</v>
      </c>
      <c r="D50" s="1">
        <v>360</v>
      </c>
      <c r="E50" s="1">
        <v>529</v>
      </c>
      <c r="F50" s="1">
        <v>365</v>
      </c>
      <c r="G50" s="6">
        <v>0.4</v>
      </c>
      <c r="H50" s="1">
        <v>40</v>
      </c>
      <c r="I50" s="1" t="s">
        <v>33</v>
      </c>
      <c r="J50" s="1">
        <v>533</v>
      </c>
      <c r="K50" s="1">
        <f t="shared" si="29"/>
        <v>-4</v>
      </c>
      <c r="L50" s="1">
        <f t="shared" si="4"/>
        <v>277</v>
      </c>
      <c r="M50" s="1">
        <v>252</v>
      </c>
      <c r="N50" s="1">
        <v>77.799999999999955</v>
      </c>
      <c r="O50" s="1">
        <f t="shared" si="5"/>
        <v>55.4</v>
      </c>
      <c r="P50" s="5">
        <f t="shared" ref="P50:P53" si="36">10*O50-N50-F50</f>
        <v>111.20000000000005</v>
      </c>
      <c r="Q50" s="5">
        <f t="shared" ref="Q50:Q52" si="37">P50</f>
        <v>111.20000000000005</v>
      </c>
      <c r="R50" s="5">
        <f t="shared" si="34"/>
        <v>111.20000000000005</v>
      </c>
      <c r="S50" s="5"/>
      <c r="T50" s="5"/>
      <c r="U50" s="1"/>
      <c r="V50" s="1">
        <f t="shared" si="35"/>
        <v>10</v>
      </c>
      <c r="W50" s="1">
        <f t="shared" si="10"/>
        <v>7.9927797833935008</v>
      </c>
      <c r="X50" s="1">
        <v>60.8</v>
      </c>
      <c r="Y50" s="1">
        <v>63.8</v>
      </c>
      <c r="Z50" s="1">
        <v>62.6</v>
      </c>
      <c r="AA50" s="1">
        <v>74.400000000000006</v>
      </c>
      <c r="AB50" s="1">
        <v>95.2</v>
      </c>
      <c r="AC50" s="1">
        <v>67.400000000000006</v>
      </c>
      <c r="AD50" s="1"/>
      <c r="AE50" s="1">
        <f t="shared" si="11"/>
        <v>44</v>
      </c>
      <c r="AF50" s="1">
        <f t="shared" si="12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39</v>
      </c>
      <c r="C51" s="1">
        <v>960</v>
      </c>
      <c r="D51" s="1">
        <v>600</v>
      </c>
      <c r="E51" s="1">
        <v>848</v>
      </c>
      <c r="F51" s="1">
        <v>555</v>
      </c>
      <c r="G51" s="6">
        <v>0.4</v>
      </c>
      <c r="H51" s="1">
        <v>45</v>
      </c>
      <c r="I51" s="1" t="s">
        <v>33</v>
      </c>
      <c r="J51" s="1">
        <v>849</v>
      </c>
      <c r="K51" s="1">
        <f t="shared" si="29"/>
        <v>-1</v>
      </c>
      <c r="L51" s="1">
        <f t="shared" si="4"/>
        <v>482</v>
      </c>
      <c r="M51" s="1">
        <v>366</v>
      </c>
      <c r="N51" s="1">
        <v>179.2</v>
      </c>
      <c r="O51" s="1">
        <f t="shared" si="5"/>
        <v>96.4</v>
      </c>
      <c r="P51" s="5">
        <f t="shared" si="36"/>
        <v>229.79999999999995</v>
      </c>
      <c r="Q51" s="5">
        <f t="shared" si="37"/>
        <v>229.79999999999995</v>
      </c>
      <c r="R51" s="5">
        <f t="shared" si="34"/>
        <v>229.79999999999995</v>
      </c>
      <c r="S51" s="5"/>
      <c r="T51" s="5"/>
      <c r="U51" s="1"/>
      <c r="V51" s="1">
        <f t="shared" si="35"/>
        <v>10</v>
      </c>
      <c r="W51" s="1">
        <f t="shared" si="10"/>
        <v>7.6161825726141075</v>
      </c>
      <c r="X51" s="1">
        <v>103.2</v>
      </c>
      <c r="Y51" s="1">
        <v>103.8</v>
      </c>
      <c r="Z51" s="1">
        <v>102.6</v>
      </c>
      <c r="AA51" s="1">
        <v>123.6</v>
      </c>
      <c r="AB51" s="1">
        <v>153</v>
      </c>
      <c r="AC51" s="1">
        <v>125</v>
      </c>
      <c r="AD51" s="1" t="s">
        <v>44</v>
      </c>
      <c r="AE51" s="1">
        <f t="shared" si="11"/>
        <v>92</v>
      </c>
      <c r="AF51" s="1">
        <f t="shared" si="12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3" t="s">
        <v>91</v>
      </c>
      <c r="B52" s="1" t="s">
        <v>32</v>
      </c>
      <c r="C52" s="1">
        <v>230.34399999999999</v>
      </c>
      <c r="D52" s="1">
        <v>73.540999999999997</v>
      </c>
      <c r="E52" s="1">
        <v>66.608000000000004</v>
      </c>
      <c r="F52" s="1">
        <v>212.102</v>
      </c>
      <c r="G52" s="6">
        <v>1</v>
      </c>
      <c r="H52" s="1">
        <v>40</v>
      </c>
      <c r="I52" s="1" t="s">
        <v>33</v>
      </c>
      <c r="J52" s="1">
        <v>68.7</v>
      </c>
      <c r="K52" s="1">
        <f t="shared" si="29"/>
        <v>-2.0919999999999987</v>
      </c>
      <c r="L52" s="1">
        <f t="shared" si="4"/>
        <v>66.608000000000004</v>
      </c>
      <c r="M52" s="1"/>
      <c r="N52" s="1">
        <v>0</v>
      </c>
      <c r="O52" s="1">
        <f t="shared" si="5"/>
        <v>13.3216</v>
      </c>
      <c r="P52" s="5"/>
      <c r="Q52" s="5">
        <f t="shared" si="37"/>
        <v>0</v>
      </c>
      <c r="R52" s="5">
        <f t="shared" si="34"/>
        <v>0</v>
      </c>
      <c r="S52" s="5"/>
      <c r="T52" s="5"/>
      <c r="U52" s="1"/>
      <c r="V52" s="1">
        <f t="shared" si="35"/>
        <v>15.921661061734326</v>
      </c>
      <c r="W52" s="1">
        <f t="shared" si="10"/>
        <v>15.921661061734326</v>
      </c>
      <c r="X52" s="1">
        <v>15.641400000000001</v>
      </c>
      <c r="Y52" s="1">
        <v>17.4008</v>
      </c>
      <c r="Z52" s="1">
        <v>25.751200000000001</v>
      </c>
      <c r="AA52" s="1">
        <v>26.460799999999999</v>
      </c>
      <c r="AB52" s="1">
        <v>13.403600000000001</v>
      </c>
      <c r="AC52" s="1">
        <v>11.960800000000001</v>
      </c>
      <c r="AD52" s="15" t="s">
        <v>37</v>
      </c>
      <c r="AE52" s="1">
        <f t="shared" si="11"/>
        <v>0</v>
      </c>
      <c r="AF52" s="1">
        <f t="shared" si="12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92</v>
      </c>
      <c r="B53" s="1" t="s">
        <v>39</v>
      </c>
      <c r="C53" s="1">
        <v>940</v>
      </c>
      <c r="D53" s="1">
        <v>702</v>
      </c>
      <c r="E53" s="1">
        <v>692</v>
      </c>
      <c r="F53" s="1">
        <v>842</v>
      </c>
      <c r="G53" s="6">
        <v>0.35</v>
      </c>
      <c r="H53" s="1">
        <v>40</v>
      </c>
      <c r="I53" s="1" t="s">
        <v>33</v>
      </c>
      <c r="J53" s="1">
        <v>695</v>
      </c>
      <c r="K53" s="1">
        <f t="shared" si="29"/>
        <v>-3</v>
      </c>
      <c r="L53" s="1">
        <f t="shared" si="4"/>
        <v>692</v>
      </c>
      <c r="M53" s="1"/>
      <c r="N53" s="1">
        <v>0</v>
      </c>
      <c r="O53" s="1">
        <f t="shared" si="5"/>
        <v>138.4</v>
      </c>
      <c r="P53" s="5">
        <f t="shared" si="36"/>
        <v>542</v>
      </c>
      <c r="Q53" s="5">
        <v>700</v>
      </c>
      <c r="R53" s="5">
        <f t="shared" si="34"/>
        <v>700</v>
      </c>
      <c r="S53" s="5"/>
      <c r="T53" s="5">
        <v>700</v>
      </c>
      <c r="U53" s="1" t="s">
        <v>58</v>
      </c>
      <c r="V53" s="1">
        <f t="shared" si="35"/>
        <v>11.141618497109826</v>
      </c>
      <c r="W53" s="1">
        <f t="shared" si="10"/>
        <v>6.0838150289017339</v>
      </c>
      <c r="X53" s="1">
        <v>94.4</v>
      </c>
      <c r="Y53" s="1">
        <v>99.8</v>
      </c>
      <c r="Z53" s="1">
        <v>111.2</v>
      </c>
      <c r="AA53" s="1">
        <v>114.2</v>
      </c>
      <c r="AB53" s="1">
        <v>97</v>
      </c>
      <c r="AC53" s="1">
        <v>86.4</v>
      </c>
      <c r="AD53" s="1" t="s">
        <v>93</v>
      </c>
      <c r="AE53" s="1">
        <f t="shared" si="11"/>
        <v>245</v>
      </c>
      <c r="AF53" s="1">
        <f t="shared" si="12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94</v>
      </c>
      <c r="B54" s="11" t="s">
        <v>39</v>
      </c>
      <c r="C54" s="11"/>
      <c r="D54" s="11">
        <v>220</v>
      </c>
      <c r="E54" s="11">
        <v>220</v>
      </c>
      <c r="F54" s="11"/>
      <c r="G54" s="12">
        <v>0</v>
      </c>
      <c r="H54" s="11" t="e">
        <v>#N/A</v>
      </c>
      <c r="I54" s="11" t="s">
        <v>40</v>
      </c>
      <c r="J54" s="11">
        <v>222</v>
      </c>
      <c r="K54" s="11">
        <f t="shared" si="29"/>
        <v>-2</v>
      </c>
      <c r="L54" s="11">
        <f t="shared" si="4"/>
        <v>0</v>
      </c>
      <c r="M54" s="11">
        <v>220</v>
      </c>
      <c r="N54" s="11"/>
      <c r="O54" s="11">
        <f t="shared" si="5"/>
        <v>0</v>
      </c>
      <c r="P54" s="13"/>
      <c r="Q54" s="13"/>
      <c r="R54" s="13"/>
      <c r="S54" s="13"/>
      <c r="T54" s="13"/>
      <c r="U54" s="11"/>
      <c r="V54" s="11" t="e">
        <f t="shared" si="13"/>
        <v>#DIV/0!</v>
      </c>
      <c r="W54" s="11" t="e">
        <f t="shared" si="10"/>
        <v>#DIV/0!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/>
      <c r="AE54" s="11">
        <f t="shared" si="11"/>
        <v>0</v>
      </c>
      <c r="AF54" s="11">
        <f t="shared" si="12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39</v>
      </c>
      <c r="C55" s="1">
        <v>531</v>
      </c>
      <c r="D55" s="1">
        <v>726</v>
      </c>
      <c r="E55" s="1">
        <v>621</v>
      </c>
      <c r="F55" s="1">
        <v>547</v>
      </c>
      <c r="G55" s="6">
        <v>0.4</v>
      </c>
      <c r="H55" s="1">
        <v>40</v>
      </c>
      <c r="I55" s="1" t="s">
        <v>33</v>
      </c>
      <c r="J55" s="1">
        <v>650</v>
      </c>
      <c r="K55" s="1">
        <f t="shared" si="29"/>
        <v>-29</v>
      </c>
      <c r="L55" s="1">
        <f t="shared" si="4"/>
        <v>375</v>
      </c>
      <c r="M55" s="1">
        <v>246</v>
      </c>
      <c r="N55" s="1">
        <v>79</v>
      </c>
      <c r="O55" s="1">
        <f t="shared" si="5"/>
        <v>75</v>
      </c>
      <c r="P55" s="5">
        <f t="shared" ref="P55" si="38">10*O55-N55-F55</f>
        <v>124</v>
      </c>
      <c r="Q55" s="5">
        <f t="shared" ref="Q55:Q57" si="39">P55</f>
        <v>124</v>
      </c>
      <c r="R55" s="5">
        <f t="shared" ref="R55:R57" si="40">Q55-S55</f>
        <v>124</v>
      </c>
      <c r="S55" s="5"/>
      <c r="T55" s="5"/>
      <c r="U55" s="1"/>
      <c r="V55" s="1">
        <f t="shared" ref="V55:V57" si="41">(F55+N55+Q55)/O55</f>
        <v>10</v>
      </c>
      <c r="W55" s="1">
        <f t="shared" si="10"/>
        <v>8.3466666666666658</v>
      </c>
      <c r="X55" s="1">
        <v>89</v>
      </c>
      <c r="Y55" s="1">
        <v>92</v>
      </c>
      <c r="Z55" s="1">
        <v>73.2</v>
      </c>
      <c r="AA55" s="1">
        <v>89.6</v>
      </c>
      <c r="AB55" s="1">
        <v>80</v>
      </c>
      <c r="AC55" s="1">
        <v>67.599999999999994</v>
      </c>
      <c r="AD55" s="1" t="s">
        <v>44</v>
      </c>
      <c r="AE55" s="1">
        <f t="shared" si="11"/>
        <v>50</v>
      </c>
      <c r="AF55" s="1">
        <f t="shared" si="12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32</v>
      </c>
      <c r="C56" s="1">
        <v>187.261</v>
      </c>
      <c r="D56" s="1">
        <v>430.34399999999999</v>
      </c>
      <c r="E56" s="1">
        <v>170.18799999999999</v>
      </c>
      <c r="F56" s="1">
        <v>385.24799999999999</v>
      </c>
      <c r="G56" s="6">
        <v>1</v>
      </c>
      <c r="H56" s="1">
        <v>50</v>
      </c>
      <c r="I56" s="1" t="s">
        <v>33</v>
      </c>
      <c r="J56" s="1">
        <v>167.7</v>
      </c>
      <c r="K56" s="1">
        <f t="shared" si="29"/>
        <v>2.4879999999999995</v>
      </c>
      <c r="L56" s="1">
        <f t="shared" si="4"/>
        <v>170.18799999999999</v>
      </c>
      <c r="M56" s="1"/>
      <c r="N56" s="1">
        <v>69.351400000000041</v>
      </c>
      <c r="O56" s="1">
        <f t="shared" si="5"/>
        <v>34.037599999999998</v>
      </c>
      <c r="P56" s="5"/>
      <c r="Q56" s="5">
        <f t="shared" si="39"/>
        <v>0</v>
      </c>
      <c r="R56" s="5">
        <f t="shared" si="40"/>
        <v>0</v>
      </c>
      <c r="S56" s="5"/>
      <c r="T56" s="5"/>
      <c r="U56" s="1"/>
      <c r="V56" s="1">
        <f t="shared" si="41"/>
        <v>13.355800643993703</v>
      </c>
      <c r="W56" s="1">
        <f t="shared" si="10"/>
        <v>13.355800643993703</v>
      </c>
      <c r="X56" s="1">
        <v>52.574800000000003</v>
      </c>
      <c r="Y56" s="1">
        <v>52.650399999999998</v>
      </c>
      <c r="Z56" s="1">
        <v>36.7286</v>
      </c>
      <c r="AA56" s="1">
        <v>40.214199999999998</v>
      </c>
      <c r="AB56" s="1">
        <v>30.665400000000002</v>
      </c>
      <c r="AC56" s="1">
        <v>23.6738</v>
      </c>
      <c r="AD56" s="1"/>
      <c r="AE56" s="1">
        <f t="shared" si="11"/>
        <v>0</v>
      </c>
      <c r="AF56" s="1">
        <f t="shared" si="12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32</v>
      </c>
      <c r="C57" s="1">
        <v>1056.693</v>
      </c>
      <c r="D57" s="1">
        <v>806.84900000000005</v>
      </c>
      <c r="E57" s="1">
        <v>805.37</v>
      </c>
      <c r="F57" s="1">
        <v>808.03099999999995</v>
      </c>
      <c r="G57" s="6">
        <v>1</v>
      </c>
      <c r="H57" s="1">
        <v>50</v>
      </c>
      <c r="I57" s="1" t="s">
        <v>33</v>
      </c>
      <c r="J57" s="1">
        <v>800.4</v>
      </c>
      <c r="K57" s="1">
        <f t="shared" si="29"/>
        <v>4.9700000000000273</v>
      </c>
      <c r="L57" s="1">
        <f t="shared" si="4"/>
        <v>805.37</v>
      </c>
      <c r="M57" s="1"/>
      <c r="N57" s="1">
        <v>0</v>
      </c>
      <c r="O57" s="1">
        <f t="shared" si="5"/>
        <v>161.07400000000001</v>
      </c>
      <c r="P57" s="5">
        <f>9*O57-N57-F57</f>
        <v>641.63500000000022</v>
      </c>
      <c r="Q57" s="5">
        <f t="shared" si="39"/>
        <v>641.63500000000022</v>
      </c>
      <c r="R57" s="5">
        <f t="shared" si="40"/>
        <v>641.63500000000022</v>
      </c>
      <c r="S57" s="5"/>
      <c r="T57" s="5"/>
      <c r="U57" s="1"/>
      <c r="V57" s="1">
        <f t="shared" si="41"/>
        <v>9</v>
      </c>
      <c r="W57" s="1">
        <f t="shared" si="10"/>
        <v>5.0165203571029462</v>
      </c>
      <c r="X57" s="1">
        <v>182.39660000000001</v>
      </c>
      <c r="Y57" s="1">
        <v>198.23480000000001</v>
      </c>
      <c r="Z57" s="1">
        <v>179.13079999999999</v>
      </c>
      <c r="AA57" s="1">
        <v>207.9616</v>
      </c>
      <c r="AB57" s="1">
        <v>192.685</v>
      </c>
      <c r="AC57" s="1">
        <v>175.477</v>
      </c>
      <c r="AD57" s="1" t="s">
        <v>56</v>
      </c>
      <c r="AE57" s="1">
        <f t="shared" si="11"/>
        <v>642</v>
      </c>
      <c r="AF57" s="1">
        <f t="shared" si="12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98</v>
      </c>
      <c r="B58" s="17" t="s">
        <v>32</v>
      </c>
      <c r="C58" s="17"/>
      <c r="D58" s="17"/>
      <c r="E58" s="17"/>
      <c r="F58" s="17"/>
      <c r="G58" s="18">
        <v>0</v>
      </c>
      <c r="H58" s="17">
        <v>40</v>
      </c>
      <c r="I58" s="17" t="s">
        <v>33</v>
      </c>
      <c r="J58" s="17"/>
      <c r="K58" s="17">
        <f t="shared" si="29"/>
        <v>0</v>
      </c>
      <c r="L58" s="17">
        <f t="shared" si="4"/>
        <v>0</v>
      </c>
      <c r="M58" s="17"/>
      <c r="N58" s="17"/>
      <c r="O58" s="17">
        <f t="shared" si="5"/>
        <v>0</v>
      </c>
      <c r="P58" s="19"/>
      <c r="Q58" s="19"/>
      <c r="R58" s="19"/>
      <c r="S58" s="19"/>
      <c r="T58" s="19"/>
      <c r="U58" s="17"/>
      <c r="V58" s="17" t="e">
        <f t="shared" si="13"/>
        <v>#DIV/0!</v>
      </c>
      <c r="W58" s="17" t="e">
        <f t="shared" si="10"/>
        <v>#DIV/0!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 t="s">
        <v>53</v>
      </c>
      <c r="AE58" s="17">
        <f t="shared" si="11"/>
        <v>0</v>
      </c>
      <c r="AF58" s="17">
        <f t="shared" si="12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39</v>
      </c>
      <c r="C59" s="1">
        <v>283</v>
      </c>
      <c r="D59" s="1"/>
      <c r="E59" s="1">
        <v>85</v>
      </c>
      <c r="F59" s="1">
        <v>159</v>
      </c>
      <c r="G59" s="6">
        <v>0.45</v>
      </c>
      <c r="H59" s="1">
        <v>50</v>
      </c>
      <c r="I59" s="1" t="s">
        <v>33</v>
      </c>
      <c r="J59" s="1">
        <v>85</v>
      </c>
      <c r="K59" s="1">
        <f t="shared" si="29"/>
        <v>0</v>
      </c>
      <c r="L59" s="1">
        <f t="shared" si="4"/>
        <v>85</v>
      </c>
      <c r="M59" s="1"/>
      <c r="N59" s="1">
        <v>0</v>
      </c>
      <c r="O59" s="1">
        <f t="shared" si="5"/>
        <v>17</v>
      </c>
      <c r="P59" s="5">
        <f>10*O59-N59-F59</f>
        <v>11</v>
      </c>
      <c r="Q59" s="5">
        <f>P59</f>
        <v>11</v>
      </c>
      <c r="R59" s="5">
        <f>Q59-S59</f>
        <v>11</v>
      </c>
      <c r="S59" s="5"/>
      <c r="T59" s="5"/>
      <c r="U59" s="1"/>
      <c r="V59" s="1">
        <f>(F59+N59+Q59)/O59</f>
        <v>10</v>
      </c>
      <c r="W59" s="1">
        <f t="shared" si="10"/>
        <v>9.3529411764705888</v>
      </c>
      <c r="X59" s="1">
        <v>16.8</v>
      </c>
      <c r="Y59" s="1">
        <v>19.600000000000001</v>
      </c>
      <c r="Z59" s="1">
        <v>22.8</v>
      </c>
      <c r="AA59" s="1">
        <v>23.8</v>
      </c>
      <c r="AB59" s="1">
        <v>26.340800000000002</v>
      </c>
      <c r="AC59" s="1">
        <v>23</v>
      </c>
      <c r="AD59" s="1" t="s">
        <v>42</v>
      </c>
      <c r="AE59" s="1">
        <f t="shared" si="11"/>
        <v>5</v>
      </c>
      <c r="AF59" s="1">
        <f t="shared" si="12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100</v>
      </c>
      <c r="B60" s="11" t="s">
        <v>39</v>
      </c>
      <c r="C60" s="11"/>
      <c r="D60" s="11">
        <v>180</v>
      </c>
      <c r="E60" s="11">
        <v>180</v>
      </c>
      <c r="F60" s="11"/>
      <c r="G60" s="12">
        <v>0</v>
      </c>
      <c r="H60" s="11" t="e">
        <v>#N/A</v>
      </c>
      <c r="I60" s="11" t="s">
        <v>40</v>
      </c>
      <c r="J60" s="11">
        <v>182</v>
      </c>
      <c r="K60" s="11">
        <f t="shared" si="29"/>
        <v>-2</v>
      </c>
      <c r="L60" s="11">
        <f t="shared" si="4"/>
        <v>0</v>
      </c>
      <c r="M60" s="11">
        <v>180</v>
      </c>
      <c r="N60" s="11"/>
      <c r="O60" s="11">
        <f t="shared" si="5"/>
        <v>0</v>
      </c>
      <c r="P60" s="13"/>
      <c r="Q60" s="13"/>
      <c r="R60" s="13"/>
      <c r="S60" s="13"/>
      <c r="T60" s="13"/>
      <c r="U60" s="11"/>
      <c r="V60" s="11" t="e">
        <f t="shared" si="13"/>
        <v>#DIV/0!</v>
      </c>
      <c r="W60" s="11" t="e">
        <f t="shared" si="10"/>
        <v>#DIV/0!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/>
      <c r="AE60" s="11">
        <f t="shared" si="11"/>
        <v>0</v>
      </c>
      <c r="AF60" s="11">
        <f t="shared" si="12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101</v>
      </c>
      <c r="B61" s="17" t="s">
        <v>32</v>
      </c>
      <c r="C61" s="17"/>
      <c r="D61" s="17"/>
      <c r="E61" s="17"/>
      <c r="F61" s="17"/>
      <c r="G61" s="18">
        <v>0</v>
      </c>
      <c r="H61" s="17">
        <v>40</v>
      </c>
      <c r="I61" s="17" t="s">
        <v>33</v>
      </c>
      <c r="J61" s="17"/>
      <c r="K61" s="17">
        <f t="shared" si="29"/>
        <v>0</v>
      </c>
      <c r="L61" s="17">
        <f t="shared" si="4"/>
        <v>0</v>
      </c>
      <c r="M61" s="17"/>
      <c r="N61" s="17"/>
      <c r="O61" s="17">
        <f t="shared" si="5"/>
        <v>0</v>
      </c>
      <c r="P61" s="19"/>
      <c r="Q61" s="19"/>
      <c r="R61" s="19"/>
      <c r="S61" s="19"/>
      <c r="T61" s="19"/>
      <c r="U61" s="17"/>
      <c r="V61" s="17" t="e">
        <f t="shared" si="13"/>
        <v>#DIV/0!</v>
      </c>
      <c r="W61" s="17" t="e">
        <f t="shared" si="10"/>
        <v>#DIV/0!</v>
      </c>
      <c r="X61" s="17">
        <v>1.5698000000000001</v>
      </c>
      <c r="Y61" s="17">
        <v>1.5698000000000001</v>
      </c>
      <c r="Z61" s="17">
        <v>3.3807999999999998</v>
      </c>
      <c r="AA61" s="17">
        <v>3.9068000000000001</v>
      </c>
      <c r="AB61" s="17">
        <v>0.78760000000000008</v>
      </c>
      <c r="AC61" s="17">
        <v>0.96660000000000001</v>
      </c>
      <c r="AD61" s="17" t="s">
        <v>53</v>
      </c>
      <c r="AE61" s="17">
        <f t="shared" si="11"/>
        <v>0</v>
      </c>
      <c r="AF61" s="17">
        <f t="shared" si="12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39</v>
      </c>
      <c r="C62" s="1">
        <v>154</v>
      </c>
      <c r="D62" s="1">
        <v>30</v>
      </c>
      <c r="E62" s="1">
        <v>98</v>
      </c>
      <c r="F62" s="1">
        <v>71</v>
      </c>
      <c r="G62" s="6">
        <v>0.4</v>
      </c>
      <c r="H62" s="1">
        <v>40</v>
      </c>
      <c r="I62" s="1" t="s">
        <v>33</v>
      </c>
      <c r="J62" s="1">
        <v>105</v>
      </c>
      <c r="K62" s="1">
        <f t="shared" si="29"/>
        <v>-7</v>
      </c>
      <c r="L62" s="1">
        <f t="shared" si="4"/>
        <v>98</v>
      </c>
      <c r="M62" s="1"/>
      <c r="N62" s="1">
        <v>0</v>
      </c>
      <c r="O62" s="1">
        <f t="shared" si="5"/>
        <v>19.600000000000001</v>
      </c>
      <c r="P62" s="5">
        <f t="shared" ref="P62:P66" si="42">10*O62-N62-F62</f>
        <v>125</v>
      </c>
      <c r="Q62" s="5">
        <f t="shared" ref="Q62:Q66" si="43">P62</f>
        <v>125</v>
      </c>
      <c r="R62" s="5">
        <f t="shared" ref="R62:R66" si="44">Q62-S62</f>
        <v>125</v>
      </c>
      <c r="S62" s="5"/>
      <c r="T62" s="5"/>
      <c r="U62" s="1"/>
      <c r="V62" s="1">
        <f t="shared" ref="V62:V66" si="45">(F62+N62+Q62)/O62</f>
        <v>10</v>
      </c>
      <c r="W62" s="1">
        <f t="shared" si="10"/>
        <v>3.6224489795918364</v>
      </c>
      <c r="X62" s="1">
        <v>9.8000000000000007</v>
      </c>
      <c r="Y62" s="1">
        <v>9.8000000000000007</v>
      </c>
      <c r="Z62" s="1">
        <v>18.600000000000001</v>
      </c>
      <c r="AA62" s="1">
        <v>19</v>
      </c>
      <c r="AB62" s="1">
        <v>16</v>
      </c>
      <c r="AC62" s="1">
        <v>15.4</v>
      </c>
      <c r="AD62" s="1" t="s">
        <v>37</v>
      </c>
      <c r="AE62" s="1">
        <f t="shared" si="11"/>
        <v>50</v>
      </c>
      <c r="AF62" s="1">
        <f t="shared" si="12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39</v>
      </c>
      <c r="C63" s="1">
        <v>81</v>
      </c>
      <c r="D63" s="1">
        <v>96</v>
      </c>
      <c r="E63" s="1">
        <v>95</v>
      </c>
      <c r="F63" s="1">
        <v>65</v>
      </c>
      <c r="G63" s="6">
        <v>0.4</v>
      </c>
      <c r="H63" s="1">
        <v>40</v>
      </c>
      <c r="I63" s="1" t="s">
        <v>33</v>
      </c>
      <c r="J63" s="1">
        <v>94</v>
      </c>
      <c r="K63" s="1">
        <f t="shared" si="29"/>
        <v>1</v>
      </c>
      <c r="L63" s="1">
        <f t="shared" si="4"/>
        <v>95</v>
      </c>
      <c r="M63" s="1"/>
      <c r="N63" s="1">
        <v>0</v>
      </c>
      <c r="O63" s="1">
        <f t="shared" si="5"/>
        <v>19</v>
      </c>
      <c r="P63" s="5">
        <f t="shared" si="42"/>
        <v>125</v>
      </c>
      <c r="Q63" s="5">
        <f t="shared" si="43"/>
        <v>125</v>
      </c>
      <c r="R63" s="5">
        <f t="shared" si="44"/>
        <v>125</v>
      </c>
      <c r="S63" s="5"/>
      <c r="T63" s="5"/>
      <c r="U63" s="1"/>
      <c r="V63" s="1">
        <f t="shared" si="45"/>
        <v>10</v>
      </c>
      <c r="W63" s="1">
        <f t="shared" si="10"/>
        <v>3.4210526315789473</v>
      </c>
      <c r="X63" s="1">
        <v>12</v>
      </c>
      <c r="Y63" s="1">
        <v>15.2</v>
      </c>
      <c r="Z63" s="1">
        <v>17</v>
      </c>
      <c r="AA63" s="1">
        <v>14.4</v>
      </c>
      <c r="AB63" s="1">
        <v>15.4</v>
      </c>
      <c r="AC63" s="1">
        <v>17.8</v>
      </c>
      <c r="AD63" s="1"/>
      <c r="AE63" s="1">
        <f t="shared" si="11"/>
        <v>50</v>
      </c>
      <c r="AF63" s="1">
        <f t="shared" si="12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257.71899999999999</v>
      </c>
      <c r="D64" s="1">
        <v>126.86</v>
      </c>
      <c r="E64" s="1">
        <v>76.491</v>
      </c>
      <c r="F64" s="1">
        <v>217.13300000000001</v>
      </c>
      <c r="G64" s="6">
        <v>1</v>
      </c>
      <c r="H64" s="1">
        <v>50</v>
      </c>
      <c r="I64" s="1" t="s">
        <v>33</v>
      </c>
      <c r="J64" s="1">
        <v>77.8</v>
      </c>
      <c r="K64" s="1">
        <f t="shared" si="29"/>
        <v>-1.3089999999999975</v>
      </c>
      <c r="L64" s="1">
        <f t="shared" si="4"/>
        <v>76.491</v>
      </c>
      <c r="M64" s="1"/>
      <c r="N64" s="1">
        <v>44.62639999999999</v>
      </c>
      <c r="O64" s="1">
        <f t="shared" si="5"/>
        <v>15.2982</v>
      </c>
      <c r="P64" s="5"/>
      <c r="Q64" s="5">
        <f t="shared" si="43"/>
        <v>0</v>
      </c>
      <c r="R64" s="5">
        <f t="shared" si="44"/>
        <v>0</v>
      </c>
      <c r="S64" s="5"/>
      <c r="T64" s="5"/>
      <c r="U64" s="1"/>
      <c r="V64" s="1">
        <f t="shared" si="45"/>
        <v>17.110470512870798</v>
      </c>
      <c r="W64" s="1">
        <f t="shared" si="10"/>
        <v>17.110470512870798</v>
      </c>
      <c r="X64" s="1">
        <v>29.3264</v>
      </c>
      <c r="Y64" s="1">
        <v>29.5458</v>
      </c>
      <c r="Z64" s="1">
        <v>23.270800000000001</v>
      </c>
      <c r="AA64" s="1">
        <v>26.769600000000001</v>
      </c>
      <c r="AB64" s="1">
        <v>27.4376</v>
      </c>
      <c r="AC64" s="1">
        <v>23.612200000000001</v>
      </c>
      <c r="AD64" s="15" t="s">
        <v>37</v>
      </c>
      <c r="AE64" s="1">
        <f t="shared" si="11"/>
        <v>0</v>
      </c>
      <c r="AF64" s="1">
        <f t="shared" si="12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32</v>
      </c>
      <c r="C65" s="1">
        <v>777.73800000000006</v>
      </c>
      <c r="D65" s="1">
        <v>921.60900000000004</v>
      </c>
      <c r="E65" s="1">
        <v>619.54</v>
      </c>
      <c r="F65" s="1">
        <v>825.17</v>
      </c>
      <c r="G65" s="6">
        <v>1</v>
      </c>
      <c r="H65" s="1">
        <v>50</v>
      </c>
      <c r="I65" s="1" t="s">
        <v>33</v>
      </c>
      <c r="J65" s="1">
        <v>585.70000000000005</v>
      </c>
      <c r="K65" s="1">
        <f t="shared" si="29"/>
        <v>33.839999999999918</v>
      </c>
      <c r="L65" s="1">
        <f t="shared" si="4"/>
        <v>619.54</v>
      </c>
      <c r="M65" s="1"/>
      <c r="N65" s="1">
        <v>43.675800000000088</v>
      </c>
      <c r="O65" s="1">
        <f t="shared" si="5"/>
        <v>123.90799999999999</v>
      </c>
      <c r="P65" s="5">
        <f>9*O65-N65-F65</f>
        <v>246.32619999999986</v>
      </c>
      <c r="Q65" s="5">
        <f t="shared" si="43"/>
        <v>246.32619999999986</v>
      </c>
      <c r="R65" s="5">
        <f t="shared" si="44"/>
        <v>246.32619999999986</v>
      </c>
      <c r="S65" s="5"/>
      <c r="T65" s="5"/>
      <c r="U65" s="1"/>
      <c r="V65" s="1">
        <f t="shared" si="45"/>
        <v>9.0000000000000018</v>
      </c>
      <c r="W65" s="1">
        <f t="shared" si="10"/>
        <v>7.0120234367433918</v>
      </c>
      <c r="X65" s="1">
        <v>172.85480000000001</v>
      </c>
      <c r="Y65" s="1">
        <v>179.22020000000001</v>
      </c>
      <c r="Z65" s="1">
        <v>169.09</v>
      </c>
      <c r="AA65" s="1">
        <v>181.4632</v>
      </c>
      <c r="AB65" s="1">
        <v>142.59559999999999</v>
      </c>
      <c r="AC65" s="1">
        <v>135.661</v>
      </c>
      <c r="AD65" s="1" t="s">
        <v>56</v>
      </c>
      <c r="AE65" s="1">
        <f t="shared" si="11"/>
        <v>246</v>
      </c>
      <c r="AF65" s="1">
        <f t="shared" si="12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212.84800000000001</v>
      </c>
      <c r="D66" s="1">
        <v>131.184</v>
      </c>
      <c r="E66" s="1">
        <v>101.449</v>
      </c>
      <c r="F66" s="1">
        <v>149.43299999999999</v>
      </c>
      <c r="G66" s="6">
        <v>1</v>
      </c>
      <c r="H66" s="1">
        <v>50</v>
      </c>
      <c r="I66" s="1" t="s">
        <v>33</v>
      </c>
      <c r="J66" s="1">
        <v>96.6</v>
      </c>
      <c r="K66" s="1">
        <f t="shared" si="29"/>
        <v>4.8490000000000038</v>
      </c>
      <c r="L66" s="1">
        <f t="shared" si="4"/>
        <v>101.449</v>
      </c>
      <c r="M66" s="1"/>
      <c r="N66" s="1">
        <v>38.167999999999978</v>
      </c>
      <c r="O66" s="1">
        <f t="shared" si="5"/>
        <v>20.2898</v>
      </c>
      <c r="P66" s="5">
        <f t="shared" si="42"/>
        <v>15.297000000000025</v>
      </c>
      <c r="Q66" s="5">
        <f t="shared" si="43"/>
        <v>15.297000000000025</v>
      </c>
      <c r="R66" s="5">
        <f t="shared" si="44"/>
        <v>15.297000000000025</v>
      </c>
      <c r="S66" s="5"/>
      <c r="T66" s="5"/>
      <c r="U66" s="1"/>
      <c r="V66" s="1">
        <f t="shared" si="45"/>
        <v>10</v>
      </c>
      <c r="W66" s="1">
        <f t="shared" si="10"/>
        <v>9.2460743822018934</v>
      </c>
      <c r="X66" s="1">
        <v>25.0974</v>
      </c>
      <c r="Y66" s="1">
        <v>23.729399999999998</v>
      </c>
      <c r="Z66" s="1">
        <v>26.435600000000001</v>
      </c>
      <c r="AA66" s="1">
        <v>30.764199999999999</v>
      </c>
      <c r="AB66" s="1">
        <v>27.675599999999999</v>
      </c>
      <c r="AC66" s="1">
        <v>24.055399999999999</v>
      </c>
      <c r="AD66" s="1"/>
      <c r="AE66" s="1">
        <f t="shared" si="11"/>
        <v>15</v>
      </c>
      <c r="AF66" s="1">
        <f t="shared" si="12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107</v>
      </c>
      <c r="B67" s="11" t="s">
        <v>39</v>
      </c>
      <c r="C67" s="11">
        <v>262</v>
      </c>
      <c r="D67" s="11"/>
      <c r="E67" s="11">
        <v>24</v>
      </c>
      <c r="F67" s="11">
        <v>220</v>
      </c>
      <c r="G67" s="12">
        <v>0</v>
      </c>
      <c r="H67" s="11">
        <v>50</v>
      </c>
      <c r="I67" s="11" t="s">
        <v>40</v>
      </c>
      <c r="J67" s="11">
        <v>24</v>
      </c>
      <c r="K67" s="11">
        <f t="shared" si="29"/>
        <v>0</v>
      </c>
      <c r="L67" s="11">
        <f t="shared" si="4"/>
        <v>24</v>
      </c>
      <c r="M67" s="11"/>
      <c r="N67" s="11"/>
      <c r="O67" s="11">
        <f t="shared" si="5"/>
        <v>4.8</v>
      </c>
      <c r="P67" s="13"/>
      <c r="Q67" s="13"/>
      <c r="R67" s="13"/>
      <c r="S67" s="13"/>
      <c r="T67" s="13"/>
      <c r="U67" s="11"/>
      <c r="V67" s="11">
        <f t="shared" si="13"/>
        <v>45.833333333333336</v>
      </c>
      <c r="W67" s="11">
        <f t="shared" si="10"/>
        <v>45.833333333333336</v>
      </c>
      <c r="X67" s="11">
        <v>8.4</v>
      </c>
      <c r="Y67" s="11">
        <v>7.2</v>
      </c>
      <c r="Z67" s="11">
        <v>5.2</v>
      </c>
      <c r="AA67" s="11">
        <v>4.5999999999999996</v>
      </c>
      <c r="AB67" s="11">
        <v>1.2</v>
      </c>
      <c r="AC67" s="11">
        <v>0.6</v>
      </c>
      <c r="AD67" s="16" t="s">
        <v>168</v>
      </c>
      <c r="AE67" s="11">
        <f t="shared" si="11"/>
        <v>0</v>
      </c>
      <c r="AF67" s="11">
        <f t="shared" si="12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39</v>
      </c>
      <c r="C68" s="1">
        <v>79.835999999999999</v>
      </c>
      <c r="D68" s="1">
        <v>320</v>
      </c>
      <c r="E68" s="1">
        <v>200</v>
      </c>
      <c r="F68" s="1">
        <v>176.83600000000001</v>
      </c>
      <c r="G68" s="6">
        <v>0.4</v>
      </c>
      <c r="H68" s="1">
        <v>50</v>
      </c>
      <c r="I68" s="1" t="s">
        <v>33</v>
      </c>
      <c r="J68" s="1">
        <v>214</v>
      </c>
      <c r="K68" s="1">
        <f t="shared" si="29"/>
        <v>-14</v>
      </c>
      <c r="L68" s="1">
        <f t="shared" si="4"/>
        <v>200</v>
      </c>
      <c r="M68" s="1"/>
      <c r="N68" s="1">
        <v>54.849199999999868</v>
      </c>
      <c r="O68" s="1">
        <f t="shared" si="5"/>
        <v>40</v>
      </c>
      <c r="P68" s="5">
        <f t="shared" ref="P68:P73" si="46">10*O68-N68-F68</f>
        <v>168.3148000000001</v>
      </c>
      <c r="Q68" s="5">
        <f t="shared" ref="Q68:Q73" si="47">P68</f>
        <v>168.3148000000001</v>
      </c>
      <c r="R68" s="5">
        <f t="shared" ref="R68:R73" si="48">Q68-S68</f>
        <v>168.3148000000001</v>
      </c>
      <c r="S68" s="5"/>
      <c r="T68" s="5"/>
      <c r="U68" s="1"/>
      <c r="V68" s="1">
        <f t="shared" ref="V68:V73" si="49">(F68+N68+Q68)/O68</f>
        <v>10</v>
      </c>
      <c r="W68" s="1">
        <f t="shared" si="10"/>
        <v>5.7921299999999976</v>
      </c>
      <c r="X68" s="1">
        <v>36.4</v>
      </c>
      <c r="Y68" s="1">
        <v>37</v>
      </c>
      <c r="Z68" s="1">
        <v>41.032799999999988</v>
      </c>
      <c r="AA68" s="1">
        <v>40.832799999999999</v>
      </c>
      <c r="AB68" s="1">
        <v>35.6</v>
      </c>
      <c r="AC68" s="1">
        <v>43.2</v>
      </c>
      <c r="AD68" s="1"/>
      <c r="AE68" s="1">
        <f t="shared" si="11"/>
        <v>67</v>
      </c>
      <c r="AF68" s="1">
        <f t="shared" si="12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39</v>
      </c>
      <c r="C69" s="1">
        <v>834</v>
      </c>
      <c r="D69" s="1">
        <v>540</v>
      </c>
      <c r="E69" s="1">
        <v>595</v>
      </c>
      <c r="F69" s="1">
        <v>629</v>
      </c>
      <c r="G69" s="6">
        <v>0.4</v>
      </c>
      <c r="H69" s="1">
        <v>40</v>
      </c>
      <c r="I69" s="1" t="s">
        <v>33</v>
      </c>
      <c r="J69" s="1">
        <v>595</v>
      </c>
      <c r="K69" s="1">
        <f t="shared" si="29"/>
        <v>0</v>
      </c>
      <c r="L69" s="1">
        <f t="shared" si="4"/>
        <v>595</v>
      </c>
      <c r="M69" s="1"/>
      <c r="N69" s="1">
        <v>136.5000000000002</v>
      </c>
      <c r="O69" s="1">
        <f t="shared" si="5"/>
        <v>119</v>
      </c>
      <c r="P69" s="5">
        <f t="shared" si="46"/>
        <v>424.49999999999977</v>
      </c>
      <c r="Q69" s="5">
        <f t="shared" si="47"/>
        <v>424.49999999999977</v>
      </c>
      <c r="R69" s="5">
        <f t="shared" si="48"/>
        <v>424.49999999999977</v>
      </c>
      <c r="S69" s="5"/>
      <c r="T69" s="5"/>
      <c r="U69" s="1"/>
      <c r="V69" s="1">
        <f t="shared" si="49"/>
        <v>10</v>
      </c>
      <c r="W69" s="1">
        <f t="shared" si="10"/>
        <v>6.4327731092436995</v>
      </c>
      <c r="X69" s="1">
        <v>116.2</v>
      </c>
      <c r="Y69" s="1">
        <v>122.6</v>
      </c>
      <c r="Z69" s="1">
        <v>118.4</v>
      </c>
      <c r="AA69" s="1">
        <v>137.80000000000001</v>
      </c>
      <c r="AB69" s="1">
        <v>129.4</v>
      </c>
      <c r="AC69" s="1">
        <v>120.4</v>
      </c>
      <c r="AD69" s="1"/>
      <c r="AE69" s="1">
        <f t="shared" si="11"/>
        <v>170</v>
      </c>
      <c r="AF69" s="1">
        <f t="shared" si="12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39</v>
      </c>
      <c r="C70" s="1">
        <v>797</v>
      </c>
      <c r="D70" s="1">
        <v>558</v>
      </c>
      <c r="E70" s="1">
        <v>498</v>
      </c>
      <c r="F70" s="1">
        <v>702</v>
      </c>
      <c r="G70" s="6">
        <v>0.4</v>
      </c>
      <c r="H70" s="1">
        <v>40</v>
      </c>
      <c r="I70" s="1" t="s">
        <v>33</v>
      </c>
      <c r="J70" s="1">
        <v>503</v>
      </c>
      <c r="K70" s="1">
        <f t="shared" ref="K70:K100" si="50">E70-J70</f>
        <v>-5</v>
      </c>
      <c r="L70" s="1">
        <f t="shared" si="4"/>
        <v>498</v>
      </c>
      <c r="M70" s="1"/>
      <c r="N70" s="1">
        <v>134.69999999999999</v>
      </c>
      <c r="O70" s="1">
        <f t="shared" si="5"/>
        <v>99.6</v>
      </c>
      <c r="P70" s="5">
        <f t="shared" si="46"/>
        <v>159.29999999999995</v>
      </c>
      <c r="Q70" s="5">
        <f t="shared" si="47"/>
        <v>159.29999999999995</v>
      </c>
      <c r="R70" s="5">
        <f t="shared" si="48"/>
        <v>159.29999999999995</v>
      </c>
      <c r="S70" s="5"/>
      <c r="T70" s="5"/>
      <c r="U70" s="1"/>
      <c r="V70" s="1">
        <f t="shared" si="49"/>
        <v>10</v>
      </c>
      <c r="W70" s="1">
        <f t="shared" si="10"/>
        <v>8.4006024096385552</v>
      </c>
      <c r="X70" s="1">
        <v>114</v>
      </c>
      <c r="Y70" s="1">
        <v>119.4</v>
      </c>
      <c r="Z70" s="1">
        <v>112</v>
      </c>
      <c r="AA70" s="1">
        <v>130.6</v>
      </c>
      <c r="AB70" s="1">
        <v>110.6</v>
      </c>
      <c r="AC70" s="1">
        <v>99.2</v>
      </c>
      <c r="AD70" s="1"/>
      <c r="AE70" s="1">
        <f t="shared" si="11"/>
        <v>64</v>
      </c>
      <c r="AF70" s="1">
        <f t="shared" si="12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3" t="s">
        <v>111</v>
      </c>
      <c r="B71" s="1" t="s">
        <v>32</v>
      </c>
      <c r="C71" s="1">
        <v>626.99199999999996</v>
      </c>
      <c r="D71" s="1">
        <v>506.63</v>
      </c>
      <c r="E71" s="1">
        <v>278.41199999999998</v>
      </c>
      <c r="F71" s="1">
        <v>743.96199999999999</v>
      </c>
      <c r="G71" s="6">
        <v>1</v>
      </c>
      <c r="H71" s="1">
        <v>40</v>
      </c>
      <c r="I71" s="1" t="s">
        <v>33</v>
      </c>
      <c r="J71" s="1">
        <v>275.3</v>
      </c>
      <c r="K71" s="1">
        <f t="shared" si="50"/>
        <v>3.1119999999999663</v>
      </c>
      <c r="L71" s="1">
        <f t="shared" ref="L71:L119" si="51">E71-M71</f>
        <v>278.41199999999998</v>
      </c>
      <c r="M71" s="1"/>
      <c r="N71" s="1">
        <v>0</v>
      </c>
      <c r="O71" s="1">
        <f t="shared" ref="O71:O119" si="52">L71/5</f>
        <v>55.682399999999994</v>
      </c>
      <c r="P71" s="5"/>
      <c r="Q71" s="5">
        <f t="shared" si="47"/>
        <v>0</v>
      </c>
      <c r="R71" s="5">
        <f t="shared" si="48"/>
        <v>0</v>
      </c>
      <c r="S71" s="5"/>
      <c r="T71" s="5"/>
      <c r="U71" s="1"/>
      <c r="V71" s="1">
        <f t="shared" si="49"/>
        <v>13.360810597244372</v>
      </c>
      <c r="W71" s="1">
        <f t="shared" ref="W71:W119" si="53">(F71+N71)/O71</f>
        <v>13.360810597244372</v>
      </c>
      <c r="X71" s="1">
        <v>84.903199999999998</v>
      </c>
      <c r="Y71" s="1">
        <v>91.125599999999991</v>
      </c>
      <c r="Z71" s="1">
        <v>66.056799999999996</v>
      </c>
      <c r="AA71" s="1">
        <v>55.044800000000002</v>
      </c>
      <c r="AB71" s="1">
        <v>79.986199999999997</v>
      </c>
      <c r="AC71" s="1">
        <v>93.772599999999997</v>
      </c>
      <c r="AD71" s="1"/>
      <c r="AE71" s="1">
        <f t="shared" ref="AE71:AE120" si="54">ROUND(R71*G71,0)</f>
        <v>0</v>
      </c>
      <c r="AF71" s="1">
        <f t="shared" ref="AF71:AF120" si="55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112</v>
      </c>
      <c r="B72" s="1" t="s">
        <v>32</v>
      </c>
      <c r="C72" s="1">
        <v>346.964</v>
      </c>
      <c r="D72" s="1">
        <v>259.86599999999999</v>
      </c>
      <c r="E72" s="1">
        <v>234.047</v>
      </c>
      <c r="F72" s="1">
        <v>329.53100000000001</v>
      </c>
      <c r="G72" s="6">
        <v>1</v>
      </c>
      <c r="H72" s="1">
        <v>40</v>
      </c>
      <c r="I72" s="1" t="s">
        <v>33</v>
      </c>
      <c r="J72" s="1">
        <v>232.32</v>
      </c>
      <c r="K72" s="1">
        <f t="shared" si="50"/>
        <v>1.7270000000000039</v>
      </c>
      <c r="L72" s="1">
        <f t="shared" si="51"/>
        <v>234.047</v>
      </c>
      <c r="M72" s="1"/>
      <c r="N72" s="1">
        <v>102.3766</v>
      </c>
      <c r="O72" s="1">
        <f t="shared" si="52"/>
        <v>46.809399999999997</v>
      </c>
      <c r="P72" s="5">
        <f t="shared" si="46"/>
        <v>36.186399999999935</v>
      </c>
      <c r="Q72" s="5">
        <f t="shared" si="47"/>
        <v>36.186399999999935</v>
      </c>
      <c r="R72" s="5">
        <f t="shared" si="48"/>
        <v>36.186399999999935</v>
      </c>
      <c r="S72" s="5"/>
      <c r="T72" s="5"/>
      <c r="U72" s="1"/>
      <c r="V72" s="1">
        <f t="shared" si="49"/>
        <v>10</v>
      </c>
      <c r="W72" s="1">
        <f t="shared" si="53"/>
        <v>9.2269415972005628</v>
      </c>
      <c r="X72" s="1">
        <v>54.550600000000003</v>
      </c>
      <c r="Y72" s="1">
        <v>49.001800000000003</v>
      </c>
      <c r="Z72" s="1">
        <v>50.190199999999997</v>
      </c>
      <c r="AA72" s="1">
        <v>54.379800000000003</v>
      </c>
      <c r="AB72" s="1">
        <v>41.665999999999997</v>
      </c>
      <c r="AC72" s="1">
        <v>47.418199999999999</v>
      </c>
      <c r="AD72" s="1"/>
      <c r="AE72" s="1">
        <f t="shared" si="54"/>
        <v>36</v>
      </c>
      <c r="AF72" s="1">
        <f t="shared" si="5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3" t="s">
        <v>113</v>
      </c>
      <c r="B73" s="1" t="s">
        <v>32</v>
      </c>
      <c r="C73" s="1">
        <v>257.33300000000003</v>
      </c>
      <c r="D73" s="1">
        <v>107.22199999999999</v>
      </c>
      <c r="E73" s="1">
        <v>145.72800000000001</v>
      </c>
      <c r="F73" s="1">
        <v>218.827</v>
      </c>
      <c r="G73" s="6">
        <v>1</v>
      </c>
      <c r="H73" s="1">
        <v>40</v>
      </c>
      <c r="I73" s="1" t="s">
        <v>33</v>
      </c>
      <c r="J73" s="1">
        <v>147.80000000000001</v>
      </c>
      <c r="K73" s="1">
        <f t="shared" si="50"/>
        <v>-2.0720000000000027</v>
      </c>
      <c r="L73" s="1">
        <f t="shared" si="51"/>
        <v>145.72800000000001</v>
      </c>
      <c r="M73" s="1"/>
      <c r="N73" s="1">
        <v>0</v>
      </c>
      <c r="O73" s="1">
        <f t="shared" si="52"/>
        <v>29.145600000000002</v>
      </c>
      <c r="P73" s="5">
        <f t="shared" si="46"/>
        <v>72.629000000000019</v>
      </c>
      <c r="Q73" s="5">
        <f t="shared" si="47"/>
        <v>72.629000000000019</v>
      </c>
      <c r="R73" s="5">
        <f t="shared" si="48"/>
        <v>72.629000000000019</v>
      </c>
      <c r="S73" s="5"/>
      <c r="T73" s="5"/>
      <c r="U73" s="1"/>
      <c r="V73" s="1">
        <f t="shared" si="49"/>
        <v>10</v>
      </c>
      <c r="W73" s="1">
        <f t="shared" si="53"/>
        <v>7.5080629666227487</v>
      </c>
      <c r="X73" s="1">
        <v>4.2118000000000002</v>
      </c>
      <c r="Y73" s="1">
        <v>0</v>
      </c>
      <c r="Z73" s="1">
        <v>0</v>
      </c>
      <c r="AA73" s="1">
        <v>0</v>
      </c>
      <c r="AB73" s="1">
        <v>14.6402</v>
      </c>
      <c r="AC73" s="1">
        <v>28.975000000000001</v>
      </c>
      <c r="AD73" s="1" t="s">
        <v>114</v>
      </c>
      <c r="AE73" s="1">
        <f t="shared" si="54"/>
        <v>73</v>
      </c>
      <c r="AF73" s="1">
        <f t="shared" si="5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115</v>
      </c>
      <c r="B74" s="11" t="s">
        <v>39</v>
      </c>
      <c r="C74" s="11"/>
      <c r="D74" s="11">
        <v>90</v>
      </c>
      <c r="E74" s="11">
        <v>90</v>
      </c>
      <c r="F74" s="11"/>
      <c r="G74" s="12">
        <v>0</v>
      </c>
      <c r="H74" s="11" t="e">
        <v>#N/A</v>
      </c>
      <c r="I74" s="11" t="s">
        <v>40</v>
      </c>
      <c r="J74" s="11">
        <v>90</v>
      </c>
      <c r="K74" s="11">
        <f t="shared" si="50"/>
        <v>0</v>
      </c>
      <c r="L74" s="11">
        <f t="shared" si="51"/>
        <v>0</v>
      </c>
      <c r="M74" s="11">
        <v>90</v>
      </c>
      <c r="N74" s="11"/>
      <c r="O74" s="11">
        <f t="shared" si="52"/>
        <v>0</v>
      </c>
      <c r="P74" s="13"/>
      <c r="Q74" s="13"/>
      <c r="R74" s="13"/>
      <c r="S74" s="13"/>
      <c r="T74" s="13"/>
      <c r="U74" s="11"/>
      <c r="V74" s="11" t="e">
        <f t="shared" ref="V74:V111" si="56">(F74+N74+P74)/O74</f>
        <v>#DIV/0!</v>
      </c>
      <c r="W74" s="11" t="e">
        <f t="shared" si="53"/>
        <v>#DIV/0!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/>
      <c r="AE74" s="11">
        <f t="shared" si="54"/>
        <v>0</v>
      </c>
      <c r="AF74" s="11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116</v>
      </c>
      <c r="B75" s="11" t="s">
        <v>39</v>
      </c>
      <c r="C75" s="11"/>
      <c r="D75" s="11">
        <v>90</v>
      </c>
      <c r="E75" s="11">
        <v>90</v>
      </c>
      <c r="F75" s="11"/>
      <c r="G75" s="12">
        <v>0</v>
      </c>
      <c r="H75" s="11" t="e">
        <v>#N/A</v>
      </c>
      <c r="I75" s="11" t="s">
        <v>40</v>
      </c>
      <c r="J75" s="11">
        <v>90</v>
      </c>
      <c r="K75" s="11">
        <f t="shared" si="50"/>
        <v>0</v>
      </c>
      <c r="L75" s="11">
        <f t="shared" si="51"/>
        <v>0</v>
      </c>
      <c r="M75" s="11">
        <v>90</v>
      </c>
      <c r="N75" s="11"/>
      <c r="O75" s="11">
        <f t="shared" si="52"/>
        <v>0</v>
      </c>
      <c r="P75" s="13"/>
      <c r="Q75" s="13"/>
      <c r="R75" s="13"/>
      <c r="S75" s="13"/>
      <c r="T75" s="13"/>
      <c r="U75" s="11"/>
      <c r="V75" s="11" t="e">
        <f t="shared" si="56"/>
        <v>#DIV/0!</v>
      </c>
      <c r="W75" s="11" t="e">
        <f t="shared" si="53"/>
        <v>#DIV/0!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/>
      <c r="AE75" s="11">
        <f t="shared" si="54"/>
        <v>0</v>
      </c>
      <c r="AF75" s="11">
        <f t="shared" si="5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32</v>
      </c>
      <c r="C76" s="1">
        <v>128.26499999999999</v>
      </c>
      <c r="D76" s="1">
        <v>42.781999999999996</v>
      </c>
      <c r="E76" s="1">
        <v>71.504999999999995</v>
      </c>
      <c r="F76" s="1">
        <v>73.346000000000004</v>
      </c>
      <c r="G76" s="6">
        <v>1</v>
      </c>
      <c r="H76" s="1">
        <v>30</v>
      </c>
      <c r="I76" s="1" t="s">
        <v>33</v>
      </c>
      <c r="J76" s="1">
        <v>87</v>
      </c>
      <c r="K76" s="1">
        <f t="shared" si="50"/>
        <v>-15.495000000000005</v>
      </c>
      <c r="L76" s="1">
        <f t="shared" si="51"/>
        <v>71.504999999999995</v>
      </c>
      <c r="M76" s="1"/>
      <c r="N76" s="1">
        <v>0</v>
      </c>
      <c r="O76" s="1">
        <f t="shared" si="52"/>
        <v>14.300999999999998</v>
      </c>
      <c r="P76" s="5">
        <f t="shared" ref="P76:P77" si="57">10*O76-N76-F76</f>
        <v>69.663999999999987</v>
      </c>
      <c r="Q76" s="5">
        <f t="shared" ref="Q76:Q77" si="58">P76</f>
        <v>69.663999999999987</v>
      </c>
      <c r="R76" s="5">
        <f t="shared" ref="R76:R77" si="59">Q76-S76</f>
        <v>69.663999999999987</v>
      </c>
      <c r="S76" s="5"/>
      <c r="T76" s="5"/>
      <c r="U76" s="1"/>
      <c r="V76" s="1">
        <f t="shared" ref="V76:V77" si="60">(F76+N76+Q76)/O76</f>
        <v>10</v>
      </c>
      <c r="W76" s="1">
        <f t="shared" si="53"/>
        <v>5.1287322564855611</v>
      </c>
      <c r="X76" s="1">
        <v>7.6546000000000003</v>
      </c>
      <c r="Y76" s="1">
        <v>4.9792000000000014</v>
      </c>
      <c r="Z76" s="1">
        <v>9.3672000000000004</v>
      </c>
      <c r="AA76" s="1">
        <v>14.079000000000001</v>
      </c>
      <c r="AB76" s="1">
        <v>12.0374</v>
      </c>
      <c r="AC76" s="1">
        <v>9.3903999999999996</v>
      </c>
      <c r="AD76" s="1"/>
      <c r="AE76" s="1">
        <f t="shared" si="54"/>
        <v>70</v>
      </c>
      <c r="AF76" s="1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39</v>
      </c>
      <c r="C77" s="1">
        <v>113</v>
      </c>
      <c r="D77" s="1"/>
      <c r="E77" s="1">
        <v>40</v>
      </c>
      <c r="F77" s="1">
        <v>73</v>
      </c>
      <c r="G77" s="6">
        <v>0.6</v>
      </c>
      <c r="H77" s="1">
        <v>60</v>
      </c>
      <c r="I77" s="1" t="s">
        <v>33</v>
      </c>
      <c r="J77" s="1">
        <v>40</v>
      </c>
      <c r="K77" s="1">
        <f t="shared" si="50"/>
        <v>0</v>
      </c>
      <c r="L77" s="1">
        <f t="shared" si="51"/>
        <v>40</v>
      </c>
      <c r="M77" s="1"/>
      <c r="N77" s="1">
        <v>0</v>
      </c>
      <c r="O77" s="1">
        <f t="shared" si="52"/>
        <v>8</v>
      </c>
      <c r="P77" s="5">
        <f t="shared" si="57"/>
        <v>7</v>
      </c>
      <c r="Q77" s="5">
        <f t="shared" si="58"/>
        <v>7</v>
      </c>
      <c r="R77" s="5">
        <f t="shared" si="59"/>
        <v>7</v>
      </c>
      <c r="S77" s="5"/>
      <c r="T77" s="5"/>
      <c r="U77" s="1"/>
      <c r="V77" s="1">
        <f t="shared" si="60"/>
        <v>10</v>
      </c>
      <c r="W77" s="1">
        <f t="shared" si="53"/>
        <v>9.125</v>
      </c>
      <c r="X77" s="1">
        <v>4.5999999999999996</v>
      </c>
      <c r="Y77" s="1">
        <v>4.5999999999999996</v>
      </c>
      <c r="Z77" s="1">
        <v>8</v>
      </c>
      <c r="AA77" s="1">
        <v>8</v>
      </c>
      <c r="AB77" s="1">
        <v>9.1999999999999993</v>
      </c>
      <c r="AC77" s="1">
        <v>9.1999999999999993</v>
      </c>
      <c r="AD77" s="16" t="s">
        <v>42</v>
      </c>
      <c r="AE77" s="1">
        <f t="shared" si="54"/>
        <v>4</v>
      </c>
      <c r="AF77" s="1">
        <f t="shared" si="5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119</v>
      </c>
      <c r="B78" s="11" t="s">
        <v>39</v>
      </c>
      <c r="C78" s="11"/>
      <c r="D78" s="11">
        <v>624</v>
      </c>
      <c r="E78" s="11">
        <v>624</v>
      </c>
      <c r="F78" s="11"/>
      <c r="G78" s="12">
        <v>0</v>
      </c>
      <c r="H78" s="11" t="e">
        <v>#N/A</v>
      </c>
      <c r="I78" s="11" t="s">
        <v>40</v>
      </c>
      <c r="J78" s="11">
        <v>624</v>
      </c>
      <c r="K78" s="11">
        <f t="shared" si="50"/>
        <v>0</v>
      </c>
      <c r="L78" s="11">
        <f t="shared" si="51"/>
        <v>0</v>
      </c>
      <c r="M78" s="11">
        <v>624</v>
      </c>
      <c r="N78" s="11"/>
      <c r="O78" s="11">
        <f t="shared" si="52"/>
        <v>0</v>
      </c>
      <c r="P78" s="13"/>
      <c r="Q78" s="13"/>
      <c r="R78" s="13"/>
      <c r="S78" s="13"/>
      <c r="T78" s="13"/>
      <c r="U78" s="11"/>
      <c r="V78" s="11" t="e">
        <f t="shared" si="56"/>
        <v>#DIV/0!</v>
      </c>
      <c r="W78" s="11" t="e">
        <f t="shared" si="53"/>
        <v>#DIV/0!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/>
      <c r="AE78" s="11">
        <f t="shared" si="54"/>
        <v>0</v>
      </c>
      <c r="AF78" s="1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120</v>
      </c>
      <c r="B79" s="11" t="s">
        <v>39</v>
      </c>
      <c r="C79" s="11"/>
      <c r="D79" s="11">
        <v>224</v>
      </c>
      <c r="E79" s="11">
        <v>224</v>
      </c>
      <c r="F79" s="11"/>
      <c r="G79" s="12">
        <v>0</v>
      </c>
      <c r="H79" s="11" t="e">
        <v>#N/A</v>
      </c>
      <c r="I79" s="11" t="s">
        <v>40</v>
      </c>
      <c r="J79" s="11">
        <v>224</v>
      </c>
      <c r="K79" s="11">
        <f t="shared" si="50"/>
        <v>0</v>
      </c>
      <c r="L79" s="11">
        <f t="shared" si="51"/>
        <v>0</v>
      </c>
      <c r="M79" s="11">
        <v>224</v>
      </c>
      <c r="N79" s="11"/>
      <c r="O79" s="11">
        <f t="shared" si="52"/>
        <v>0</v>
      </c>
      <c r="P79" s="13"/>
      <c r="Q79" s="13"/>
      <c r="R79" s="13"/>
      <c r="S79" s="13"/>
      <c r="T79" s="13"/>
      <c r="U79" s="11"/>
      <c r="V79" s="11" t="e">
        <f t="shared" si="56"/>
        <v>#DIV/0!</v>
      </c>
      <c r="W79" s="11" t="e">
        <f t="shared" si="53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/>
      <c r="AE79" s="11">
        <f t="shared" si="54"/>
        <v>0</v>
      </c>
      <c r="AF79" s="11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121</v>
      </c>
      <c r="B80" s="17" t="s">
        <v>39</v>
      </c>
      <c r="C80" s="17"/>
      <c r="D80" s="17"/>
      <c r="E80" s="17"/>
      <c r="F80" s="17"/>
      <c r="G80" s="18">
        <v>0</v>
      </c>
      <c r="H80" s="17">
        <v>50</v>
      </c>
      <c r="I80" s="17" t="s">
        <v>33</v>
      </c>
      <c r="J80" s="17"/>
      <c r="K80" s="17">
        <f t="shared" si="50"/>
        <v>0</v>
      </c>
      <c r="L80" s="17">
        <f t="shared" si="51"/>
        <v>0</v>
      </c>
      <c r="M80" s="17"/>
      <c r="N80" s="17"/>
      <c r="O80" s="17">
        <f t="shared" si="52"/>
        <v>0</v>
      </c>
      <c r="P80" s="19"/>
      <c r="Q80" s="19"/>
      <c r="R80" s="19"/>
      <c r="S80" s="19"/>
      <c r="T80" s="19"/>
      <c r="U80" s="17"/>
      <c r="V80" s="17" t="e">
        <f t="shared" si="56"/>
        <v>#DIV/0!</v>
      </c>
      <c r="W80" s="17" t="e">
        <f t="shared" si="53"/>
        <v>#DIV/0!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 t="s">
        <v>53</v>
      </c>
      <c r="AE80" s="17">
        <f t="shared" si="54"/>
        <v>0</v>
      </c>
      <c r="AF80" s="17">
        <f t="shared" si="5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7" t="s">
        <v>122</v>
      </c>
      <c r="B81" s="17" t="s">
        <v>39</v>
      </c>
      <c r="C81" s="17">
        <v>363</v>
      </c>
      <c r="D81" s="17"/>
      <c r="E81" s="17">
        <v>57</v>
      </c>
      <c r="F81" s="17">
        <v>297</v>
      </c>
      <c r="G81" s="18">
        <v>0</v>
      </c>
      <c r="H81" s="17">
        <v>50</v>
      </c>
      <c r="I81" s="17" t="s">
        <v>33</v>
      </c>
      <c r="J81" s="17">
        <v>57</v>
      </c>
      <c r="K81" s="17">
        <f t="shared" si="50"/>
        <v>0</v>
      </c>
      <c r="L81" s="17">
        <f t="shared" si="51"/>
        <v>57</v>
      </c>
      <c r="M81" s="17"/>
      <c r="N81" s="17"/>
      <c r="O81" s="17">
        <f t="shared" si="52"/>
        <v>11.4</v>
      </c>
      <c r="P81" s="19"/>
      <c r="Q81" s="19"/>
      <c r="R81" s="19"/>
      <c r="S81" s="19"/>
      <c r="T81" s="19"/>
      <c r="U81" s="17"/>
      <c r="V81" s="17">
        <f t="shared" si="56"/>
        <v>26.052631578947366</v>
      </c>
      <c r="W81" s="17">
        <f t="shared" si="53"/>
        <v>26.052631578947366</v>
      </c>
      <c r="X81" s="17">
        <v>7.2</v>
      </c>
      <c r="Y81" s="17">
        <v>8.8000000000000007</v>
      </c>
      <c r="Z81" s="17">
        <v>6</v>
      </c>
      <c r="AA81" s="17">
        <v>7</v>
      </c>
      <c r="AB81" s="17">
        <v>7.6</v>
      </c>
      <c r="AC81" s="17">
        <v>5.4</v>
      </c>
      <c r="AD81" s="15" t="s">
        <v>68</v>
      </c>
      <c r="AE81" s="17">
        <f t="shared" si="54"/>
        <v>0</v>
      </c>
      <c r="AF81" s="17">
        <f t="shared" si="5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123</v>
      </c>
      <c r="B82" s="17" t="s">
        <v>39</v>
      </c>
      <c r="C82" s="17"/>
      <c r="D82" s="17">
        <v>204</v>
      </c>
      <c r="E82" s="17">
        <v>204</v>
      </c>
      <c r="F82" s="17"/>
      <c r="G82" s="18">
        <v>0</v>
      </c>
      <c r="H82" s="17">
        <v>30</v>
      </c>
      <c r="I82" s="17" t="s">
        <v>33</v>
      </c>
      <c r="J82" s="17">
        <v>206</v>
      </c>
      <c r="K82" s="17">
        <f t="shared" si="50"/>
        <v>-2</v>
      </c>
      <c r="L82" s="17">
        <f t="shared" si="51"/>
        <v>0</v>
      </c>
      <c r="M82" s="17">
        <v>204</v>
      </c>
      <c r="N82" s="17"/>
      <c r="O82" s="17">
        <f t="shared" si="52"/>
        <v>0</v>
      </c>
      <c r="P82" s="19"/>
      <c r="Q82" s="19"/>
      <c r="R82" s="19"/>
      <c r="S82" s="19"/>
      <c r="T82" s="19"/>
      <c r="U82" s="17"/>
      <c r="V82" s="17" t="e">
        <f t="shared" si="56"/>
        <v>#DIV/0!</v>
      </c>
      <c r="W82" s="17" t="e">
        <f t="shared" si="53"/>
        <v>#DIV/0!</v>
      </c>
      <c r="X82" s="17">
        <v>0</v>
      </c>
      <c r="Y82" s="17">
        <v>0</v>
      </c>
      <c r="Z82" s="17">
        <v>0</v>
      </c>
      <c r="AA82" s="17">
        <v>0</v>
      </c>
      <c r="AB82" s="17">
        <v>1.2</v>
      </c>
      <c r="AC82" s="17">
        <v>1.4</v>
      </c>
      <c r="AD82" s="17" t="s">
        <v>53</v>
      </c>
      <c r="AE82" s="17">
        <f t="shared" si="54"/>
        <v>0</v>
      </c>
      <c r="AF82" s="17">
        <f t="shared" si="5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39</v>
      </c>
      <c r="C83" s="1">
        <v>192</v>
      </c>
      <c r="D83" s="1">
        <v>66</v>
      </c>
      <c r="E83" s="1">
        <v>104</v>
      </c>
      <c r="F83" s="1">
        <v>96</v>
      </c>
      <c r="G83" s="6">
        <v>0.6</v>
      </c>
      <c r="H83" s="1">
        <v>55</v>
      </c>
      <c r="I83" s="1" t="s">
        <v>33</v>
      </c>
      <c r="J83" s="1">
        <v>113</v>
      </c>
      <c r="K83" s="1">
        <f t="shared" si="50"/>
        <v>-9</v>
      </c>
      <c r="L83" s="1">
        <f t="shared" si="51"/>
        <v>104</v>
      </c>
      <c r="M83" s="1"/>
      <c r="N83" s="1">
        <v>11</v>
      </c>
      <c r="O83" s="1">
        <f t="shared" si="52"/>
        <v>20.8</v>
      </c>
      <c r="P83" s="5">
        <f>10*O83-N83-F83</f>
        <v>101</v>
      </c>
      <c r="Q83" s="5">
        <f>P83</f>
        <v>101</v>
      </c>
      <c r="R83" s="5">
        <f>Q83-S83</f>
        <v>101</v>
      </c>
      <c r="S83" s="5"/>
      <c r="T83" s="5"/>
      <c r="U83" s="1"/>
      <c r="V83" s="1">
        <f>(F83+N83+Q83)/O83</f>
        <v>10</v>
      </c>
      <c r="W83" s="1">
        <f t="shared" si="53"/>
        <v>5.1442307692307692</v>
      </c>
      <c r="X83" s="1">
        <v>18</v>
      </c>
      <c r="Y83" s="1">
        <v>19.399999999999999</v>
      </c>
      <c r="Z83" s="1">
        <v>21</v>
      </c>
      <c r="AA83" s="1">
        <v>20.2</v>
      </c>
      <c r="AB83" s="1">
        <v>22.2</v>
      </c>
      <c r="AC83" s="1">
        <v>25</v>
      </c>
      <c r="AD83" s="1" t="s">
        <v>81</v>
      </c>
      <c r="AE83" s="1">
        <f t="shared" si="54"/>
        <v>61</v>
      </c>
      <c r="AF83" s="1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7" t="s">
        <v>125</v>
      </c>
      <c r="B84" s="17" t="s">
        <v>39</v>
      </c>
      <c r="C84" s="17">
        <v>112</v>
      </c>
      <c r="D84" s="17"/>
      <c r="E84" s="17"/>
      <c r="F84" s="17">
        <v>112</v>
      </c>
      <c r="G84" s="18">
        <v>0</v>
      </c>
      <c r="H84" s="17">
        <v>40</v>
      </c>
      <c r="I84" s="17" t="s">
        <v>33</v>
      </c>
      <c r="J84" s="17"/>
      <c r="K84" s="17">
        <f t="shared" si="50"/>
        <v>0</v>
      </c>
      <c r="L84" s="17">
        <f t="shared" si="51"/>
        <v>0</v>
      </c>
      <c r="M84" s="17"/>
      <c r="N84" s="17"/>
      <c r="O84" s="17">
        <f t="shared" si="52"/>
        <v>0</v>
      </c>
      <c r="P84" s="19"/>
      <c r="Q84" s="19"/>
      <c r="R84" s="19"/>
      <c r="S84" s="19"/>
      <c r="T84" s="19"/>
      <c r="U84" s="17"/>
      <c r="V84" s="17" t="e">
        <f t="shared" si="56"/>
        <v>#DIV/0!</v>
      </c>
      <c r="W84" s="17" t="e">
        <f t="shared" si="53"/>
        <v>#DIV/0!</v>
      </c>
      <c r="X84" s="17">
        <v>0</v>
      </c>
      <c r="Y84" s="17">
        <v>0.4</v>
      </c>
      <c r="Z84" s="17">
        <v>0.4</v>
      </c>
      <c r="AA84" s="17">
        <v>0</v>
      </c>
      <c r="AB84" s="17">
        <v>0</v>
      </c>
      <c r="AC84" s="17">
        <v>0</v>
      </c>
      <c r="AD84" s="15" t="s">
        <v>68</v>
      </c>
      <c r="AE84" s="17">
        <f t="shared" si="54"/>
        <v>0</v>
      </c>
      <c r="AF84" s="17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39</v>
      </c>
      <c r="C85" s="1">
        <v>137</v>
      </c>
      <c r="D85" s="1">
        <v>12</v>
      </c>
      <c r="E85" s="1">
        <v>41</v>
      </c>
      <c r="F85" s="1">
        <v>92</v>
      </c>
      <c r="G85" s="6">
        <v>0.4</v>
      </c>
      <c r="H85" s="1">
        <v>50</v>
      </c>
      <c r="I85" s="1" t="s">
        <v>33</v>
      </c>
      <c r="J85" s="1">
        <v>43</v>
      </c>
      <c r="K85" s="1">
        <f t="shared" si="50"/>
        <v>-2</v>
      </c>
      <c r="L85" s="1">
        <f t="shared" si="51"/>
        <v>41</v>
      </c>
      <c r="M85" s="1"/>
      <c r="N85" s="1">
        <v>0</v>
      </c>
      <c r="O85" s="1">
        <f t="shared" si="52"/>
        <v>8.1999999999999993</v>
      </c>
      <c r="P85" s="5"/>
      <c r="Q85" s="5">
        <f>P85</f>
        <v>0</v>
      </c>
      <c r="R85" s="5">
        <f>Q85-S85</f>
        <v>0</v>
      </c>
      <c r="S85" s="5"/>
      <c r="T85" s="5"/>
      <c r="U85" s="1"/>
      <c r="V85" s="1">
        <f>(F85+N85+Q85)/O85</f>
        <v>11.219512195121952</v>
      </c>
      <c r="W85" s="1">
        <f t="shared" si="53"/>
        <v>11.219512195121952</v>
      </c>
      <c r="X85" s="1">
        <v>7.2</v>
      </c>
      <c r="Y85" s="1">
        <v>6.6</v>
      </c>
      <c r="Z85" s="1">
        <v>14.8</v>
      </c>
      <c r="AA85" s="1">
        <v>15.8</v>
      </c>
      <c r="AB85" s="1">
        <v>7.6</v>
      </c>
      <c r="AC85" s="1">
        <v>8</v>
      </c>
      <c r="AD85" s="15" t="s">
        <v>42</v>
      </c>
      <c r="AE85" s="1">
        <f t="shared" si="54"/>
        <v>0</v>
      </c>
      <c r="AF85" s="1">
        <f t="shared" si="5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127</v>
      </c>
      <c r="B86" s="11" t="s">
        <v>39</v>
      </c>
      <c r="C86" s="11"/>
      <c r="D86" s="11">
        <v>600</v>
      </c>
      <c r="E86" s="11">
        <v>600</v>
      </c>
      <c r="F86" s="11"/>
      <c r="G86" s="12">
        <v>0</v>
      </c>
      <c r="H86" s="11" t="e">
        <v>#N/A</v>
      </c>
      <c r="I86" s="11" t="s">
        <v>40</v>
      </c>
      <c r="J86" s="11">
        <v>600</v>
      </c>
      <c r="K86" s="11">
        <f t="shared" si="50"/>
        <v>0</v>
      </c>
      <c r="L86" s="11">
        <f t="shared" si="51"/>
        <v>0</v>
      </c>
      <c r="M86" s="11">
        <v>600</v>
      </c>
      <c r="N86" s="11"/>
      <c r="O86" s="11">
        <f t="shared" si="52"/>
        <v>0</v>
      </c>
      <c r="P86" s="13"/>
      <c r="Q86" s="13"/>
      <c r="R86" s="13"/>
      <c r="S86" s="13"/>
      <c r="T86" s="13"/>
      <c r="U86" s="11"/>
      <c r="V86" s="11" t="e">
        <f t="shared" si="56"/>
        <v>#DIV/0!</v>
      </c>
      <c r="W86" s="11" t="e">
        <f t="shared" si="53"/>
        <v>#DIV/0!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/>
      <c r="AE86" s="11">
        <f t="shared" si="54"/>
        <v>0</v>
      </c>
      <c r="AF86" s="11">
        <f t="shared" si="5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128</v>
      </c>
      <c r="B87" s="11" t="s">
        <v>39</v>
      </c>
      <c r="C87" s="11"/>
      <c r="D87" s="11">
        <v>300</v>
      </c>
      <c r="E87" s="11">
        <v>300</v>
      </c>
      <c r="F87" s="11"/>
      <c r="G87" s="12">
        <v>0</v>
      </c>
      <c r="H87" s="11" t="e">
        <v>#N/A</v>
      </c>
      <c r="I87" s="11" t="s">
        <v>40</v>
      </c>
      <c r="J87" s="11">
        <v>300</v>
      </c>
      <c r="K87" s="11">
        <f t="shared" si="50"/>
        <v>0</v>
      </c>
      <c r="L87" s="11">
        <f t="shared" si="51"/>
        <v>0</v>
      </c>
      <c r="M87" s="11">
        <v>300</v>
      </c>
      <c r="N87" s="11"/>
      <c r="O87" s="11">
        <f t="shared" si="52"/>
        <v>0</v>
      </c>
      <c r="P87" s="13"/>
      <c r="Q87" s="13"/>
      <c r="R87" s="13"/>
      <c r="S87" s="13"/>
      <c r="T87" s="13"/>
      <c r="U87" s="11"/>
      <c r="V87" s="11" t="e">
        <f t="shared" si="56"/>
        <v>#DIV/0!</v>
      </c>
      <c r="W87" s="11" t="e">
        <f t="shared" si="53"/>
        <v>#DIV/0!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/>
      <c r="AE87" s="11">
        <f t="shared" si="54"/>
        <v>0</v>
      </c>
      <c r="AF87" s="11">
        <f t="shared" si="5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20" t="s">
        <v>129</v>
      </c>
      <c r="B88" s="1" t="s">
        <v>39</v>
      </c>
      <c r="C88" s="1"/>
      <c r="D88" s="1"/>
      <c r="E88" s="1"/>
      <c r="F88" s="1"/>
      <c r="G88" s="6">
        <v>0.11</v>
      </c>
      <c r="H88" s="1">
        <v>150</v>
      </c>
      <c r="I88" s="1" t="s">
        <v>33</v>
      </c>
      <c r="J88" s="1"/>
      <c r="K88" s="1">
        <f t="shared" si="50"/>
        <v>0</v>
      </c>
      <c r="L88" s="1">
        <f t="shared" si="51"/>
        <v>0</v>
      </c>
      <c r="M88" s="1"/>
      <c r="N88" s="20"/>
      <c r="O88" s="1">
        <f t="shared" si="52"/>
        <v>0</v>
      </c>
      <c r="P88" s="21">
        <v>20</v>
      </c>
      <c r="Q88" s="5">
        <f t="shared" ref="Q88:Q90" si="61">P88</f>
        <v>20</v>
      </c>
      <c r="R88" s="5">
        <f t="shared" ref="R88:R90" si="62">Q88-S88</f>
        <v>20</v>
      </c>
      <c r="S88" s="5"/>
      <c r="T88" s="5"/>
      <c r="U88" s="1"/>
      <c r="V88" s="1" t="e">
        <f t="shared" ref="V88:V90" si="63">(F88+N88+Q88)/O88</f>
        <v>#DIV/0!</v>
      </c>
      <c r="W88" s="1" t="e">
        <f t="shared" si="53"/>
        <v>#DIV/0!</v>
      </c>
      <c r="X88" s="1">
        <v>-0.4</v>
      </c>
      <c r="Y88" s="1">
        <v>-0.4</v>
      </c>
      <c r="Z88" s="1">
        <v>-0.2</v>
      </c>
      <c r="AA88" s="1">
        <v>-0.2</v>
      </c>
      <c r="AB88" s="1">
        <v>0</v>
      </c>
      <c r="AC88" s="1">
        <v>0</v>
      </c>
      <c r="AD88" s="20" t="s">
        <v>130</v>
      </c>
      <c r="AE88" s="1">
        <f t="shared" si="54"/>
        <v>2</v>
      </c>
      <c r="AF88" s="1">
        <f t="shared" si="5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39</v>
      </c>
      <c r="C89" s="1">
        <v>50</v>
      </c>
      <c r="D89" s="1"/>
      <c r="E89" s="1">
        <v>11</v>
      </c>
      <c r="F89" s="1">
        <v>34</v>
      </c>
      <c r="G89" s="6">
        <v>0.06</v>
      </c>
      <c r="H89" s="1">
        <v>60</v>
      </c>
      <c r="I89" s="1" t="s">
        <v>33</v>
      </c>
      <c r="J89" s="1">
        <v>12</v>
      </c>
      <c r="K89" s="1">
        <f t="shared" si="50"/>
        <v>-1</v>
      </c>
      <c r="L89" s="1">
        <f t="shared" si="51"/>
        <v>11</v>
      </c>
      <c r="M89" s="1"/>
      <c r="N89" s="1">
        <v>9.2000000000000028</v>
      </c>
      <c r="O89" s="1">
        <f t="shared" si="52"/>
        <v>2.2000000000000002</v>
      </c>
      <c r="P89" s="5"/>
      <c r="Q89" s="5">
        <f t="shared" si="61"/>
        <v>0</v>
      </c>
      <c r="R89" s="5">
        <f t="shared" si="62"/>
        <v>0</v>
      </c>
      <c r="S89" s="5"/>
      <c r="T89" s="5"/>
      <c r="U89" s="1"/>
      <c r="V89" s="1">
        <f t="shared" si="63"/>
        <v>19.636363636363637</v>
      </c>
      <c r="W89" s="1">
        <f t="shared" si="53"/>
        <v>19.636363636363637</v>
      </c>
      <c r="X89" s="1">
        <v>4.2</v>
      </c>
      <c r="Y89" s="1">
        <v>3.2</v>
      </c>
      <c r="Z89" s="1">
        <v>2.6</v>
      </c>
      <c r="AA89" s="1">
        <v>2.8</v>
      </c>
      <c r="AB89" s="1">
        <v>4</v>
      </c>
      <c r="AC89" s="1">
        <v>3.8</v>
      </c>
      <c r="AD89" s="15" t="s">
        <v>37</v>
      </c>
      <c r="AE89" s="1">
        <f t="shared" si="54"/>
        <v>0</v>
      </c>
      <c r="AF89" s="1">
        <f t="shared" si="5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39</v>
      </c>
      <c r="C90" s="1">
        <v>17</v>
      </c>
      <c r="D90" s="1"/>
      <c r="E90" s="1">
        <v>8</v>
      </c>
      <c r="F90" s="1">
        <v>9</v>
      </c>
      <c r="G90" s="6">
        <v>0.15</v>
      </c>
      <c r="H90" s="1">
        <v>60</v>
      </c>
      <c r="I90" s="1" t="s">
        <v>33</v>
      </c>
      <c r="J90" s="1">
        <v>10</v>
      </c>
      <c r="K90" s="1">
        <f t="shared" si="50"/>
        <v>-2</v>
      </c>
      <c r="L90" s="1">
        <f t="shared" si="51"/>
        <v>8</v>
      </c>
      <c r="M90" s="1"/>
      <c r="N90" s="1">
        <v>0</v>
      </c>
      <c r="O90" s="1">
        <f t="shared" si="52"/>
        <v>1.6</v>
      </c>
      <c r="P90" s="5">
        <f t="shared" ref="P90" si="64">10*O90-N90-F90</f>
        <v>7</v>
      </c>
      <c r="Q90" s="5">
        <f t="shared" si="61"/>
        <v>7</v>
      </c>
      <c r="R90" s="5">
        <f t="shared" si="62"/>
        <v>7</v>
      </c>
      <c r="S90" s="5"/>
      <c r="T90" s="5"/>
      <c r="U90" s="1"/>
      <c r="V90" s="1">
        <f t="shared" si="63"/>
        <v>10</v>
      </c>
      <c r="W90" s="1">
        <f t="shared" si="53"/>
        <v>5.625</v>
      </c>
      <c r="X90" s="1">
        <v>1.4</v>
      </c>
      <c r="Y90" s="1">
        <v>1.8</v>
      </c>
      <c r="Z90" s="1">
        <v>1</v>
      </c>
      <c r="AA90" s="1">
        <v>0.6</v>
      </c>
      <c r="AB90" s="1">
        <v>1</v>
      </c>
      <c r="AC90" s="1">
        <v>1.8</v>
      </c>
      <c r="AD90" s="1"/>
      <c r="AE90" s="1">
        <f t="shared" si="54"/>
        <v>1</v>
      </c>
      <c r="AF90" s="1">
        <f t="shared" si="5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133</v>
      </c>
      <c r="B91" s="11" t="s">
        <v>32</v>
      </c>
      <c r="C91" s="11">
        <v>5.7859999999999996</v>
      </c>
      <c r="D91" s="11"/>
      <c r="E91" s="11">
        <v>4.3499999999999996</v>
      </c>
      <c r="F91" s="11"/>
      <c r="G91" s="12">
        <v>0</v>
      </c>
      <c r="H91" s="11">
        <v>55</v>
      </c>
      <c r="I91" s="11" t="s">
        <v>40</v>
      </c>
      <c r="J91" s="11">
        <v>5.2</v>
      </c>
      <c r="K91" s="11">
        <f t="shared" si="50"/>
        <v>-0.85000000000000053</v>
      </c>
      <c r="L91" s="11">
        <f t="shared" si="51"/>
        <v>4.3499999999999996</v>
      </c>
      <c r="M91" s="11"/>
      <c r="N91" s="11"/>
      <c r="O91" s="11">
        <f t="shared" si="52"/>
        <v>0.86999999999999988</v>
      </c>
      <c r="P91" s="13"/>
      <c r="Q91" s="13"/>
      <c r="R91" s="13"/>
      <c r="S91" s="13"/>
      <c r="T91" s="13"/>
      <c r="U91" s="11"/>
      <c r="V91" s="11">
        <f t="shared" si="56"/>
        <v>0</v>
      </c>
      <c r="W91" s="11">
        <f t="shared" si="53"/>
        <v>0</v>
      </c>
      <c r="X91" s="11">
        <v>1.1519999999999999</v>
      </c>
      <c r="Y91" s="11">
        <v>1.4396</v>
      </c>
      <c r="Z91" s="11">
        <v>4.6500000000000004</v>
      </c>
      <c r="AA91" s="11">
        <v>4.9157999999999999</v>
      </c>
      <c r="AB91" s="11">
        <v>1.3794</v>
      </c>
      <c r="AC91" s="11">
        <v>0.53600000000000003</v>
      </c>
      <c r="AD91" s="11" t="s">
        <v>134</v>
      </c>
      <c r="AE91" s="11">
        <f t="shared" si="54"/>
        <v>0</v>
      </c>
      <c r="AF91" s="11">
        <f t="shared" si="5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135</v>
      </c>
      <c r="B92" s="11" t="s">
        <v>39</v>
      </c>
      <c r="C92" s="11"/>
      <c r="D92" s="11">
        <v>280</v>
      </c>
      <c r="E92" s="11">
        <v>280</v>
      </c>
      <c r="F92" s="11"/>
      <c r="G92" s="12">
        <v>0</v>
      </c>
      <c r="H92" s="11" t="e">
        <v>#N/A</v>
      </c>
      <c r="I92" s="11" t="s">
        <v>40</v>
      </c>
      <c r="J92" s="11">
        <v>282</v>
      </c>
      <c r="K92" s="11">
        <f t="shared" si="50"/>
        <v>-2</v>
      </c>
      <c r="L92" s="11">
        <f t="shared" si="51"/>
        <v>0</v>
      </c>
      <c r="M92" s="11">
        <v>280</v>
      </c>
      <c r="N92" s="11"/>
      <c r="O92" s="11">
        <f t="shared" si="52"/>
        <v>0</v>
      </c>
      <c r="P92" s="13"/>
      <c r="Q92" s="13"/>
      <c r="R92" s="13"/>
      <c r="S92" s="13"/>
      <c r="T92" s="13"/>
      <c r="U92" s="11"/>
      <c r="V92" s="11" t="e">
        <f t="shared" si="56"/>
        <v>#DIV/0!</v>
      </c>
      <c r="W92" s="11" t="e">
        <f t="shared" si="53"/>
        <v>#DIV/0!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/>
      <c r="AE92" s="11">
        <f t="shared" si="54"/>
        <v>0</v>
      </c>
      <c r="AF92" s="11">
        <f t="shared" si="5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39</v>
      </c>
      <c r="C93" s="1">
        <v>31</v>
      </c>
      <c r="D93" s="1">
        <v>260</v>
      </c>
      <c r="E93" s="1">
        <v>268</v>
      </c>
      <c r="F93" s="1">
        <v>19</v>
      </c>
      <c r="G93" s="6">
        <v>0.4</v>
      </c>
      <c r="H93" s="1">
        <v>55</v>
      </c>
      <c r="I93" s="1" t="s">
        <v>33</v>
      </c>
      <c r="J93" s="1">
        <v>268</v>
      </c>
      <c r="K93" s="1">
        <f t="shared" si="50"/>
        <v>0</v>
      </c>
      <c r="L93" s="1">
        <f t="shared" si="51"/>
        <v>8</v>
      </c>
      <c r="M93" s="1">
        <v>260</v>
      </c>
      <c r="N93" s="1">
        <v>0</v>
      </c>
      <c r="O93" s="1">
        <f t="shared" si="52"/>
        <v>1.6</v>
      </c>
      <c r="P93" s="5"/>
      <c r="Q93" s="5">
        <f t="shared" ref="Q93:Q94" si="65">P93</f>
        <v>0</v>
      </c>
      <c r="R93" s="5">
        <f t="shared" ref="R93:R94" si="66">Q93-S93</f>
        <v>0</v>
      </c>
      <c r="S93" s="5"/>
      <c r="T93" s="5"/>
      <c r="U93" s="1"/>
      <c r="V93" s="1">
        <f t="shared" ref="V93:V94" si="67">(F93+N93+Q93)/O93</f>
        <v>11.875</v>
      </c>
      <c r="W93" s="1">
        <f t="shared" si="53"/>
        <v>11.875</v>
      </c>
      <c r="X93" s="1">
        <v>1.6</v>
      </c>
      <c r="Y93" s="1">
        <v>1.4</v>
      </c>
      <c r="Z93" s="1">
        <v>1.6</v>
      </c>
      <c r="AA93" s="1">
        <v>2.4</v>
      </c>
      <c r="AB93" s="1">
        <v>1.6</v>
      </c>
      <c r="AC93" s="1">
        <v>1</v>
      </c>
      <c r="AD93" s="15" t="s">
        <v>37</v>
      </c>
      <c r="AE93" s="1">
        <f t="shared" si="54"/>
        <v>0</v>
      </c>
      <c r="AF93" s="1">
        <f t="shared" si="5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875.54300000000001</v>
      </c>
      <c r="D94" s="1"/>
      <c r="E94" s="1">
        <v>2.8940000000000001</v>
      </c>
      <c r="F94" s="1">
        <v>520.78300000000002</v>
      </c>
      <c r="G94" s="6">
        <v>1</v>
      </c>
      <c r="H94" s="1">
        <v>55</v>
      </c>
      <c r="I94" s="1" t="s">
        <v>33</v>
      </c>
      <c r="J94" s="1">
        <v>4.2</v>
      </c>
      <c r="K94" s="1">
        <f t="shared" si="50"/>
        <v>-1.306</v>
      </c>
      <c r="L94" s="1">
        <f t="shared" si="51"/>
        <v>2.8940000000000001</v>
      </c>
      <c r="M94" s="1"/>
      <c r="N94" s="1">
        <v>0</v>
      </c>
      <c r="O94" s="1">
        <f t="shared" si="52"/>
        <v>0.57879999999999998</v>
      </c>
      <c r="P94" s="5"/>
      <c r="Q94" s="5">
        <f t="shared" si="65"/>
        <v>0</v>
      </c>
      <c r="R94" s="5">
        <f t="shared" si="66"/>
        <v>0</v>
      </c>
      <c r="S94" s="5"/>
      <c r="T94" s="5"/>
      <c r="U94" s="1"/>
      <c r="V94" s="1">
        <f t="shared" si="67"/>
        <v>899.76330338631658</v>
      </c>
      <c r="W94" s="1">
        <f t="shared" si="53"/>
        <v>899.76330338631658</v>
      </c>
      <c r="X94" s="1">
        <v>0.86639999999999995</v>
      </c>
      <c r="Y94" s="1">
        <v>0.5766</v>
      </c>
      <c r="Z94" s="1">
        <v>2.5512000000000001</v>
      </c>
      <c r="AA94" s="1">
        <v>3.0861999999999998</v>
      </c>
      <c r="AB94" s="1">
        <v>1.3360000000000001</v>
      </c>
      <c r="AC94" s="1">
        <v>0.79800000000000004</v>
      </c>
      <c r="AD94" s="22" t="s">
        <v>171</v>
      </c>
      <c r="AE94" s="1">
        <f t="shared" si="54"/>
        <v>0</v>
      </c>
      <c r="AF94" s="1">
        <f t="shared" si="5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139</v>
      </c>
      <c r="B95" s="11" t="s">
        <v>39</v>
      </c>
      <c r="C95" s="11">
        <v>26</v>
      </c>
      <c r="D95" s="11"/>
      <c r="E95" s="11">
        <v>8</v>
      </c>
      <c r="F95" s="11">
        <v>15</v>
      </c>
      <c r="G95" s="12">
        <v>0</v>
      </c>
      <c r="H95" s="11">
        <v>55</v>
      </c>
      <c r="I95" s="11" t="s">
        <v>40</v>
      </c>
      <c r="J95" s="11">
        <v>8</v>
      </c>
      <c r="K95" s="11">
        <f t="shared" si="50"/>
        <v>0</v>
      </c>
      <c r="L95" s="11">
        <f t="shared" si="51"/>
        <v>8</v>
      </c>
      <c r="M95" s="11"/>
      <c r="N95" s="11"/>
      <c r="O95" s="11">
        <f t="shared" si="52"/>
        <v>1.6</v>
      </c>
      <c r="P95" s="13"/>
      <c r="Q95" s="13"/>
      <c r="R95" s="13"/>
      <c r="S95" s="13"/>
      <c r="T95" s="13"/>
      <c r="U95" s="11"/>
      <c r="V95" s="11">
        <f t="shared" si="56"/>
        <v>9.375</v>
      </c>
      <c r="W95" s="11">
        <f t="shared" si="53"/>
        <v>9.375</v>
      </c>
      <c r="X95" s="11">
        <v>1.2</v>
      </c>
      <c r="Y95" s="11">
        <v>1</v>
      </c>
      <c r="Z95" s="11">
        <v>2</v>
      </c>
      <c r="AA95" s="11">
        <v>3.2</v>
      </c>
      <c r="AB95" s="11">
        <v>2.4</v>
      </c>
      <c r="AC95" s="11">
        <v>2.4</v>
      </c>
      <c r="AD95" s="16" t="s">
        <v>169</v>
      </c>
      <c r="AE95" s="11">
        <f t="shared" si="54"/>
        <v>0</v>
      </c>
      <c r="AF95" s="11">
        <f t="shared" si="5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32</v>
      </c>
      <c r="C96" s="1">
        <v>135.78700000000001</v>
      </c>
      <c r="D96" s="1">
        <v>88.944999999999993</v>
      </c>
      <c r="E96" s="1">
        <v>79.453000000000003</v>
      </c>
      <c r="F96" s="1">
        <v>122.15300000000001</v>
      </c>
      <c r="G96" s="6">
        <v>1</v>
      </c>
      <c r="H96" s="1">
        <v>50</v>
      </c>
      <c r="I96" s="1" t="s">
        <v>33</v>
      </c>
      <c r="J96" s="1">
        <v>73.7</v>
      </c>
      <c r="K96" s="1">
        <f t="shared" si="50"/>
        <v>5.7530000000000001</v>
      </c>
      <c r="L96" s="1">
        <f t="shared" si="51"/>
        <v>79.453000000000003</v>
      </c>
      <c r="M96" s="1"/>
      <c r="N96" s="1">
        <v>32.726399999999977</v>
      </c>
      <c r="O96" s="1">
        <f t="shared" si="52"/>
        <v>15.890600000000001</v>
      </c>
      <c r="P96" s="5"/>
      <c r="Q96" s="5">
        <f t="shared" ref="Q96:Q98" si="68">P96</f>
        <v>0</v>
      </c>
      <c r="R96" s="5">
        <f t="shared" ref="R96:R98" si="69">Q96-S96</f>
        <v>0</v>
      </c>
      <c r="S96" s="5"/>
      <c r="T96" s="5"/>
      <c r="U96" s="1"/>
      <c r="V96" s="1">
        <f t="shared" ref="V96:V98" si="70">(F96+N96+Q96)/O96</f>
        <v>9.7466049110795048</v>
      </c>
      <c r="W96" s="1">
        <f t="shared" si="53"/>
        <v>9.7466049110795048</v>
      </c>
      <c r="X96" s="1">
        <v>18.025400000000001</v>
      </c>
      <c r="Y96" s="1">
        <v>18.519600000000001</v>
      </c>
      <c r="Z96" s="1">
        <v>15.9604</v>
      </c>
      <c r="AA96" s="1">
        <v>17.9238</v>
      </c>
      <c r="AB96" s="1">
        <v>20.934200000000001</v>
      </c>
      <c r="AC96" s="1">
        <v>18.825399999999998</v>
      </c>
      <c r="AD96" s="15" t="s">
        <v>37</v>
      </c>
      <c r="AE96" s="1">
        <f t="shared" si="54"/>
        <v>0</v>
      </c>
      <c r="AF96" s="1">
        <f t="shared" si="5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39</v>
      </c>
      <c r="C97" s="1"/>
      <c r="D97" s="1">
        <v>30</v>
      </c>
      <c r="E97" s="1">
        <v>2</v>
      </c>
      <c r="F97" s="1">
        <v>27</v>
      </c>
      <c r="G97" s="6">
        <v>0.2</v>
      </c>
      <c r="H97" s="1">
        <v>40</v>
      </c>
      <c r="I97" s="1" t="s">
        <v>33</v>
      </c>
      <c r="J97" s="1">
        <v>2</v>
      </c>
      <c r="K97" s="1">
        <f t="shared" si="50"/>
        <v>0</v>
      </c>
      <c r="L97" s="1">
        <f t="shared" si="51"/>
        <v>2</v>
      </c>
      <c r="M97" s="1"/>
      <c r="N97" s="1">
        <v>0</v>
      </c>
      <c r="O97" s="1">
        <f t="shared" si="52"/>
        <v>0.4</v>
      </c>
      <c r="P97" s="5"/>
      <c r="Q97" s="5">
        <f t="shared" si="68"/>
        <v>0</v>
      </c>
      <c r="R97" s="5">
        <f t="shared" si="69"/>
        <v>0</v>
      </c>
      <c r="S97" s="5"/>
      <c r="T97" s="5"/>
      <c r="U97" s="1"/>
      <c r="V97" s="1">
        <f t="shared" si="70"/>
        <v>67.5</v>
      </c>
      <c r="W97" s="1">
        <f t="shared" si="53"/>
        <v>67.5</v>
      </c>
      <c r="X97" s="1">
        <v>1.6</v>
      </c>
      <c r="Y97" s="1">
        <v>2.6</v>
      </c>
      <c r="Z97" s="1">
        <v>1</v>
      </c>
      <c r="AA97" s="1">
        <v>0.2</v>
      </c>
      <c r="AB97" s="1">
        <v>0.6</v>
      </c>
      <c r="AC97" s="1">
        <v>0</v>
      </c>
      <c r="AD97" s="1"/>
      <c r="AE97" s="1">
        <f t="shared" si="54"/>
        <v>0</v>
      </c>
      <c r="AF97" s="1">
        <f t="shared" si="5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39</v>
      </c>
      <c r="C98" s="1">
        <v>9</v>
      </c>
      <c r="D98" s="1">
        <v>42</v>
      </c>
      <c r="E98" s="1">
        <v>4</v>
      </c>
      <c r="F98" s="1">
        <v>39</v>
      </c>
      <c r="G98" s="6">
        <v>0.2</v>
      </c>
      <c r="H98" s="1">
        <v>35</v>
      </c>
      <c r="I98" s="1" t="s">
        <v>33</v>
      </c>
      <c r="J98" s="1">
        <v>7</v>
      </c>
      <c r="K98" s="1">
        <f t="shared" si="50"/>
        <v>-3</v>
      </c>
      <c r="L98" s="1">
        <f t="shared" si="51"/>
        <v>4</v>
      </c>
      <c r="M98" s="1"/>
      <c r="N98" s="1">
        <v>0</v>
      </c>
      <c r="O98" s="1">
        <f t="shared" si="52"/>
        <v>0.8</v>
      </c>
      <c r="P98" s="5"/>
      <c r="Q98" s="5">
        <f t="shared" si="68"/>
        <v>0</v>
      </c>
      <c r="R98" s="5">
        <f t="shared" si="69"/>
        <v>0</v>
      </c>
      <c r="S98" s="5"/>
      <c r="T98" s="5"/>
      <c r="U98" s="1"/>
      <c r="V98" s="1">
        <f t="shared" si="70"/>
        <v>48.75</v>
      </c>
      <c r="W98" s="1">
        <f t="shared" si="53"/>
        <v>48.75</v>
      </c>
      <c r="X98" s="1">
        <v>4.4000000000000004</v>
      </c>
      <c r="Y98" s="1">
        <v>4.5999999999999996</v>
      </c>
      <c r="Z98" s="1">
        <v>2.2000000000000002</v>
      </c>
      <c r="AA98" s="1">
        <v>1.6</v>
      </c>
      <c r="AB98" s="1">
        <v>0.2</v>
      </c>
      <c r="AC98" s="1">
        <v>0.2</v>
      </c>
      <c r="AD98" s="15" t="s">
        <v>37</v>
      </c>
      <c r="AE98" s="1">
        <f t="shared" si="54"/>
        <v>0</v>
      </c>
      <c r="AF98" s="1">
        <f t="shared" si="5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143</v>
      </c>
      <c r="B99" s="11" t="s">
        <v>39</v>
      </c>
      <c r="C99" s="11"/>
      <c r="D99" s="11">
        <v>90</v>
      </c>
      <c r="E99" s="11">
        <v>90</v>
      </c>
      <c r="F99" s="11"/>
      <c r="G99" s="12">
        <v>0</v>
      </c>
      <c r="H99" s="11" t="e">
        <v>#N/A</v>
      </c>
      <c r="I99" s="11" t="s">
        <v>40</v>
      </c>
      <c r="J99" s="11">
        <v>92</v>
      </c>
      <c r="K99" s="11">
        <f t="shared" si="50"/>
        <v>-2</v>
      </c>
      <c r="L99" s="11">
        <f t="shared" si="51"/>
        <v>0</v>
      </c>
      <c r="M99" s="11">
        <v>90</v>
      </c>
      <c r="N99" s="11"/>
      <c r="O99" s="11">
        <f t="shared" si="52"/>
        <v>0</v>
      </c>
      <c r="P99" s="13"/>
      <c r="Q99" s="13"/>
      <c r="R99" s="13"/>
      <c r="S99" s="13"/>
      <c r="T99" s="13"/>
      <c r="U99" s="11"/>
      <c r="V99" s="11" t="e">
        <f t="shared" si="56"/>
        <v>#DIV/0!</v>
      </c>
      <c r="W99" s="11" t="e">
        <f t="shared" si="53"/>
        <v>#DIV/0!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/>
      <c r="AE99" s="11">
        <f t="shared" si="54"/>
        <v>0</v>
      </c>
      <c r="AF99" s="11">
        <f t="shared" si="5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144</v>
      </c>
      <c r="B100" s="1" t="s">
        <v>32</v>
      </c>
      <c r="C100" s="1">
        <v>1262.5260000000001</v>
      </c>
      <c r="D100" s="1">
        <v>2528.87</v>
      </c>
      <c r="E100" s="1">
        <v>1440.374</v>
      </c>
      <c r="F100" s="1">
        <v>1918.223</v>
      </c>
      <c r="G100" s="6">
        <v>1</v>
      </c>
      <c r="H100" s="1">
        <v>60</v>
      </c>
      <c r="I100" s="1" t="s">
        <v>33</v>
      </c>
      <c r="J100" s="1">
        <v>1395.95</v>
      </c>
      <c r="K100" s="1">
        <f t="shared" si="50"/>
        <v>44.423999999999978</v>
      </c>
      <c r="L100" s="1">
        <f t="shared" si="51"/>
        <v>1440.374</v>
      </c>
      <c r="M100" s="1"/>
      <c r="N100" s="1">
        <v>178.37019999999961</v>
      </c>
      <c r="O100" s="1">
        <f t="shared" si="52"/>
        <v>288.07479999999998</v>
      </c>
      <c r="P100" s="5">
        <f>9*O100-N100-F100</f>
        <v>496.07999999999993</v>
      </c>
      <c r="Q100" s="5">
        <f>P100</f>
        <v>496.07999999999993</v>
      </c>
      <c r="R100" s="5">
        <f>Q100-S100</f>
        <v>496.07999999999993</v>
      </c>
      <c r="S100" s="5"/>
      <c r="T100" s="5"/>
      <c r="U100" s="1"/>
      <c r="V100" s="1">
        <f>(F100+N100+Q100)/O100</f>
        <v>8.9999999999999982</v>
      </c>
      <c r="W100" s="1">
        <f t="shared" si="53"/>
        <v>7.2779472553656186</v>
      </c>
      <c r="X100" s="1">
        <v>410.86559999999997</v>
      </c>
      <c r="Y100" s="1">
        <v>418.01319999999998</v>
      </c>
      <c r="Z100" s="1">
        <v>387.0958</v>
      </c>
      <c r="AA100" s="1">
        <v>420.00319999999999</v>
      </c>
      <c r="AB100" s="1">
        <v>310.41300000000001</v>
      </c>
      <c r="AC100" s="1">
        <v>288.3836</v>
      </c>
      <c r="AD100" s="1" t="s">
        <v>56</v>
      </c>
      <c r="AE100" s="1">
        <f t="shared" si="54"/>
        <v>496</v>
      </c>
      <c r="AF100" s="1">
        <f t="shared" si="5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145</v>
      </c>
      <c r="B101" s="11" t="s">
        <v>39</v>
      </c>
      <c r="C101" s="11"/>
      <c r="D101" s="11">
        <v>92</v>
      </c>
      <c r="E101" s="11">
        <v>92</v>
      </c>
      <c r="F101" s="11"/>
      <c r="G101" s="12">
        <v>0</v>
      </c>
      <c r="H101" s="11" t="e">
        <v>#N/A</v>
      </c>
      <c r="I101" s="11" t="s">
        <v>40</v>
      </c>
      <c r="J101" s="11">
        <v>92</v>
      </c>
      <c r="K101" s="11">
        <f t="shared" ref="K101:K119" si="71">E101-J101</f>
        <v>0</v>
      </c>
      <c r="L101" s="11">
        <f t="shared" si="51"/>
        <v>2</v>
      </c>
      <c r="M101" s="11">
        <v>90</v>
      </c>
      <c r="N101" s="11"/>
      <c r="O101" s="11">
        <f t="shared" si="52"/>
        <v>0.4</v>
      </c>
      <c r="P101" s="13"/>
      <c r="Q101" s="13"/>
      <c r="R101" s="13"/>
      <c r="S101" s="13"/>
      <c r="T101" s="13"/>
      <c r="U101" s="11"/>
      <c r="V101" s="11">
        <f t="shared" si="56"/>
        <v>0</v>
      </c>
      <c r="W101" s="11">
        <f t="shared" si="53"/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/>
      <c r="AE101" s="11">
        <f t="shared" si="54"/>
        <v>0</v>
      </c>
      <c r="AF101" s="11">
        <f t="shared" si="5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146</v>
      </c>
      <c r="B102" s="11" t="s">
        <v>39</v>
      </c>
      <c r="C102" s="11">
        <v>20</v>
      </c>
      <c r="D102" s="11">
        <v>90</v>
      </c>
      <c r="E102" s="11">
        <v>88</v>
      </c>
      <c r="F102" s="11">
        <v>7</v>
      </c>
      <c r="G102" s="12">
        <v>0</v>
      </c>
      <c r="H102" s="11">
        <v>40</v>
      </c>
      <c r="I102" s="11" t="s">
        <v>40</v>
      </c>
      <c r="J102" s="11">
        <v>98</v>
      </c>
      <c r="K102" s="11">
        <f t="shared" si="71"/>
        <v>-10</v>
      </c>
      <c r="L102" s="11">
        <f t="shared" si="51"/>
        <v>-2</v>
      </c>
      <c r="M102" s="11">
        <v>90</v>
      </c>
      <c r="N102" s="11"/>
      <c r="O102" s="11">
        <f t="shared" si="52"/>
        <v>-0.4</v>
      </c>
      <c r="P102" s="13"/>
      <c r="Q102" s="13"/>
      <c r="R102" s="13"/>
      <c r="S102" s="13"/>
      <c r="T102" s="13"/>
      <c r="U102" s="11"/>
      <c r="V102" s="11">
        <f t="shared" si="56"/>
        <v>-17.5</v>
      </c>
      <c r="W102" s="11">
        <f t="shared" si="53"/>
        <v>-17.5</v>
      </c>
      <c r="X102" s="11">
        <v>0.6</v>
      </c>
      <c r="Y102" s="11">
        <v>1.4</v>
      </c>
      <c r="Z102" s="11">
        <v>0.6</v>
      </c>
      <c r="AA102" s="11">
        <v>0</v>
      </c>
      <c r="AB102" s="11">
        <v>0</v>
      </c>
      <c r="AC102" s="11">
        <v>0</v>
      </c>
      <c r="AD102" s="16" t="s">
        <v>169</v>
      </c>
      <c r="AE102" s="11">
        <f t="shared" si="54"/>
        <v>0</v>
      </c>
      <c r="AF102" s="11">
        <f t="shared" si="5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147</v>
      </c>
      <c r="B103" s="1" t="s">
        <v>32</v>
      </c>
      <c r="C103" s="1">
        <v>4278.3890000000001</v>
      </c>
      <c r="D103" s="1"/>
      <c r="E103" s="1">
        <v>771.39800000000002</v>
      </c>
      <c r="F103" s="1">
        <v>3364.3310000000001</v>
      </c>
      <c r="G103" s="6">
        <v>1</v>
      </c>
      <c r="H103" s="1">
        <v>60</v>
      </c>
      <c r="I103" s="1" t="s">
        <v>33</v>
      </c>
      <c r="J103" s="1">
        <v>745</v>
      </c>
      <c r="K103" s="1">
        <f t="shared" si="71"/>
        <v>26.398000000000025</v>
      </c>
      <c r="L103" s="1">
        <f t="shared" si="51"/>
        <v>771.39800000000002</v>
      </c>
      <c r="M103" s="1"/>
      <c r="N103" s="1">
        <v>0</v>
      </c>
      <c r="O103" s="1">
        <f t="shared" si="52"/>
        <v>154.27960000000002</v>
      </c>
      <c r="P103" s="5"/>
      <c r="Q103" s="5">
        <f t="shared" ref="Q103:Q108" si="72">P103</f>
        <v>0</v>
      </c>
      <c r="R103" s="5">
        <f t="shared" ref="R103:R108" si="73">Q103-S103</f>
        <v>0</v>
      </c>
      <c r="S103" s="5"/>
      <c r="T103" s="5"/>
      <c r="U103" s="1"/>
      <c r="V103" s="1">
        <f t="shared" ref="V103:V108" si="74">(F103+N103+Q103)/O103</f>
        <v>21.806713266044245</v>
      </c>
      <c r="W103" s="1">
        <f t="shared" si="53"/>
        <v>21.806713266044245</v>
      </c>
      <c r="X103" s="1">
        <v>336.41359999999997</v>
      </c>
      <c r="Y103" s="1">
        <v>358.03339999999997</v>
      </c>
      <c r="Z103" s="1">
        <v>166.91399999999999</v>
      </c>
      <c r="AA103" s="1">
        <v>151.0138</v>
      </c>
      <c r="AB103" s="1">
        <v>477.88799999999998</v>
      </c>
      <c r="AC103" s="1">
        <v>323.33620000000002</v>
      </c>
      <c r="AD103" s="22" t="s">
        <v>137</v>
      </c>
      <c r="AE103" s="1">
        <f t="shared" si="54"/>
        <v>0</v>
      </c>
      <c r="AF103" s="1">
        <f t="shared" si="5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148</v>
      </c>
      <c r="B104" s="1" t="s">
        <v>32</v>
      </c>
      <c r="C104" s="1">
        <v>3321.395</v>
      </c>
      <c r="D104" s="1">
        <v>3347.93</v>
      </c>
      <c r="E104" s="1">
        <v>2834.3069999999998</v>
      </c>
      <c r="F104" s="1">
        <v>3425.6579999999999</v>
      </c>
      <c r="G104" s="6">
        <v>1</v>
      </c>
      <c r="H104" s="1">
        <v>60</v>
      </c>
      <c r="I104" s="1" t="s">
        <v>33</v>
      </c>
      <c r="J104" s="1">
        <v>2790</v>
      </c>
      <c r="K104" s="1">
        <f t="shared" si="71"/>
        <v>44.306999999999789</v>
      </c>
      <c r="L104" s="1">
        <f t="shared" si="51"/>
        <v>2834.3069999999998</v>
      </c>
      <c r="M104" s="1"/>
      <c r="N104" s="1">
        <v>500</v>
      </c>
      <c r="O104" s="1">
        <f t="shared" si="52"/>
        <v>566.8614</v>
      </c>
      <c r="P104" s="5">
        <f t="shared" ref="P104:P105" si="75">10*O104-N104-F104</f>
        <v>1742.9559999999997</v>
      </c>
      <c r="Q104" s="5">
        <f t="shared" si="72"/>
        <v>1742.9559999999997</v>
      </c>
      <c r="R104" s="5">
        <f t="shared" si="73"/>
        <v>742.95599999999968</v>
      </c>
      <c r="S104" s="5">
        <v>1000</v>
      </c>
      <c r="T104" s="5"/>
      <c r="U104" s="1"/>
      <c r="V104" s="1">
        <f t="shared" si="74"/>
        <v>10</v>
      </c>
      <c r="W104" s="1">
        <f t="shared" si="53"/>
        <v>6.9252519222511886</v>
      </c>
      <c r="X104" s="1">
        <v>489.94880000000001</v>
      </c>
      <c r="Y104" s="1">
        <v>622.63980000000004</v>
      </c>
      <c r="Z104" s="1">
        <v>740.30919999999992</v>
      </c>
      <c r="AA104" s="1">
        <v>631.25</v>
      </c>
      <c r="AB104" s="1">
        <v>615.553</v>
      </c>
      <c r="AC104" s="1">
        <v>452.8732</v>
      </c>
      <c r="AD104" s="1"/>
      <c r="AE104" s="1">
        <f t="shared" si="54"/>
        <v>743</v>
      </c>
      <c r="AF104" s="1">
        <f t="shared" si="55"/>
        <v>1000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5" t="s">
        <v>149</v>
      </c>
      <c r="B105" s="1" t="s">
        <v>32</v>
      </c>
      <c r="C105" s="1">
        <v>3854.6790000000001</v>
      </c>
      <c r="D105" s="1">
        <v>3614.9780000000001</v>
      </c>
      <c r="E105" s="1">
        <v>2967.76</v>
      </c>
      <c r="F105" s="1">
        <v>3847.7150000000001</v>
      </c>
      <c r="G105" s="6">
        <v>1</v>
      </c>
      <c r="H105" s="1">
        <v>60</v>
      </c>
      <c r="I105" s="1" t="s">
        <v>33</v>
      </c>
      <c r="J105" s="1">
        <v>2913.8</v>
      </c>
      <c r="K105" s="1">
        <f t="shared" si="71"/>
        <v>53.960000000000036</v>
      </c>
      <c r="L105" s="1">
        <f t="shared" si="51"/>
        <v>2967.76</v>
      </c>
      <c r="M105" s="1"/>
      <c r="N105" s="1">
        <v>400</v>
      </c>
      <c r="O105" s="1">
        <f t="shared" si="52"/>
        <v>593.55200000000002</v>
      </c>
      <c r="P105" s="5">
        <f t="shared" si="75"/>
        <v>1687.8050000000003</v>
      </c>
      <c r="Q105" s="5">
        <v>2000</v>
      </c>
      <c r="R105" s="5">
        <f t="shared" si="73"/>
        <v>1000</v>
      </c>
      <c r="S105" s="5">
        <v>1000</v>
      </c>
      <c r="T105" s="5">
        <v>2000</v>
      </c>
      <c r="U105" s="1" t="s">
        <v>58</v>
      </c>
      <c r="V105" s="1">
        <f t="shared" si="74"/>
        <v>10.525977504919535</v>
      </c>
      <c r="W105" s="1">
        <f t="shared" si="53"/>
        <v>7.1564327978003615</v>
      </c>
      <c r="X105" s="1">
        <v>528.52</v>
      </c>
      <c r="Y105" s="1">
        <v>591.58999999999992</v>
      </c>
      <c r="Z105" s="1">
        <v>663.72</v>
      </c>
      <c r="AA105" s="1">
        <v>615.99419999999998</v>
      </c>
      <c r="AB105" s="1">
        <v>644.25819999999999</v>
      </c>
      <c r="AC105" s="1">
        <v>469.26620000000003</v>
      </c>
      <c r="AD105" s="10" t="s">
        <v>167</v>
      </c>
      <c r="AE105" s="1">
        <f t="shared" si="54"/>
        <v>1000</v>
      </c>
      <c r="AF105" s="1">
        <f t="shared" si="55"/>
        <v>1000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32</v>
      </c>
      <c r="C106" s="1">
        <v>76.668999999999997</v>
      </c>
      <c r="D106" s="1"/>
      <c r="E106" s="1">
        <v>6.202</v>
      </c>
      <c r="F106" s="1">
        <v>70.466999999999999</v>
      </c>
      <c r="G106" s="6">
        <v>1</v>
      </c>
      <c r="H106" s="1">
        <v>55</v>
      </c>
      <c r="I106" s="1" t="s">
        <v>33</v>
      </c>
      <c r="J106" s="1">
        <v>5.5</v>
      </c>
      <c r="K106" s="1">
        <f t="shared" si="71"/>
        <v>0.70199999999999996</v>
      </c>
      <c r="L106" s="1">
        <f t="shared" si="51"/>
        <v>6.202</v>
      </c>
      <c r="M106" s="1"/>
      <c r="N106" s="1">
        <v>0</v>
      </c>
      <c r="O106" s="1">
        <f t="shared" si="52"/>
        <v>1.2403999999999999</v>
      </c>
      <c r="P106" s="5"/>
      <c r="Q106" s="5">
        <f t="shared" si="72"/>
        <v>0</v>
      </c>
      <c r="R106" s="5">
        <f t="shared" si="73"/>
        <v>0</v>
      </c>
      <c r="S106" s="5"/>
      <c r="T106" s="5"/>
      <c r="U106" s="1"/>
      <c r="V106" s="1">
        <f t="shared" si="74"/>
        <v>56.809900032247661</v>
      </c>
      <c r="W106" s="1">
        <f t="shared" si="53"/>
        <v>56.809900032247661</v>
      </c>
      <c r="X106" s="1">
        <v>0.9052</v>
      </c>
      <c r="Y106" s="1">
        <v>0.46279999999999999</v>
      </c>
      <c r="Z106" s="1">
        <v>1.762</v>
      </c>
      <c r="AA106" s="1">
        <v>2.0352000000000001</v>
      </c>
      <c r="AB106" s="1">
        <v>1.1706000000000001</v>
      </c>
      <c r="AC106" s="1">
        <v>0.57040000000000002</v>
      </c>
      <c r="AD106" s="22" t="s">
        <v>137</v>
      </c>
      <c r="AE106" s="1">
        <f t="shared" si="54"/>
        <v>0</v>
      </c>
      <c r="AF106" s="1">
        <f t="shared" si="55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151</v>
      </c>
      <c r="B107" s="1" t="s">
        <v>32</v>
      </c>
      <c r="C107" s="1">
        <v>192.80500000000001</v>
      </c>
      <c r="D107" s="1"/>
      <c r="E107" s="1">
        <v>4.6760000000000002</v>
      </c>
      <c r="F107" s="1">
        <v>186.16</v>
      </c>
      <c r="G107" s="6">
        <v>1</v>
      </c>
      <c r="H107" s="1">
        <v>55</v>
      </c>
      <c r="I107" s="1" t="s">
        <v>33</v>
      </c>
      <c r="J107" s="1">
        <v>4.7</v>
      </c>
      <c r="K107" s="1">
        <f t="shared" si="71"/>
        <v>-2.4000000000000021E-2</v>
      </c>
      <c r="L107" s="1">
        <f t="shared" si="51"/>
        <v>4.6760000000000002</v>
      </c>
      <c r="M107" s="1"/>
      <c r="N107" s="1">
        <v>0</v>
      </c>
      <c r="O107" s="1">
        <f t="shared" si="52"/>
        <v>0.93520000000000003</v>
      </c>
      <c r="P107" s="5"/>
      <c r="Q107" s="5">
        <f t="shared" si="72"/>
        <v>0</v>
      </c>
      <c r="R107" s="5">
        <f t="shared" si="73"/>
        <v>0</v>
      </c>
      <c r="S107" s="5"/>
      <c r="T107" s="5"/>
      <c r="U107" s="1"/>
      <c r="V107" s="1">
        <f t="shared" si="74"/>
        <v>199.05902480752778</v>
      </c>
      <c r="W107" s="1">
        <f t="shared" si="53"/>
        <v>199.05902480752778</v>
      </c>
      <c r="X107" s="1">
        <v>0.74320000000000008</v>
      </c>
      <c r="Y107" s="1">
        <v>0.63339999999999996</v>
      </c>
      <c r="Z107" s="1">
        <v>1.3242</v>
      </c>
      <c r="AA107" s="1">
        <v>1.3073999999999999</v>
      </c>
      <c r="AB107" s="1">
        <v>1.9116</v>
      </c>
      <c r="AC107" s="1">
        <v>0.98680000000000001</v>
      </c>
      <c r="AD107" s="22" t="s">
        <v>137</v>
      </c>
      <c r="AE107" s="1">
        <f t="shared" si="54"/>
        <v>0</v>
      </c>
      <c r="AF107" s="1">
        <f t="shared" si="5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32</v>
      </c>
      <c r="C108" s="1">
        <v>131.85599999999999</v>
      </c>
      <c r="D108" s="1"/>
      <c r="E108" s="1">
        <v>4.0030000000000001</v>
      </c>
      <c r="F108" s="1">
        <v>126.498</v>
      </c>
      <c r="G108" s="6">
        <v>1</v>
      </c>
      <c r="H108" s="1">
        <v>55</v>
      </c>
      <c r="I108" s="1" t="s">
        <v>33</v>
      </c>
      <c r="J108" s="1">
        <v>3.6</v>
      </c>
      <c r="K108" s="1">
        <f t="shared" si="71"/>
        <v>0.40300000000000002</v>
      </c>
      <c r="L108" s="1">
        <f t="shared" si="51"/>
        <v>4.0030000000000001</v>
      </c>
      <c r="M108" s="1"/>
      <c r="N108" s="1">
        <v>0</v>
      </c>
      <c r="O108" s="1">
        <f t="shared" si="52"/>
        <v>0.80059999999999998</v>
      </c>
      <c r="P108" s="5"/>
      <c r="Q108" s="5">
        <f t="shared" si="72"/>
        <v>0</v>
      </c>
      <c r="R108" s="5">
        <f t="shared" si="73"/>
        <v>0</v>
      </c>
      <c r="S108" s="5"/>
      <c r="T108" s="5"/>
      <c r="U108" s="1"/>
      <c r="V108" s="1">
        <f t="shared" si="74"/>
        <v>158.00399700224833</v>
      </c>
      <c r="W108" s="1">
        <f t="shared" si="53"/>
        <v>158.00399700224833</v>
      </c>
      <c r="X108" s="1">
        <v>3.1198000000000001</v>
      </c>
      <c r="Y108" s="1">
        <v>3.1080000000000001</v>
      </c>
      <c r="Z108" s="1">
        <v>1.0958000000000001</v>
      </c>
      <c r="AA108" s="1">
        <v>2.3614000000000002</v>
      </c>
      <c r="AB108" s="1">
        <v>2.6480000000000001</v>
      </c>
      <c r="AC108" s="1">
        <v>1.3064</v>
      </c>
      <c r="AD108" s="22" t="s">
        <v>137</v>
      </c>
      <c r="AE108" s="1">
        <f t="shared" si="54"/>
        <v>0</v>
      </c>
      <c r="AF108" s="1">
        <f t="shared" si="5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7" t="s">
        <v>153</v>
      </c>
      <c r="B109" s="17" t="s">
        <v>32</v>
      </c>
      <c r="C109" s="17">
        <v>78.242000000000004</v>
      </c>
      <c r="D109" s="17">
        <v>0.249</v>
      </c>
      <c r="E109" s="17">
        <v>39.215000000000003</v>
      </c>
      <c r="F109" s="17">
        <v>3.1949999999999998</v>
      </c>
      <c r="G109" s="18">
        <v>0</v>
      </c>
      <c r="H109" s="17">
        <v>60</v>
      </c>
      <c r="I109" s="17" t="s">
        <v>33</v>
      </c>
      <c r="J109" s="17">
        <v>72.2</v>
      </c>
      <c r="K109" s="17">
        <f t="shared" si="71"/>
        <v>-32.984999999999999</v>
      </c>
      <c r="L109" s="17">
        <f t="shared" si="51"/>
        <v>39.215000000000003</v>
      </c>
      <c r="M109" s="17"/>
      <c r="N109" s="17"/>
      <c r="O109" s="17">
        <f t="shared" si="52"/>
        <v>7.8430000000000009</v>
      </c>
      <c r="P109" s="19"/>
      <c r="Q109" s="19"/>
      <c r="R109" s="19"/>
      <c r="S109" s="19"/>
      <c r="T109" s="19"/>
      <c r="U109" s="17"/>
      <c r="V109" s="17">
        <f t="shared" si="56"/>
        <v>0.40736962896850687</v>
      </c>
      <c r="W109" s="17">
        <f t="shared" si="53"/>
        <v>0.40736962896850687</v>
      </c>
      <c r="X109" s="17">
        <v>8.3317999999999994</v>
      </c>
      <c r="Y109" s="17">
        <v>12.6844</v>
      </c>
      <c r="Z109" s="17">
        <v>14.803599999999999</v>
      </c>
      <c r="AA109" s="17">
        <v>10.6104</v>
      </c>
      <c r="AB109" s="17">
        <v>4.3243999999999998</v>
      </c>
      <c r="AC109" s="17">
        <v>4.3243999999999998</v>
      </c>
      <c r="AD109" s="15" t="s">
        <v>68</v>
      </c>
      <c r="AE109" s="17">
        <f t="shared" si="54"/>
        <v>0</v>
      </c>
      <c r="AF109" s="17">
        <f t="shared" si="5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154</v>
      </c>
      <c r="B110" s="11" t="s">
        <v>39</v>
      </c>
      <c r="C110" s="11"/>
      <c r="D110" s="11">
        <v>300</v>
      </c>
      <c r="E110" s="11">
        <v>300</v>
      </c>
      <c r="F110" s="11"/>
      <c r="G110" s="12">
        <v>0</v>
      </c>
      <c r="H110" s="11" t="e">
        <v>#N/A</v>
      </c>
      <c r="I110" s="11" t="s">
        <v>40</v>
      </c>
      <c r="J110" s="11">
        <v>302</v>
      </c>
      <c r="K110" s="11">
        <f t="shared" si="71"/>
        <v>-2</v>
      </c>
      <c r="L110" s="11">
        <f t="shared" si="51"/>
        <v>0</v>
      </c>
      <c r="M110" s="11">
        <v>300</v>
      </c>
      <c r="N110" s="11"/>
      <c r="O110" s="11">
        <f t="shared" si="52"/>
        <v>0</v>
      </c>
      <c r="P110" s="13"/>
      <c r="Q110" s="13"/>
      <c r="R110" s="13"/>
      <c r="S110" s="13"/>
      <c r="T110" s="13"/>
      <c r="U110" s="11"/>
      <c r="V110" s="11" t="e">
        <f t="shared" si="56"/>
        <v>#DIV/0!</v>
      </c>
      <c r="W110" s="11" t="e">
        <f t="shared" si="53"/>
        <v>#DIV/0!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/>
      <c r="AE110" s="11">
        <f t="shared" si="54"/>
        <v>0</v>
      </c>
      <c r="AF110" s="11">
        <f t="shared" si="5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1" t="s">
        <v>155</v>
      </c>
      <c r="B111" s="11" t="s">
        <v>39</v>
      </c>
      <c r="C111" s="11"/>
      <c r="D111" s="11">
        <v>200</v>
      </c>
      <c r="E111" s="11">
        <v>200</v>
      </c>
      <c r="F111" s="11"/>
      <c r="G111" s="12">
        <v>0</v>
      </c>
      <c r="H111" s="11" t="e">
        <v>#N/A</v>
      </c>
      <c r="I111" s="11" t="s">
        <v>40</v>
      </c>
      <c r="J111" s="11">
        <v>202</v>
      </c>
      <c r="K111" s="11">
        <f t="shared" si="71"/>
        <v>-2</v>
      </c>
      <c r="L111" s="11">
        <f t="shared" si="51"/>
        <v>0</v>
      </c>
      <c r="M111" s="11">
        <v>200</v>
      </c>
      <c r="N111" s="11"/>
      <c r="O111" s="11">
        <f t="shared" si="52"/>
        <v>0</v>
      </c>
      <c r="P111" s="13"/>
      <c r="Q111" s="13"/>
      <c r="R111" s="13"/>
      <c r="S111" s="13"/>
      <c r="T111" s="13"/>
      <c r="U111" s="11"/>
      <c r="V111" s="11" t="e">
        <f t="shared" si="56"/>
        <v>#DIV/0!</v>
      </c>
      <c r="W111" s="11" t="e">
        <f t="shared" si="53"/>
        <v>#DIV/0!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/>
      <c r="AE111" s="11">
        <f t="shared" si="54"/>
        <v>0</v>
      </c>
      <c r="AF111" s="11">
        <f t="shared" si="5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156</v>
      </c>
      <c r="B112" s="1" t="s">
        <v>39</v>
      </c>
      <c r="C112" s="1">
        <v>84</v>
      </c>
      <c r="D112" s="1">
        <v>24</v>
      </c>
      <c r="E112" s="1">
        <v>38</v>
      </c>
      <c r="F112" s="1">
        <v>60</v>
      </c>
      <c r="G112" s="6">
        <v>0.3</v>
      </c>
      <c r="H112" s="1">
        <v>40</v>
      </c>
      <c r="I112" s="1" t="s">
        <v>33</v>
      </c>
      <c r="J112" s="1">
        <v>44</v>
      </c>
      <c r="K112" s="1">
        <f t="shared" si="71"/>
        <v>-6</v>
      </c>
      <c r="L112" s="1">
        <f t="shared" si="51"/>
        <v>38</v>
      </c>
      <c r="M112" s="1"/>
      <c r="N112" s="1">
        <v>0</v>
      </c>
      <c r="O112" s="1">
        <f t="shared" si="52"/>
        <v>7.6</v>
      </c>
      <c r="P112" s="5">
        <f t="shared" ref="P112:P118" si="76">10*O112-N112-F112</f>
        <v>16</v>
      </c>
      <c r="Q112" s="5">
        <f t="shared" ref="Q112:Q119" si="77">P112</f>
        <v>16</v>
      </c>
      <c r="R112" s="5">
        <f t="shared" ref="R112:R120" si="78">Q112-S112</f>
        <v>16</v>
      </c>
      <c r="S112" s="5"/>
      <c r="T112" s="5"/>
      <c r="U112" s="1"/>
      <c r="V112" s="1">
        <f t="shared" ref="V112:V119" si="79">(F112+N112+Q112)/O112</f>
        <v>10</v>
      </c>
      <c r="W112" s="1">
        <f t="shared" si="53"/>
        <v>7.8947368421052637</v>
      </c>
      <c r="X112" s="1">
        <v>7.4</v>
      </c>
      <c r="Y112" s="1">
        <v>10.199999999999999</v>
      </c>
      <c r="Z112" s="1">
        <v>8.8000000000000007</v>
      </c>
      <c r="AA112" s="1">
        <v>7.2</v>
      </c>
      <c r="AB112" s="1">
        <v>12.2</v>
      </c>
      <c r="AC112" s="1">
        <v>11.6</v>
      </c>
      <c r="AD112" s="1"/>
      <c r="AE112" s="1">
        <f t="shared" si="54"/>
        <v>5</v>
      </c>
      <c r="AF112" s="1">
        <f t="shared" si="5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157</v>
      </c>
      <c r="B113" s="1" t="s">
        <v>39</v>
      </c>
      <c r="C113" s="1">
        <v>51</v>
      </c>
      <c r="D113" s="1">
        <v>72</v>
      </c>
      <c r="E113" s="1">
        <v>42</v>
      </c>
      <c r="F113" s="1">
        <v>76</v>
      </c>
      <c r="G113" s="6">
        <v>0.3</v>
      </c>
      <c r="H113" s="1">
        <v>40</v>
      </c>
      <c r="I113" s="1" t="s">
        <v>33</v>
      </c>
      <c r="J113" s="1">
        <v>43</v>
      </c>
      <c r="K113" s="1">
        <f t="shared" si="71"/>
        <v>-1</v>
      </c>
      <c r="L113" s="1">
        <f t="shared" si="51"/>
        <v>42</v>
      </c>
      <c r="M113" s="1"/>
      <c r="N113" s="1">
        <v>0</v>
      </c>
      <c r="O113" s="1">
        <f t="shared" si="52"/>
        <v>8.4</v>
      </c>
      <c r="P113" s="5">
        <f t="shared" si="76"/>
        <v>8</v>
      </c>
      <c r="Q113" s="5">
        <f t="shared" si="77"/>
        <v>8</v>
      </c>
      <c r="R113" s="5">
        <f t="shared" si="78"/>
        <v>8</v>
      </c>
      <c r="S113" s="5"/>
      <c r="T113" s="5"/>
      <c r="U113" s="1"/>
      <c r="V113" s="1">
        <f t="shared" si="79"/>
        <v>10</v>
      </c>
      <c r="W113" s="1">
        <f t="shared" si="53"/>
        <v>9.0476190476190474</v>
      </c>
      <c r="X113" s="1">
        <v>8.8000000000000007</v>
      </c>
      <c r="Y113" s="1">
        <v>10.8</v>
      </c>
      <c r="Z113" s="1">
        <v>9.6</v>
      </c>
      <c r="AA113" s="1">
        <v>9.6</v>
      </c>
      <c r="AB113" s="1">
        <v>12.6</v>
      </c>
      <c r="AC113" s="1">
        <v>11.8</v>
      </c>
      <c r="AD113" s="1"/>
      <c r="AE113" s="1">
        <f t="shared" si="54"/>
        <v>2</v>
      </c>
      <c r="AF113" s="1">
        <f t="shared" si="5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23" t="s">
        <v>158</v>
      </c>
      <c r="B114" s="1" t="s">
        <v>39</v>
      </c>
      <c r="C114" s="1">
        <v>504</v>
      </c>
      <c r="D114" s="1"/>
      <c r="E114" s="1">
        <v>158</v>
      </c>
      <c r="F114" s="1">
        <v>346</v>
      </c>
      <c r="G114" s="6">
        <v>0.3</v>
      </c>
      <c r="H114" s="1">
        <v>40</v>
      </c>
      <c r="I114" s="1" t="s">
        <v>33</v>
      </c>
      <c r="J114" s="1">
        <v>155</v>
      </c>
      <c r="K114" s="1">
        <f t="shared" si="71"/>
        <v>3</v>
      </c>
      <c r="L114" s="1">
        <f t="shared" si="51"/>
        <v>158</v>
      </c>
      <c r="M114" s="1"/>
      <c r="N114" s="1">
        <v>0</v>
      </c>
      <c r="O114" s="1">
        <f t="shared" si="52"/>
        <v>31.6</v>
      </c>
      <c r="P114" s="5"/>
      <c r="Q114" s="5">
        <f t="shared" si="77"/>
        <v>0</v>
      </c>
      <c r="R114" s="5">
        <f t="shared" si="78"/>
        <v>0</v>
      </c>
      <c r="S114" s="5"/>
      <c r="T114" s="5"/>
      <c r="U114" s="1"/>
      <c r="V114" s="1">
        <f t="shared" si="79"/>
        <v>10.949367088607595</v>
      </c>
      <c r="W114" s="1">
        <f t="shared" si="53"/>
        <v>10.949367088607595</v>
      </c>
      <c r="X114" s="1">
        <v>5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 t="s">
        <v>159</v>
      </c>
      <c r="AE114" s="1">
        <f t="shared" si="54"/>
        <v>0</v>
      </c>
      <c r="AF114" s="1">
        <f t="shared" si="5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23" t="s">
        <v>160</v>
      </c>
      <c r="B115" s="1" t="s">
        <v>39</v>
      </c>
      <c r="C115" s="1">
        <v>504</v>
      </c>
      <c r="D115" s="1"/>
      <c r="E115" s="1">
        <v>335</v>
      </c>
      <c r="F115" s="1">
        <v>169</v>
      </c>
      <c r="G115" s="6">
        <v>0.3</v>
      </c>
      <c r="H115" s="1">
        <v>40</v>
      </c>
      <c r="I115" s="1" t="s">
        <v>33</v>
      </c>
      <c r="J115" s="1">
        <v>335</v>
      </c>
      <c r="K115" s="1">
        <f t="shared" si="71"/>
        <v>0</v>
      </c>
      <c r="L115" s="1">
        <f t="shared" si="51"/>
        <v>335</v>
      </c>
      <c r="M115" s="1"/>
      <c r="N115" s="1">
        <v>0</v>
      </c>
      <c r="O115" s="1">
        <f t="shared" si="52"/>
        <v>67</v>
      </c>
      <c r="P115" s="5">
        <f t="shared" si="76"/>
        <v>501</v>
      </c>
      <c r="Q115" s="5">
        <v>600</v>
      </c>
      <c r="R115" s="5">
        <f t="shared" si="78"/>
        <v>600</v>
      </c>
      <c r="S115" s="5"/>
      <c r="T115" s="5">
        <v>600</v>
      </c>
      <c r="U115" s="1" t="s">
        <v>173</v>
      </c>
      <c r="V115" s="1">
        <f t="shared" si="79"/>
        <v>11.477611940298507</v>
      </c>
      <c r="W115" s="1">
        <f t="shared" si="53"/>
        <v>2.5223880597014925</v>
      </c>
      <c r="X115" s="1">
        <v>8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 t="s">
        <v>159</v>
      </c>
      <c r="AE115" s="1">
        <f t="shared" si="54"/>
        <v>180</v>
      </c>
      <c r="AF115" s="1">
        <f t="shared" si="55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5" t="s">
        <v>161</v>
      </c>
      <c r="B116" s="1" t="s">
        <v>39</v>
      </c>
      <c r="C116" s="1">
        <v>504</v>
      </c>
      <c r="D116" s="1">
        <v>300</v>
      </c>
      <c r="E116" s="1">
        <v>430</v>
      </c>
      <c r="F116" s="1">
        <v>374</v>
      </c>
      <c r="G116" s="6">
        <v>0.3</v>
      </c>
      <c r="H116" s="1">
        <v>40</v>
      </c>
      <c r="I116" s="1" t="s">
        <v>33</v>
      </c>
      <c r="J116" s="1">
        <v>426</v>
      </c>
      <c r="K116" s="1">
        <f t="shared" si="71"/>
        <v>4</v>
      </c>
      <c r="L116" s="1">
        <f t="shared" si="51"/>
        <v>430</v>
      </c>
      <c r="M116" s="1"/>
      <c r="N116" s="1">
        <v>0</v>
      </c>
      <c r="O116" s="1">
        <f t="shared" si="52"/>
        <v>86</v>
      </c>
      <c r="P116" s="5">
        <f t="shared" si="76"/>
        <v>486</v>
      </c>
      <c r="Q116" s="5">
        <f t="shared" si="77"/>
        <v>486</v>
      </c>
      <c r="R116" s="5">
        <f t="shared" si="78"/>
        <v>486</v>
      </c>
      <c r="S116" s="5"/>
      <c r="T116" s="5"/>
      <c r="U116" s="1"/>
      <c r="V116" s="1">
        <f t="shared" si="79"/>
        <v>10</v>
      </c>
      <c r="W116" s="1">
        <f t="shared" si="53"/>
        <v>4.3488372093023253</v>
      </c>
      <c r="X116" s="1">
        <v>7.4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 t="s">
        <v>162</v>
      </c>
      <c r="AE116" s="1">
        <f t="shared" si="54"/>
        <v>146</v>
      </c>
      <c r="AF116" s="1">
        <f t="shared" si="55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163</v>
      </c>
      <c r="B117" s="1" t="s">
        <v>32</v>
      </c>
      <c r="C117" s="1">
        <v>20.323</v>
      </c>
      <c r="D117" s="1">
        <v>24.065000000000001</v>
      </c>
      <c r="E117" s="1">
        <v>13.413</v>
      </c>
      <c r="F117" s="1">
        <v>15.237</v>
      </c>
      <c r="G117" s="6">
        <v>1</v>
      </c>
      <c r="H117" s="1">
        <v>45</v>
      </c>
      <c r="I117" s="1" t="s">
        <v>33</v>
      </c>
      <c r="J117" s="1">
        <v>13.2</v>
      </c>
      <c r="K117" s="1">
        <f t="shared" si="71"/>
        <v>0.21300000000000097</v>
      </c>
      <c r="L117" s="1">
        <f t="shared" si="51"/>
        <v>13.413</v>
      </c>
      <c r="M117" s="1"/>
      <c r="N117" s="1">
        <v>0</v>
      </c>
      <c r="O117" s="1">
        <f t="shared" si="52"/>
        <v>2.6825999999999999</v>
      </c>
      <c r="P117" s="5">
        <f t="shared" si="76"/>
        <v>11.589</v>
      </c>
      <c r="Q117" s="5">
        <f t="shared" si="77"/>
        <v>11.589</v>
      </c>
      <c r="R117" s="5">
        <f t="shared" si="78"/>
        <v>11.589</v>
      </c>
      <c r="S117" s="5"/>
      <c r="T117" s="5"/>
      <c r="U117" s="1"/>
      <c r="V117" s="1">
        <f t="shared" si="79"/>
        <v>10</v>
      </c>
      <c r="W117" s="1">
        <f t="shared" si="53"/>
        <v>5.6799373741892198</v>
      </c>
      <c r="X117" s="1">
        <v>2.8024</v>
      </c>
      <c r="Y117" s="1">
        <v>2.8024</v>
      </c>
      <c r="Z117" s="1">
        <v>0.26119999999999999</v>
      </c>
      <c r="AA117" s="1">
        <v>0.5212</v>
      </c>
      <c r="AB117" s="1">
        <v>0.77859999999999996</v>
      </c>
      <c r="AC117" s="1">
        <v>1.0427999999999999</v>
      </c>
      <c r="AD117" s="1" t="s">
        <v>37</v>
      </c>
      <c r="AE117" s="1">
        <f t="shared" si="54"/>
        <v>12</v>
      </c>
      <c r="AF117" s="1">
        <f t="shared" si="55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164</v>
      </c>
      <c r="B118" s="1" t="s">
        <v>39</v>
      </c>
      <c r="C118" s="1">
        <v>49</v>
      </c>
      <c r="D118" s="1"/>
      <c r="E118" s="1">
        <v>21</v>
      </c>
      <c r="F118" s="1">
        <v>18</v>
      </c>
      <c r="G118" s="6">
        <v>0.33</v>
      </c>
      <c r="H118" s="1">
        <v>40</v>
      </c>
      <c r="I118" s="1" t="s">
        <v>33</v>
      </c>
      <c r="J118" s="1">
        <v>20</v>
      </c>
      <c r="K118" s="1">
        <f t="shared" si="71"/>
        <v>1</v>
      </c>
      <c r="L118" s="1">
        <f t="shared" si="51"/>
        <v>21</v>
      </c>
      <c r="M118" s="1"/>
      <c r="N118" s="1">
        <v>0</v>
      </c>
      <c r="O118" s="1">
        <f t="shared" si="52"/>
        <v>4.2</v>
      </c>
      <c r="P118" s="5">
        <f t="shared" si="76"/>
        <v>24</v>
      </c>
      <c r="Q118" s="5">
        <f t="shared" si="77"/>
        <v>24</v>
      </c>
      <c r="R118" s="5">
        <f t="shared" si="78"/>
        <v>24</v>
      </c>
      <c r="S118" s="5"/>
      <c r="T118" s="5"/>
      <c r="U118" s="1"/>
      <c r="V118" s="1">
        <f t="shared" si="79"/>
        <v>10</v>
      </c>
      <c r="W118" s="1">
        <f t="shared" si="53"/>
        <v>4.2857142857142856</v>
      </c>
      <c r="X118" s="1">
        <v>2.8</v>
      </c>
      <c r="Y118" s="1">
        <v>1.6</v>
      </c>
      <c r="Z118" s="1">
        <v>3</v>
      </c>
      <c r="AA118" s="1">
        <v>4.8</v>
      </c>
      <c r="AB118" s="1">
        <v>2</v>
      </c>
      <c r="AC118" s="1">
        <v>0.2</v>
      </c>
      <c r="AD118" s="1" t="s">
        <v>159</v>
      </c>
      <c r="AE118" s="1">
        <f t="shared" si="54"/>
        <v>8</v>
      </c>
      <c r="AF118" s="1">
        <f t="shared" si="55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165</v>
      </c>
      <c r="B119" s="1" t="s">
        <v>39</v>
      </c>
      <c r="C119" s="1">
        <v>18</v>
      </c>
      <c r="D119" s="1">
        <v>12</v>
      </c>
      <c r="E119" s="1">
        <v>1</v>
      </c>
      <c r="F119" s="1">
        <v>29</v>
      </c>
      <c r="G119" s="6">
        <v>0.33</v>
      </c>
      <c r="H119" s="1">
        <v>50</v>
      </c>
      <c r="I119" s="1" t="s">
        <v>33</v>
      </c>
      <c r="J119" s="1">
        <v>2</v>
      </c>
      <c r="K119" s="1">
        <f t="shared" si="71"/>
        <v>-1</v>
      </c>
      <c r="L119" s="1">
        <f t="shared" si="51"/>
        <v>1</v>
      </c>
      <c r="M119" s="1"/>
      <c r="N119" s="1">
        <v>0</v>
      </c>
      <c r="O119" s="1">
        <f t="shared" si="52"/>
        <v>0.2</v>
      </c>
      <c r="P119" s="5"/>
      <c r="Q119" s="5">
        <f t="shared" si="77"/>
        <v>0</v>
      </c>
      <c r="R119" s="5">
        <f t="shared" si="78"/>
        <v>0</v>
      </c>
      <c r="S119" s="5"/>
      <c r="T119" s="5"/>
      <c r="U119" s="1"/>
      <c r="V119" s="1">
        <f t="shared" si="79"/>
        <v>145</v>
      </c>
      <c r="W119" s="1">
        <f t="shared" si="53"/>
        <v>145</v>
      </c>
      <c r="X119" s="1">
        <v>1.8</v>
      </c>
      <c r="Y119" s="1">
        <v>2</v>
      </c>
      <c r="Z119" s="1">
        <v>2.6</v>
      </c>
      <c r="AA119" s="1">
        <v>2.4</v>
      </c>
      <c r="AB119" s="1">
        <v>0</v>
      </c>
      <c r="AC119" s="1">
        <v>0</v>
      </c>
      <c r="AD119" s="16" t="s">
        <v>172</v>
      </c>
      <c r="AE119" s="1">
        <f t="shared" si="54"/>
        <v>0</v>
      </c>
      <c r="AF119" s="1">
        <f t="shared" si="55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24" t="s">
        <v>176</v>
      </c>
      <c r="B120" s="24" t="s">
        <v>32</v>
      </c>
      <c r="C120" s="24"/>
      <c r="D120" s="24"/>
      <c r="E120" s="24"/>
      <c r="F120" s="24"/>
      <c r="G120" s="25">
        <v>1</v>
      </c>
      <c r="H120" s="24">
        <v>60</v>
      </c>
      <c r="I120" s="24" t="s">
        <v>33</v>
      </c>
      <c r="J120" s="24"/>
      <c r="K120" s="24"/>
      <c r="L120" s="24"/>
      <c r="M120" s="24"/>
      <c r="N120" s="24"/>
      <c r="O120" s="24">
        <f>E120/5</f>
        <v>0</v>
      </c>
      <c r="P120" s="26"/>
      <c r="Q120" s="26">
        <v>1000</v>
      </c>
      <c r="R120" s="5">
        <f t="shared" si="78"/>
        <v>1000</v>
      </c>
      <c r="S120" s="26"/>
      <c r="T120" s="26"/>
      <c r="U120" s="24"/>
      <c r="V120" s="24" t="e">
        <f>(E120+M120+N120+Q120)/O120</f>
        <v>#DIV/0!</v>
      </c>
      <c r="W120" s="24" t="e">
        <f t="shared" ref="W120" si="80">(E120+M120+N120)/O120</f>
        <v>#DIV/0!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 t="s">
        <v>175</v>
      </c>
      <c r="AE120" s="24">
        <f t="shared" si="54"/>
        <v>1000</v>
      </c>
      <c r="AF120" s="24">
        <f t="shared" si="55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2024-12-04T12:04:47Z</dcterms:created>
  <dcterms:modified xsi:type="dcterms:W3CDTF">2024-12-05T08:01:41Z</dcterms:modified>
</cp:coreProperties>
</file>