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-120" yWindow="-120" windowWidth="29040" windowHeight="15840"/>
  </bookViews>
  <sheets>
    <sheet name="Sheet" sheetId="1" r:id="rId1"/>
  </sheets>
  <definedNames>
    <definedName name="_xlnm._FilterDatabase" localSheetId="0" hidden="1">Sheet!$A$3:$AD$96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R17" i="1" s="1"/>
  <c r="Q18" i="1"/>
  <c r="R18" i="1" s="1"/>
  <c r="Q19" i="1"/>
  <c r="Q20" i="1"/>
  <c r="Q21" i="1"/>
  <c r="Q22" i="1"/>
  <c r="R22" i="1" s="1"/>
  <c r="Q23" i="1"/>
  <c r="Q24" i="1"/>
  <c r="Q25" i="1"/>
  <c r="Q26" i="1"/>
  <c r="U26" i="1" s="1"/>
  <c r="Q27" i="1"/>
  <c r="U27" i="1" s="1"/>
  <c r="Q28" i="1"/>
  <c r="Q29" i="1"/>
  <c r="Q30" i="1"/>
  <c r="U30" i="1" s="1"/>
  <c r="Q31" i="1"/>
  <c r="R31" i="1" s="1"/>
  <c r="Q32" i="1"/>
  <c r="Q33" i="1"/>
  <c r="R33" i="1" s="1"/>
  <c r="Q34" i="1"/>
  <c r="Q35" i="1"/>
  <c r="Q36" i="1"/>
  <c r="Q37" i="1"/>
  <c r="Q38" i="1"/>
  <c r="Q39" i="1"/>
  <c r="R39" i="1" s="1"/>
  <c r="Q40" i="1"/>
  <c r="Q41" i="1"/>
  <c r="R41" i="1" s="1"/>
  <c r="Q42" i="1"/>
  <c r="Q43" i="1"/>
  <c r="Q44" i="1"/>
  <c r="R44" i="1" s="1"/>
  <c r="Q45" i="1"/>
  <c r="R45" i="1" s="1"/>
  <c r="Q46" i="1"/>
  <c r="R46" i="1" s="1"/>
  <c r="Q47" i="1"/>
  <c r="R47" i="1" s="1"/>
  <c r="Q48" i="1"/>
  <c r="Q49" i="1"/>
  <c r="R49" i="1" s="1"/>
  <c r="Q50" i="1"/>
  <c r="Q51" i="1"/>
  <c r="Q52" i="1"/>
  <c r="Q53" i="1"/>
  <c r="Q54" i="1"/>
  <c r="Q55" i="1"/>
  <c r="U55" i="1" s="1"/>
  <c r="Q56" i="1"/>
  <c r="R56" i="1" s="1"/>
  <c r="Q57" i="1"/>
  <c r="Q58" i="1"/>
  <c r="Q59" i="1"/>
  <c r="Q60" i="1"/>
  <c r="Q61" i="1"/>
  <c r="U61" i="1" s="1"/>
  <c r="Q62" i="1"/>
  <c r="Q63" i="1"/>
  <c r="R63" i="1" s="1"/>
  <c r="Q64" i="1"/>
  <c r="U64" i="1" s="1"/>
  <c r="Q65" i="1"/>
  <c r="Q66" i="1"/>
  <c r="U66" i="1" s="1"/>
  <c r="Q67" i="1"/>
  <c r="U67" i="1" s="1"/>
  <c r="Q68" i="1"/>
  <c r="U68" i="1" s="1"/>
  <c r="Q69" i="1"/>
  <c r="Q70" i="1"/>
  <c r="U70" i="1" s="1"/>
  <c r="Q71" i="1"/>
  <c r="Q72" i="1"/>
  <c r="Q73" i="1"/>
  <c r="Q74" i="1"/>
  <c r="Q75" i="1"/>
  <c r="Q76" i="1"/>
  <c r="Q77" i="1"/>
  <c r="U77" i="1" s="1"/>
  <c r="Q78" i="1"/>
  <c r="U78" i="1" s="1"/>
  <c r="Q79" i="1"/>
  <c r="Q80" i="1"/>
  <c r="Q81" i="1"/>
  <c r="Q82" i="1"/>
  <c r="Q83" i="1"/>
  <c r="Q84" i="1"/>
  <c r="R84" i="1" s="1"/>
  <c r="Q85" i="1"/>
  <c r="Q86" i="1"/>
  <c r="Q87" i="1"/>
  <c r="Q88" i="1"/>
  <c r="U88" i="1" s="1"/>
  <c r="Q89" i="1"/>
  <c r="Q90" i="1"/>
  <c r="Q91" i="1"/>
  <c r="Q92" i="1"/>
  <c r="Q93" i="1"/>
  <c r="V93" i="1" s="1"/>
  <c r="Q94" i="1"/>
  <c r="Q95" i="1"/>
  <c r="V95" i="1" s="1"/>
  <c r="Q96" i="1"/>
  <c r="Q6" i="1"/>
  <c r="R6" i="1" s="1"/>
  <c r="U93" i="1" l="1"/>
  <c r="R95" i="1"/>
  <c r="U95" i="1" s="1"/>
  <c r="V96" i="1"/>
  <c r="AD96" i="1"/>
  <c r="V94" i="1"/>
  <c r="U94" i="1"/>
  <c r="V92" i="1"/>
  <c r="AD92" i="1"/>
  <c r="U90" i="1"/>
  <c r="U86" i="1"/>
  <c r="U84" i="1"/>
  <c r="R82" i="1"/>
  <c r="U82" i="1" s="1"/>
  <c r="U80" i="1"/>
  <c r="U76" i="1"/>
  <c r="U74" i="1"/>
  <c r="U72" i="1"/>
  <c r="R62" i="1"/>
  <c r="U62" i="1" s="1"/>
  <c r="R60" i="1"/>
  <c r="U60" i="1" s="1"/>
  <c r="U58" i="1"/>
  <c r="U56" i="1"/>
  <c r="U54" i="1"/>
  <c r="R52" i="1"/>
  <c r="U52" i="1" s="1"/>
  <c r="R50" i="1"/>
  <c r="U50" i="1" s="1"/>
  <c r="R48" i="1"/>
  <c r="U48" i="1" s="1"/>
  <c r="U46" i="1"/>
  <c r="U44" i="1"/>
  <c r="R42" i="1"/>
  <c r="U42" i="1" s="1"/>
  <c r="R40" i="1"/>
  <c r="U40" i="1" s="1"/>
  <c r="R38" i="1"/>
  <c r="U38" i="1" s="1"/>
  <c r="R36" i="1"/>
  <c r="U36" i="1" s="1"/>
  <c r="R34" i="1"/>
  <c r="U34" i="1" s="1"/>
  <c r="R32" i="1"/>
  <c r="U32" i="1" s="1"/>
  <c r="R28" i="1"/>
  <c r="U28" i="1" s="1"/>
  <c r="R24" i="1"/>
  <c r="U24" i="1" s="1"/>
  <c r="U22" i="1"/>
  <c r="U20" i="1"/>
  <c r="U18" i="1"/>
  <c r="U16" i="1"/>
  <c r="U8" i="1"/>
  <c r="R10" i="1"/>
  <c r="U10" i="1" s="1"/>
  <c r="U12" i="1"/>
  <c r="U14" i="1"/>
  <c r="U25" i="1"/>
  <c r="U17" i="1"/>
  <c r="R7" i="1"/>
  <c r="U7" i="1" s="1"/>
  <c r="R9" i="1"/>
  <c r="AD9" i="1" s="1"/>
  <c r="R11" i="1"/>
  <c r="U11" i="1" s="1"/>
  <c r="R13" i="1"/>
  <c r="U13" i="1" s="1"/>
  <c r="U15" i="1"/>
  <c r="R19" i="1"/>
  <c r="U19" i="1" s="1"/>
  <c r="R21" i="1"/>
  <c r="U21" i="1" s="1"/>
  <c r="R23" i="1"/>
  <c r="U23" i="1" s="1"/>
  <c r="R29" i="1"/>
  <c r="U29" i="1" s="1"/>
  <c r="R57" i="1"/>
  <c r="U57" i="1" s="1"/>
  <c r="R59" i="1"/>
  <c r="U59" i="1" s="1"/>
  <c r="AD65" i="1"/>
  <c r="U71" i="1"/>
  <c r="U73" i="1"/>
  <c r="U75" i="1"/>
  <c r="U79" i="1"/>
  <c r="U81" i="1"/>
  <c r="R83" i="1"/>
  <c r="U83" i="1" s="1"/>
  <c r="U85" i="1"/>
  <c r="R87" i="1"/>
  <c r="U87" i="1" s="1"/>
  <c r="U91" i="1"/>
  <c r="U89" i="1"/>
  <c r="U69" i="1"/>
  <c r="U63" i="1"/>
  <c r="U53" i="1"/>
  <c r="U51" i="1"/>
  <c r="U49" i="1"/>
  <c r="U47" i="1"/>
  <c r="U45" i="1"/>
  <c r="U43" i="1"/>
  <c r="U41" i="1"/>
  <c r="U39" i="1"/>
  <c r="U37" i="1"/>
  <c r="U35" i="1"/>
  <c r="U33" i="1"/>
  <c r="U31" i="1"/>
  <c r="U6" i="1"/>
  <c r="V6" i="1"/>
  <c r="U96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14" i="1"/>
  <c r="AD15" i="1"/>
  <c r="AD17" i="1"/>
  <c r="AD18" i="1"/>
  <c r="AD19" i="1"/>
  <c r="AD22" i="1"/>
  <c r="AD25" i="1"/>
  <c r="AD26" i="1"/>
  <c r="AD27" i="1"/>
  <c r="AD30" i="1"/>
  <c r="AD31" i="1"/>
  <c r="AD33" i="1"/>
  <c r="AD35" i="1"/>
  <c r="AD37" i="1"/>
  <c r="AD39" i="1"/>
  <c r="AD41" i="1"/>
  <c r="AD43" i="1"/>
  <c r="AD45" i="1"/>
  <c r="AD46" i="1"/>
  <c r="AD47" i="1"/>
  <c r="AD49" i="1"/>
  <c r="AD51" i="1"/>
  <c r="AD53" i="1"/>
  <c r="AD54" i="1"/>
  <c r="AD55" i="1"/>
  <c r="AD56" i="1"/>
  <c r="AD61" i="1"/>
  <c r="AD63" i="1"/>
  <c r="AD64" i="1"/>
  <c r="AD66" i="1"/>
  <c r="AD67" i="1"/>
  <c r="AD68" i="1"/>
  <c r="AD69" i="1"/>
  <c r="AD70" i="1"/>
  <c r="AD71" i="1"/>
  <c r="AD73" i="1"/>
  <c r="AD75" i="1"/>
  <c r="AD77" i="1"/>
  <c r="AD78" i="1"/>
  <c r="AD79" i="1"/>
  <c r="AD81" i="1"/>
  <c r="AD85" i="1"/>
  <c r="AD88" i="1"/>
  <c r="AD89" i="1"/>
  <c r="AD91" i="1"/>
  <c r="AD93" i="1"/>
  <c r="AD95" i="1"/>
  <c r="AD6" i="1"/>
  <c r="AD87" i="1" l="1"/>
  <c r="AD83" i="1"/>
  <c r="AD21" i="1"/>
  <c r="AD11" i="1"/>
  <c r="AD59" i="1"/>
  <c r="AD29" i="1"/>
  <c r="AD7" i="1"/>
  <c r="AD52" i="1"/>
  <c r="AD50" i="1"/>
  <c r="AD48" i="1"/>
  <c r="AD23" i="1"/>
  <c r="AD57" i="1"/>
  <c r="AD20" i="1"/>
  <c r="AD13" i="1"/>
  <c r="AD10" i="1"/>
  <c r="U65" i="1"/>
  <c r="AD44" i="1"/>
  <c r="AD42" i="1"/>
  <c r="AD40" i="1"/>
  <c r="AD38" i="1"/>
  <c r="AD36" i="1"/>
  <c r="AD34" i="1"/>
  <c r="AD32" i="1"/>
  <c r="AD28" i="1"/>
  <c r="AD24" i="1"/>
  <c r="AD16" i="1"/>
  <c r="U9" i="1"/>
  <c r="AD94" i="1"/>
  <c r="AD90" i="1"/>
  <c r="AD86" i="1"/>
  <c r="AD84" i="1"/>
  <c r="AD82" i="1"/>
  <c r="AD80" i="1"/>
  <c r="AD76" i="1"/>
  <c r="AD74" i="1"/>
  <c r="AD72" i="1"/>
  <c r="AD62" i="1"/>
  <c r="AD60" i="1"/>
  <c r="AD58" i="1"/>
  <c r="AD12" i="1"/>
  <c r="AD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AD5" i="1" l="1"/>
  <c r="K5" i="1"/>
</calcChain>
</file>

<file path=xl/sharedStrings.xml><?xml version="1.0" encoding="utf-8"?>
<sst xmlns="http://schemas.openxmlformats.org/spreadsheetml/2006/main" count="362" uniqueCount="150">
  <si>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</si>
  <si>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</si>
  <si>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</si>
  <si>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</si>
  <si>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</si>
  <si>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</si>
  <si>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</si>
  <si>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</si>
  <si>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</si>
  <si>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</si>
  <si>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</si>
  <si>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</si>
  <si>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</si>
  <si>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</si>
  <si>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</si>
  <si>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</si>
  <si>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</si>
  <si>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</si>
  <si>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</si>
  <si>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</si>
  <si>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</si>
  <si>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</si>
  <si>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</si>
  <si>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</si>
  <si>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</si>
  <si>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07,12,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</si>
  <si>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</si>
  <si>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</si>
  <si>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</si>
  <si>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</si>
  <si>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</si>
  <si>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</si>
  <si>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</si>
  <si>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</si>
  <si>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</si>
  <si>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</si>
  <si>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</si>
  <si>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</si>
  <si>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</si>
  <si>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</si>
  <si>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</si>
  <si>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</si>
  <si>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</si>
  <si>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</si>
  <si>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</si>
  <si>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</si>
  <si>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</si>
  <si>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</si>
  <si>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</si>
  <si>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</si>
  <si>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</si>
  <si>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</si>
  <si>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</si>
  <si>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</si>
  <si>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</si>
  <si>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</si>
  <si>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</si>
  <si>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</si>
  <si>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</si>
  <si>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</si>
  <si>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</si>
  <si>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</si>
  <si>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</si>
  <si>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</si>
  <si>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</si>
  <si>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</si>
  <si>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</si>
  <si>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</si>
  <si>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</si>
  <si>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</si>
  <si>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</si>
  <si>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</si>
  <si>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</si>
  <si>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</si>
  <si>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</si>
  <si>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</si>
  <si>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</si>
  <si>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</si>
  <si>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</si>
  <si>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</si>
  <si>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</si>
  <si>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</si>
  <si>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</si>
  <si>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</si>
  <si>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</si>
  <si>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</si>
  <si>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</si>
  <si>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</si>
  <si>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</si>
  <si>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</si>
  <si>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</si>
  <si>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</si>
  <si>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</si>
  <si>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</si>
  <si>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</si>
  <si>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</si>
  <si>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</si>
  <si>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</si>
  <si>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</si>
  <si>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</si>
  <si>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</si>
  <si>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</si>
  <si>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</si>
  <si>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</si>
  <si>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</si>
  <si>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</si>
  <si>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</si>
  <si>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</si>
  <si>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</si>
  <si>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</si>
  <si>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</si>
  <si>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</si>
  <si>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</si>
  <si>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</si>
  <si>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</si>
  <si>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</si>
  <si>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</si>
  <si>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</si>
  <si>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</si>
  <si>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</si>
  <si>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</si>
  <si>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</si>
  <si>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</si>
  <si>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</si>
  <si>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</si>
  <si>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</si>
  <si>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</si>
  <si>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</si>
  <si>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</si>
  <si>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</si>
  <si>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</si>
  <si>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</si>
  <si>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</si>
  <si>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</si>
  <si>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</si>
  <si>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</si>
  <si>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</si>
  <si>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</si>
  <si>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</si>
  <si>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</si>
  <si>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</si>
  <si>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</si>
  <si>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</si>
  <si>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</si>
  <si>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</si>
  <si>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</si>
  <si>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</si>
  <si>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</si>
  <si>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</si>
  <si>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ТМА + Приоритет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</si>
</sst>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0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S93" sqref="S93"/>
    </sheetView>
  </sheetViews>
  <sheetFormatPr defaultRowHeight="14.5" x14ac:dyDescent="0.35"/>
  <cols>
    <col min="1" max="1" width="60" customWidth="1"/>
    <col min="2" max="2" width="3.1796875" customWidth="1"/>
    <col min="3" max="6" width="6.453125" customWidth="1"/>
    <col min="7" max="7" width="5.1796875" style="8" customWidth="1"/>
    <col min="8" max="8" width="5.1796875" customWidth="1"/>
    <col min="9" max="9" width="12.7265625" customWidth="1"/>
    <col min="10" max="11" width="6.7265625" customWidth="1"/>
    <col min="12" max="13" width="0.81640625" customWidth="1"/>
    <col min="14" max="19" width="6.7265625" customWidth="1"/>
    <col min="20" max="20" width="21.7265625" customWidth="1"/>
    <col min="21" max="22" width="5.453125" customWidth="1"/>
    <col min="23" max="28" width="6.1796875" customWidth="1"/>
    <col min="29" max="29" width="34.81640625" customWidth="1"/>
    <col min="30" max="51" width="8" customWidth="1"/>
  </cols>
  <sheetData>
    <row r="1" spans="1:51" x14ac:dyDescent="0.3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3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3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35">
      <c r="A5" s="1"/>
      <c r="B5" s="1"/>
      <c r="C5" s="1"/>
      <c r="D5" s="1"/>
      <c r="E5" s="4">
        <f>SUM(E6:E500)</f>
        <v>10435.881000000003</v>
      </c>
      <c r="F5" s="4">
        <f>SUM(F6:F500)</f>
        <v>6060.5680000000002</v>
      </c>
      <c r="G5" s="6"/>
      <c r="H5" s="1"/>
      <c r="I5" s="1"/>
      <c r="J5" s="4">
        <f t="shared" ref="J5:S5" si="0">SUM(J6:J500)</f>
        <v>10727.282000000003</v>
      </c>
      <c r="K5" s="4">
        <f t="shared" si="0"/>
        <v>-291.40100000000012</v>
      </c>
      <c r="L5" s="4">
        <f t="shared" si="0"/>
        <v>0</v>
      </c>
      <c r="M5" s="4">
        <f t="shared" si="0"/>
        <v>0</v>
      </c>
      <c r="N5" s="4">
        <f t="shared" si="0"/>
        <v>6752.8482999999987</v>
      </c>
      <c r="O5" s="4">
        <f t="shared" si="0"/>
        <v>1774.3641000000002</v>
      </c>
      <c r="P5" s="4">
        <f t="shared" si="0"/>
        <v>5910.7981999999984</v>
      </c>
      <c r="Q5" s="4">
        <f t="shared" si="0"/>
        <v>2087.1761999999999</v>
      </c>
      <c r="R5" s="4">
        <f t="shared" si="0"/>
        <v>4500.3322000000007</v>
      </c>
      <c r="S5" s="4">
        <f t="shared" si="0"/>
        <v>820</v>
      </c>
      <c r="T5" s="1"/>
      <c r="U5" s="1"/>
      <c r="V5" s="1"/>
      <c r="W5" s="4">
        <f t="shared" ref="W5:AB5" si="1">SUM(W6:W500)</f>
        <v>2011.3321999999994</v>
      </c>
      <c r="X5" s="4">
        <f t="shared" si="1"/>
        <v>1928.1038000000003</v>
      </c>
      <c r="Y5" s="4">
        <f t="shared" si="1"/>
        <v>2227.3204000000005</v>
      </c>
      <c r="Z5" s="4">
        <f t="shared" si="1"/>
        <v>2292.2078000000001</v>
      </c>
      <c r="AA5" s="4">
        <f t="shared" si="1"/>
        <v>2273.7201999999997</v>
      </c>
      <c r="AB5" s="4">
        <f t="shared" si="1"/>
        <v>2136.8248000000003</v>
      </c>
      <c r="AC5" s="1"/>
      <c r="AD5" s="4">
        <f>SUM(AD6:AD500)</f>
        <v>3849.300200000001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35">
      <c r="A6" s="1" t="s">
        <v>33</v>
      </c>
      <c r="B6" s="1" t="s">
        <v>34</v>
      </c>
      <c r="C6" s="1">
        <v>157.50299999999999</v>
      </c>
      <c r="D6" s="1">
        <v>47.381</v>
      </c>
      <c r="E6" s="1">
        <v>99.841999999999999</v>
      </c>
      <c r="F6" s="1">
        <v>93.385000000000005</v>
      </c>
      <c r="G6" s="6">
        <v>1</v>
      </c>
      <c r="H6" s="1">
        <v>50</v>
      </c>
      <c r="I6" s="1" t="s">
        <v>35</v>
      </c>
      <c r="J6" s="1">
        <v>97.2</v>
      </c>
      <c r="K6" s="1">
        <f t="shared" ref="K6:K37" si="2">E6-J6</f>
        <v>2.6419999999999959</v>
      </c>
      <c r="L6" s="1"/>
      <c r="M6" s="1"/>
      <c r="N6" s="1">
        <v>0</v>
      </c>
      <c r="O6" s="1">
        <v>16.38980000000004</v>
      </c>
      <c r="P6" s="1">
        <v>104.3862</v>
      </c>
      <c r="Q6" s="1">
        <f>E6/5</f>
        <v>19.968399999999999</v>
      </c>
      <c r="R6" s="5">
        <f>11*Q6-P6-O6-N6-F6</f>
        <v>5.4913999999999561</v>
      </c>
      <c r="S6" s="5"/>
      <c r="T6" s="1"/>
      <c r="U6" s="1">
        <f>(F6+N6+O6+P6+R6)/Q6</f>
        <v>11</v>
      </c>
      <c r="V6" s="1">
        <f>(F6+N6+O6+P6)/Q6</f>
        <v>10.724995492878751</v>
      </c>
      <c r="W6" s="1">
        <v>20.133600000000001</v>
      </c>
      <c r="X6" s="1">
        <v>16.936</v>
      </c>
      <c r="Y6" s="1">
        <v>16.917999999999999</v>
      </c>
      <c r="Z6" s="1">
        <v>24.103200000000001</v>
      </c>
      <c r="AA6" s="1">
        <v>25.264199999999999</v>
      </c>
      <c r="AB6" s="1">
        <v>17.572600000000001</v>
      </c>
      <c r="AC6" s="1"/>
      <c r="AD6" s="1">
        <f>R6*G6</f>
        <v>5.4913999999999561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35">
      <c r="A7" s="1" t="s">
        <v>36</v>
      </c>
      <c r="B7" s="1" t="s">
        <v>34</v>
      </c>
      <c r="C7" s="1">
        <v>102.45099999999999</v>
      </c>
      <c r="D7" s="1">
        <v>88.849000000000004</v>
      </c>
      <c r="E7" s="1">
        <v>111.866</v>
      </c>
      <c r="F7" s="1">
        <v>79.433999999999997</v>
      </c>
      <c r="G7" s="6">
        <v>1</v>
      </c>
      <c r="H7" s="1">
        <v>45</v>
      </c>
      <c r="I7" s="1" t="s">
        <v>35</v>
      </c>
      <c r="J7" s="1">
        <v>96.7</v>
      </c>
      <c r="K7" s="1">
        <f t="shared" si="2"/>
        <v>15.165999999999997</v>
      </c>
      <c r="L7" s="1"/>
      <c r="M7" s="1"/>
      <c r="N7" s="1">
        <v>0</v>
      </c>
      <c r="O7" s="1"/>
      <c r="P7" s="1">
        <v>61.321599999999989</v>
      </c>
      <c r="Q7" s="1">
        <f t="shared" ref="Q7:Q70" si="3">E7/5</f>
        <v>22.373200000000001</v>
      </c>
      <c r="R7" s="5">
        <f t="shared" ref="R7:R24" si="4">11*Q7-P7-O7-N7-F7</f>
        <v>105.34960000000001</v>
      </c>
      <c r="S7" s="5"/>
      <c r="T7" s="1"/>
      <c r="U7" s="1">
        <f t="shared" ref="U7:U70" si="5">(F7+N7+O7+P7+R7)/Q7</f>
        <v>11</v>
      </c>
      <c r="V7" s="1">
        <f t="shared" ref="V7:V70" si="6">(F7+N7+O7+P7)/Q7</f>
        <v>6.2912591850964539</v>
      </c>
      <c r="W7" s="1">
        <v>18.0444</v>
      </c>
      <c r="X7" s="1">
        <v>4.6800000000000001E-2</v>
      </c>
      <c r="Y7" s="1">
        <v>3.3325999999999998</v>
      </c>
      <c r="Z7" s="1">
        <v>16.721800000000002</v>
      </c>
      <c r="AA7" s="1">
        <v>13.436</v>
      </c>
      <c r="AB7" s="1">
        <v>5.2375999999999996</v>
      </c>
      <c r="AC7" s="1"/>
      <c r="AD7" s="1">
        <f t="shared" ref="AD7:AD70" si="7">R7*G7</f>
        <v>105.34960000000001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35">
      <c r="A8" s="1" t="s">
        <v>37</v>
      </c>
      <c r="B8" s="1" t="s">
        <v>34</v>
      </c>
      <c r="C8" s="1">
        <v>-0.112</v>
      </c>
      <c r="D8" s="1">
        <v>80.653999999999996</v>
      </c>
      <c r="E8" s="1">
        <v>34.29</v>
      </c>
      <c r="F8" s="1">
        <v>45.572000000000003</v>
      </c>
      <c r="G8" s="6">
        <v>1</v>
      </c>
      <c r="H8" s="1">
        <v>45</v>
      </c>
      <c r="I8" s="1" t="s">
        <v>35</v>
      </c>
      <c r="J8" s="1">
        <v>40.200000000000003</v>
      </c>
      <c r="K8" s="1">
        <f t="shared" si="2"/>
        <v>-5.9100000000000037</v>
      </c>
      <c r="L8" s="1"/>
      <c r="M8" s="1"/>
      <c r="N8" s="1">
        <v>161.98320000000001</v>
      </c>
      <c r="O8" s="1"/>
      <c r="P8" s="1">
        <v>0</v>
      </c>
      <c r="Q8" s="1">
        <f t="shared" si="3"/>
        <v>6.8579999999999997</v>
      </c>
      <c r="R8" s="5"/>
      <c r="S8" s="5"/>
      <c r="T8" s="1"/>
      <c r="U8" s="1">
        <f t="shared" si="5"/>
        <v>30.264683581219018</v>
      </c>
      <c r="V8" s="1">
        <f t="shared" si="6"/>
        <v>30.264683581219018</v>
      </c>
      <c r="W8" s="1">
        <v>3.3037999999999998</v>
      </c>
      <c r="X8" s="1">
        <v>18.323599999999999</v>
      </c>
      <c r="Y8" s="1">
        <v>23.343599999999999</v>
      </c>
      <c r="Z8" s="1">
        <v>15.3668</v>
      </c>
      <c r="AA8" s="1">
        <v>11.2188</v>
      </c>
      <c r="AB8" s="1">
        <v>14.0768</v>
      </c>
      <c r="AC8" s="13" t="s">
        <v>38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35">
      <c r="A9" s="1" t="s">
        <v>39</v>
      </c>
      <c r="B9" s="1" t="s">
        <v>34</v>
      </c>
      <c r="C9" s="1">
        <v>42.600999999999999</v>
      </c>
      <c r="D9" s="1">
        <v>0.38200000000000001</v>
      </c>
      <c r="E9" s="1">
        <v>35.398000000000003</v>
      </c>
      <c r="F9" s="1">
        <v>6.3310000000000004</v>
      </c>
      <c r="G9" s="6">
        <v>1</v>
      </c>
      <c r="H9" s="1">
        <v>40</v>
      </c>
      <c r="I9" s="1" t="s">
        <v>35</v>
      </c>
      <c r="J9" s="1">
        <v>36.6</v>
      </c>
      <c r="K9" s="1">
        <f t="shared" si="2"/>
        <v>-1.2019999999999982</v>
      </c>
      <c r="L9" s="1"/>
      <c r="M9" s="1"/>
      <c r="N9" s="1">
        <v>0</v>
      </c>
      <c r="O9" s="1"/>
      <c r="P9" s="1">
        <v>41.976999999999997</v>
      </c>
      <c r="Q9" s="1">
        <f t="shared" si="3"/>
        <v>7.079600000000001</v>
      </c>
      <c r="R9" s="5">
        <f t="shared" si="4"/>
        <v>29.567600000000009</v>
      </c>
      <c r="S9" s="5"/>
      <c r="T9" s="1"/>
      <c r="U9" s="1">
        <f t="shared" si="5"/>
        <v>11</v>
      </c>
      <c r="V9" s="1">
        <f t="shared" si="6"/>
        <v>6.8235493530707938</v>
      </c>
      <c r="W9" s="1">
        <v>7.08</v>
      </c>
      <c r="X9" s="1">
        <v>2.6932</v>
      </c>
      <c r="Y9" s="1">
        <v>3.004</v>
      </c>
      <c r="Z9" s="1">
        <v>3.0594000000000001</v>
      </c>
      <c r="AA9" s="1">
        <v>2.4977999999999998</v>
      </c>
      <c r="AB9" s="1">
        <v>1.1072</v>
      </c>
      <c r="AC9" s="1"/>
      <c r="AD9" s="1">
        <f t="shared" si="7"/>
        <v>29.567600000000009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35">
      <c r="A10" s="1" t="s">
        <v>40</v>
      </c>
      <c r="B10" s="1" t="s">
        <v>41</v>
      </c>
      <c r="C10" s="1">
        <v>146</v>
      </c>
      <c r="D10" s="1">
        <v>104</v>
      </c>
      <c r="E10" s="1">
        <v>107</v>
      </c>
      <c r="F10" s="1">
        <v>124</v>
      </c>
      <c r="G10" s="6">
        <v>0.45</v>
      </c>
      <c r="H10" s="1">
        <v>45</v>
      </c>
      <c r="I10" s="1" t="s">
        <v>35</v>
      </c>
      <c r="J10" s="1">
        <v>112</v>
      </c>
      <c r="K10" s="1">
        <f t="shared" si="2"/>
        <v>-5</v>
      </c>
      <c r="L10" s="1"/>
      <c r="M10" s="1"/>
      <c r="N10" s="1">
        <v>0</v>
      </c>
      <c r="O10" s="1"/>
      <c r="P10" s="1">
        <v>68</v>
      </c>
      <c r="Q10" s="1">
        <f t="shared" si="3"/>
        <v>21.4</v>
      </c>
      <c r="R10" s="5">
        <f t="shared" si="4"/>
        <v>43.399999999999977</v>
      </c>
      <c r="S10" s="5"/>
      <c r="T10" s="1"/>
      <c r="U10" s="1">
        <f t="shared" si="5"/>
        <v>11</v>
      </c>
      <c r="V10" s="1">
        <f t="shared" si="6"/>
        <v>8.9719626168224309</v>
      </c>
      <c r="W10" s="1">
        <v>21.2</v>
      </c>
      <c r="X10" s="1">
        <v>16</v>
      </c>
      <c r="Y10" s="1">
        <v>20.399999999999999</v>
      </c>
      <c r="Z10" s="1">
        <v>28</v>
      </c>
      <c r="AA10" s="1">
        <v>24.6</v>
      </c>
      <c r="AB10" s="1">
        <v>20.6</v>
      </c>
      <c r="AC10" s="1"/>
      <c r="AD10" s="1">
        <f t="shared" si="7"/>
        <v>19.52999999999999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35">
      <c r="A11" s="1" t="s">
        <v>42</v>
      </c>
      <c r="B11" s="1" t="s">
        <v>41</v>
      </c>
      <c r="C11" s="1">
        <v>181</v>
      </c>
      <c r="D11" s="1">
        <v>72</v>
      </c>
      <c r="E11" s="1">
        <v>125</v>
      </c>
      <c r="F11" s="1">
        <v>112</v>
      </c>
      <c r="G11" s="6">
        <v>0.45</v>
      </c>
      <c r="H11" s="1">
        <v>45</v>
      </c>
      <c r="I11" s="1" t="s">
        <v>35</v>
      </c>
      <c r="J11" s="1">
        <v>128</v>
      </c>
      <c r="K11" s="1">
        <f t="shared" si="2"/>
        <v>-3</v>
      </c>
      <c r="L11" s="1"/>
      <c r="M11" s="1"/>
      <c r="N11" s="1">
        <v>11.200000000000051</v>
      </c>
      <c r="O11" s="1">
        <v>17.199999999999989</v>
      </c>
      <c r="P11" s="1">
        <v>75.599999999999966</v>
      </c>
      <c r="Q11" s="1">
        <f t="shared" si="3"/>
        <v>25</v>
      </c>
      <c r="R11" s="5">
        <f t="shared" si="4"/>
        <v>59</v>
      </c>
      <c r="S11" s="5"/>
      <c r="T11" s="1"/>
      <c r="U11" s="1">
        <f t="shared" si="5"/>
        <v>11</v>
      </c>
      <c r="V11" s="1">
        <f t="shared" si="6"/>
        <v>8.64</v>
      </c>
      <c r="W11" s="1">
        <v>23.8</v>
      </c>
      <c r="X11" s="1">
        <v>23.2</v>
      </c>
      <c r="Y11" s="1">
        <v>25.4</v>
      </c>
      <c r="Z11" s="1">
        <v>30.8</v>
      </c>
      <c r="AA11" s="1">
        <v>30.4</v>
      </c>
      <c r="AB11" s="1">
        <v>28.2</v>
      </c>
      <c r="AC11" s="1"/>
      <c r="AD11" s="1">
        <f t="shared" si="7"/>
        <v>26.55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35">
      <c r="A12" s="1" t="s">
        <v>43</v>
      </c>
      <c r="B12" s="1" t="s">
        <v>41</v>
      </c>
      <c r="C12" s="1">
        <v>4</v>
      </c>
      <c r="D12" s="1"/>
      <c r="E12" s="1">
        <v>4</v>
      </c>
      <c r="F12" s="1"/>
      <c r="G12" s="6">
        <v>0.17</v>
      </c>
      <c r="H12" s="1">
        <v>180</v>
      </c>
      <c r="I12" s="1" t="s">
        <v>35</v>
      </c>
      <c r="J12" s="1">
        <v>6</v>
      </c>
      <c r="K12" s="1">
        <f t="shared" si="2"/>
        <v>-2</v>
      </c>
      <c r="L12" s="1"/>
      <c r="M12" s="1"/>
      <c r="N12" s="1">
        <v>10</v>
      </c>
      <c r="O12" s="1"/>
      <c r="P12" s="1">
        <v>0</v>
      </c>
      <c r="Q12" s="1">
        <f t="shared" si="3"/>
        <v>0.8</v>
      </c>
      <c r="R12" s="5">
        <v>10</v>
      </c>
      <c r="S12" s="5"/>
      <c r="T12" s="1"/>
      <c r="U12" s="1">
        <f t="shared" si="5"/>
        <v>25</v>
      </c>
      <c r="V12" s="1">
        <f t="shared" si="6"/>
        <v>12.5</v>
      </c>
      <c r="W12" s="1">
        <v>0.8</v>
      </c>
      <c r="X12" s="1">
        <v>1.4</v>
      </c>
      <c r="Y12" s="1">
        <v>1.8</v>
      </c>
      <c r="Z12" s="1">
        <v>5.4</v>
      </c>
      <c r="AA12" s="1">
        <v>5</v>
      </c>
      <c r="AB12" s="1">
        <v>1.8</v>
      </c>
      <c r="AC12" s="1"/>
      <c r="AD12" s="1">
        <f t="shared" si="7"/>
        <v>1.7000000000000002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35">
      <c r="A13" s="1" t="s">
        <v>44</v>
      </c>
      <c r="B13" s="1" t="s">
        <v>41</v>
      </c>
      <c r="C13" s="1">
        <v>67</v>
      </c>
      <c r="D13" s="1">
        <v>10</v>
      </c>
      <c r="E13" s="1">
        <v>34</v>
      </c>
      <c r="F13" s="1">
        <v>41</v>
      </c>
      <c r="G13" s="6">
        <v>0.3</v>
      </c>
      <c r="H13" s="1">
        <v>40</v>
      </c>
      <c r="I13" s="1" t="s">
        <v>35</v>
      </c>
      <c r="J13" s="1">
        <v>36</v>
      </c>
      <c r="K13" s="1">
        <f t="shared" si="2"/>
        <v>-2</v>
      </c>
      <c r="L13" s="1"/>
      <c r="M13" s="1"/>
      <c r="N13" s="1">
        <v>0</v>
      </c>
      <c r="O13" s="1"/>
      <c r="P13" s="1">
        <v>0</v>
      </c>
      <c r="Q13" s="1">
        <f t="shared" si="3"/>
        <v>6.8</v>
      </c>
      <c r="R13" s="5">
        <f t="shared" si="4"/>
        <v>33.799999999999997</v>
      </c>
      <c r="S13" s="5"/>
      <c r="T13" s="1"/>
      <c r="U13" s="1">
        <f t="shared" si="5"/>
        <v>11</v>
      </c>
      <c r="V13" s="1">
        <f t="shared" si="6"/>
        <v>6.0294117647058822</v>
      </c>
      <c r="W13" s="1">
        <v>4.8</v>
      </c>
      <c r="X13" s="1">
        <v>4.2</v>
      </c>
      <c r="Y13" s="1">
        <v>4.8</v>
      </c>
      <c r="Z13" s="1">
        <v>2.6</v>
      </c>
      <c r="AA13" s="1">
        <v>2.4</v>
      </c>
      <c r="AB13" s="1">
        <v>0.2</v>
      </c>
      <c r="AC13" s="14" t="s">
        <v>38</v>
      </c>
      <c r="AD13" s="1">
        <f t="shared" si="7"/>
        <v>10.139999999999999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35">
      <c r="A14" s="20" t="s">
        <v>46</v>
      </c>
      <c r="B14" s="1" t="s">
        <v>41</v>
      </c>
      <c r="C14" s="1"/>
      <c r="D14" s="1"/>
      <c r="E14" s="1"/>
      <c r="F14" s="1"/>
      <c r="G14" s="6">
        <v>0.17</v>
      </c>
      <c r="H14" s="1">
        <v>180</v>
      </c>
      <c r="I14" s="1" t="s">
        <v>35</v>
      </c>
      <c r="J14" s="1">
        <v>3</v>
      </c>
      <c r="K14" s="1">
        <f t="shared" si="2"/>
        <v>-3</v>
      </c>
      <c r="L14" s="1"/>
      <c r="M14" s="1"/>
      <c r="N14" s="1">
        <v>76.599999999999994</v>
      </c>
      <c r="O14" s="1"/>
      <c r="P14" s="1">
        <v>40</v>
      </c>
      <c r="Q14" s="1">
        <f t="shared" si="3"/>
        <v>0</v>
      </c>
      <c r="R14" s="5">
        <v>10</v>
      </c>
      <c r="S14" s="5"/>
      <c r="T14" s="1"/>
      <c r="U14" s="1" t="e">
        <f t="shared" si="5"/>
        <v>#DIV/0!</v>
      </c>
      <c r="V14" s="1" t="e">
        <f t="shared" si="6"/>
        <v>#DIV/0!</v>
      </c>
      <c r="W14" s="1">
        <v>0</v>
      </c>
      <c r="X14" s="1">
        <v>6.6</v>
      </c>
      <c r="Y14" s="1">
        <v>10.6</v>
      </c>
      <c r="Z14" s="1">
        <v>8.4</v>
      </c>
      <c r="AA14" s="1">
        <v>4.4000000000000004</v>
      </c>
      <c r="AB14" s="1">
        <v>0</v>
      </c>
      <c r="AC14" s="1"/>
      <c r="AD14" s="1">
        <f t="shared" si="7"/>
        <v>1.7000000000000002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5">
      <c r="A15" s="1" t="s">
        <v>47</v>
      </c>
      <c r="B15" s="1" t="s">
        <v>41</v>
      </c>
      <c r="C15" s="1">
        <v>28</v>
      </c>
      <c r="D15" s="1">
        <v>1</v>
      </c>
      <c r="E15" s="1">
        <v>8</v>
      </c>
      <c r="F15" s="1">
        <v>15</v>
      </c>
      <c r="G15" s="6">
        <v>0.35</v>
      </c>
      <c r="H15" s="1">
        <v>50</v>
      </c>
      <c r="I15" s="1" t="s">
        <v>35</v>
      </c>
      <c r="J15" s="1">
        <v>8</v>
      </c>
      <c r="K15" s="1">
        <f t="shared" si="2"/>
        <v>0</v>
      </c>
      <c r="L15" s="1"/>
      <c r="M15" s="1"/>
      <c r="N15" s="1">
        <v>5.3999999999999986</v>
      </c>
      <c r="O15" s="1">
        <v>6</v>
      </c>
      <c r="P15" s="1">
        <v>0</v>
      </c>
      <c r="Q15" s="1">
        <f t="shared" si="3"/>
        <v>1.6</v>
      </c>
      <c r="R15" s="5"/>
      <c r="S15" s="5"/>
      <c r="T15" s="1"/>
      <c r="U15" s="1">
        <f t="shared" si="5"/>
        <v>16.499999999999996</v>
      </c>
      <c r="V15" s="1">
        <f t="shared" si="6"/>
        <v>16.499999999999996</v>
      </c>
      <c r="W15" s="1">
        <v>2</v>
      </c>
      <c r="X15" s="1">
        <v>3</v>
      </c>
      <c r="Y15" s="1">
        <v>3.6</v>
      </c>
      <c r="Z15" s="1">
        <v>2</v>
      </c>
      <c r="AA15" s="1">
        <v>1.6</v>
      </c>
      <c r="AB15" s="1">
        <v>2.4</v>
      </c>
      <c r="AC15" s="13" t="s">
        <v>38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5">
      <c r="A16" s="1" t="s">
        <v>48</v>
      </c>
      <c r="B16" s="1" t="s">
        <v>41</v>
      </c>
      <c r="C16" s="1">
        <v>52</v>
      </c>
      <c r="D16" s="1"/>
      <c r="E16" s="1">
        <v>8</v>
      </c>
      <c r="F16" s="1">
        <v>38</v>
      </c>
      <c r="G16" s="6">
        <v>0.35</v>
      </c>
      <c r="H16" s="1">
        <v>50</v>
      </c>
      <c r="I16" s="1" t="s">
        <v>35</v>
      </c>
      <c r="J16" s="1">
        <v>9</v>
      </c>
      <c r="K16" s="1">
        <f t="shared" si="2"/>
        <v>-1</v>
      </c>
      <c r="L16" s="1"/>
      <c r="M16" s="1"/>
      <c r="N16" s="1">
        <v>0</v>
      </c>
      <c r="O16" s="1"/>
      <c r="P16" s="1">
        <v>0</v>
      </c>
      <c r="Q16" s="1">
        <f t="shared" si="3"/>
        <v>1.6</v>
      </c>
      <c r="R16" s="5"/>
      <c r="S16" s="5"/>
      <c r="T16" s="1"/>
      <c r="U16" s="1">
        <f t="shared" si="5"/>
        <v>23.75</v>
      </c>
      <c r="V16" s="1">
        <f t="shared" si="6"/>
        <v>23.75</v>
      </c>
      <c r="W16" s="1">
        <v>2</v>
      </c>
      <c r="X16" s="1">
        <v>2.8</v>
      </c>
      <c r="Y16" s="1">
        <v>4.5999999999999996</v>
      </c>
      <c r="Z16" s="1">
        <v>3.6</v>
      </c>
      <c r="AA16" s="1">
        <v>1</v>
      </c>
      <c r="AB16" s="1">
        <v>6.8</v>
      </c>
      <c r="AC16" s="21" t="s">
        <v>45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35">
      <c r="A17" s="1" t="s">
        <v>49</v>
      </c>
      <c r="B17" s="1" t="s">
        <v>34</v>
      </c>
      <c r="C17" s="1">
        <v>109.506</v>
      </c>
      <c r="D17" s="1">
        <v>165.2</v>
      </c>
      <c r="E17" s="1">
        <v>168.078</v>
      </c>
      <c r="F17" s="1">
        <v>77.563000000000002</v>
      </c>
      <c r="G17" s="6">
        <v>1</v>
      </c>
      <c r="H17" s="1">
        <v>55</v>
      </c>
      <c r="I17" s="1" t="s">
        <v>35</v>
      </c>
      <c r="J17" s="1">
        <v>157.9</v>
      </c>
      <c r="K17" s="1">
        <f t="shared" si="2"/>
        <v>10.177999999999997</v>
      </c>
      <c r="L17" s="1"/>
      <c r="M17" s="1"/>
      <c r="N17" s="1">
        <v>110.8184</v>
      </c>
      <c r="O17" s="1"/>
      <c r="P17" s="1">
        <v>74.631199999999993</v>
      </c>
      <c r="Q17" s="1">
        <f t="shared" si="3"/>
        <v>33.615600000000001</v>
      </c>
      <c r="R17" s="5">
        <f>9*Q17-P17-O17-N17-F17</f>
        <v>39.527799999999999</v>
      </c>
      <c r="S17" s="5"/>
      <c r="T17" s="1"/>
      <c r="U17" s="1">
        <f t="shared" si="5"/>
        <v>9</v>
      </c>
      <c r="V17" s="1">
        <f t="shared" si="6"/>
        <v>7.8241233236949501</v>
      </c>
      <c r="W17" s="1">
        <v>32.8354</v>
      </c>
      <c r="X17" s="1">
        <v>40.9846</v>
      </c>
      <c r="Y17" s="1">
        <v>42.074599999999997</v>
      </c>
      <c r="Z17" s="1">
        <v>44.606999999999999</v>
      </c>
      <c r="AA17" s="1">
        <v>41.5914</v>
      </c>
      <c r="AB17" s="1">
        <v>37.544600000000003</v>
      </c>
      <c r="AC17" s="1" t="s">
        <v>50</v>
      </c>
      <c r="AD17" s="1">
        <f t="shared" si="7"/>
        <v>39.527799999999999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35">
      <c r="A18" s="1" t="s">
        <v>51</v>
      </c>
      <c r="B18" s="1" t="s">
        <v>34</v>
      </c>
      <c r="C18" s="1">
        <v>1348.674</v>
      </c>
      <c r="D18" s="1">
        <v>622.48299999999995</v>
      </c>
      <c r="E18" s="1">
        <v>1288.0440000000001</v>
      </c>
      <c r="F18" s="1">
        <v>543.78399999999999</v>
      </c>
      <c r="G18" s="6">
        <v>1</v>
      </c>
      <c r="H18" s="1">
        <v>50</v>
      </c>
      <c r="I18" s="1" t="s">
        <v>35</v>
      </c>
      <c r="J18" s="1">
        <v>1305.046</v>
      </c>
      <c r="K18" s="1">
        <f t="shared" si="2"/>
        <v>-17.001999999999953</v>
      </c>
      <c r="L18" s="1"/>
      <c r="M18" s="1"/>
      <c r="N18" s="1">
        <v>1414.992</v>
      </c>
      <c r="O18" s="1">
        <v>84.201600000000099</v>
      </c>
      <c r="P18" s="1">
        <v>527.78959999999984</v>
      </c>
      <c r="Q18" s="1">
        <f t="shared" si="3"/>
        <v>257.60880000000003</v>
      </c>
      <c r="R18" s="5">
        <f>12*Q18-P18-O18-N18-F18</f>
        <v>520.53840000000025</v>
      </c>
      <c r="S18" s="5"/>
      <c r="T18" s="1"/>
      <c r="U18" s="1">
        <f t="shared" si="5"/>
        <v>12</v>
      </c>
      <c r="V18" s="1">
        <f t="shared" si="6"/>
        <v>9.9793454260879262</v>
      </c>
      <c r="W18" s="1">
        <v>249.2722</v>
      </c>
      <c r="X18" s="1">
        <v>237.5564</v>
      </c>
      <c r="Y18" s="1">
        <v>296.89600000000002</v>
      </c>
      <c r="Z18" s="1">
        <v>265.58699999999999</v>
      </c>
      <c r="AA18" s="1">
        <v>263.483</v>
      </c>
      <c r="AB18" s="1">
        <v>283.53339999999997</v>
      </c>
      <c r="AC18" s="1" t="s">
        <v>52</v>
      </c>
      <c r="AD18" s="1">
        <f t="shared" si="7"/>
        <v>520.53840000000025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35">
      <c r="A19" s="1" t="s">
        <v>53</v>
      </c>
      <c r="B19" s="1" t="s">
        <v>34</v>
      </c>
      <c r="C19" s="1">
        <v>35.808999999999997</v>
      </c>
      <c r="D19" s="1">
        <v>10.612</v>
      </c>
      <c r="E19" s="1">
        <v>37.813000000000002</v>
      </c>
      <c r="F19" s="1">
        <v>7.9640000000000004</v>
      </c>
      <c r="G19" s="6">
        <v>1</v>
      </c>
      <c r="H19" s="1">
        <v>60</v>
      </c>
      <c r="I19" s="1" t="s">
        <v>35</v>
      </c>
      <c r="J19" s="1">
        <v>34.5</v>
      </c>
      <c r="K19" s="1">
        <f t="shared" si="2"/>
        <v>3.3130000000000024</v>
      </c>
      <c r="L19" s="1"/>
      <c r="M19" s="1"/>
      <c r="N19" s="1">
        <v>14.05430000000001</v>
      </c>
      <c r="O19" s="1">
        <v>5.9898000000000016</v>
      </c>
      <c r="P19" s="1">
        <v>46.973899999999993</v>
      </c>
      <c r="Q19" s="1">
        <f t="shared" si="3"/>
        <v>7.5626000000000007</v>
      </c>
      <c r="R19" s="5">
        <f t="shared" si="4"/>
        <v>8.2065999999999999</v>
      </c>
      <c r="S19" s="5"/>
      <c r="T19" s="1"/>
      <c r="U19" s="1">
        <f t="shared" si="5"/>
        <v>10.999999999999998</v>
      </c>
      <c r="V19" s="1">
        <f t="shared" si="6"/>
        <v>9.9148441012350244</v>
      </c>
      <c r="W19" s="1">
        <v>7.5626000000000007</v>
      </c>
      <c r="X19" s="1">
        <v>5.9898000000000007</v>
      </c>
      <c r="Y19" s="1">
        <v>5.9898000000000007</v>
      </c>
      <c r="Z19" s="1">
        <v>6.6898</v>
      </c>
      <c r="AA19" s="1">
        <v>6.6898</v>
      </c>
      <c r="AB19" s="1">
        <v>2.8860000000000001</v>
      </c>
      <c r="AC19" s="1"/>
      <c r="AD19" s="1">
        <f t="shared" si="7"/>
        <v>8.2065999999999999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35">
      <c r="A20" s="20" t="s">
        <v>54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35</v>
      </c>
      <c r="J20" s="1"/>
      <c r="K20" s="1">
        <f t="shared" si="2"/>
        <v>0</v>
      </c>
      <c r="L20" s="1"/>
      <c r="M20" s="1"/>
      <c r="N20" s="1"/>
      <c r="O20" s="1"/>
      <c r="P20" s="1">
        <v>200</v>
      </c>
      <c r="Q20" s="1">
        <f t="shared" si="3"/>
        <v>0</v>
      </c>
      <c r="R20" s="5"/>
      <c r="S20" s="5"/>
      <c r="T20" s="1"/>
      <c r="U20" s="1" t="e">
        <f t="shared" si="5"/>
        <v>#DIV/0!</v>
      </c>
      <c r="V20" s="1" t="e">
        <f t="shared" si="6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55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35">
      <c r="A21" s="1" t="s">
        <v>56</v>
      </c>
      <c r="B21" s="1" t="s">
        <v>34</v>
      </c>
      <c r="C21" s="1">
        <v>47.728000000000002</v>
      </c>
      <c r="D21" s="1">
        <v>5.3140000000000001</v>
      </c>
      <c r="E21" s="1">
        <v>29.006</v>
      </c>
      <c r="F21" s="1">
        <v>17.053999999999998</v>
      </c>
      <c r="G21" s="6">
        <v>1</v>
      </c>
      <c r="H21" s="1">
        <v>60</v>
      </c>
      <c r="I21" s="1" t="s">
        <v>35</v>
      </c>
      <c r="J21" s="1">
        <v>26.7</v>
      </c>
      <c r="K21" s="1">
        <f t="shared" si="2"/>
        <v>2.3060000000000009</v>
      </c>
      <c r="L21" s="1"/>
      <c r="M21" s="1"/>
      <c r="N21" s="1">
        <v>0</v>
      </c>
      <c r="O21" s="1">
        <v>22.348400000000009</v>
      </c>
      <c r="P21" s="1">
        <v>19.247599999999991</v>
      </c>
      <c r="Q21" s="1">
        <f t="shared" si="3"/>
        <v>5.8011999999999997</v>
      </c>
      <c r="R21" s="5">
        <f t="shared" si="4"/>
        <v>5.1631999999999962</v>
      </c>
      <c r="S21" s="5"/>
      <c r="T21" s="1"/>
      <c r="U21" s="1">
        <f t="shared" si="5"/>
        <v>11</v>
      </c>
      <c r="V21" s="1">
        <f t="shared" si="6"/>
        <v>10.109977246087016</v>
      </c>
      <c r="W21" s="1">
        <v>6.3091999999999997</v>
      </c>
      <c r="X21" s="1">
        <v>6.1904000000000003</v>
      </c>
      <c r="Y21" s="1">
        <v>5.5022000000000002</v>
      </c>
      <c r="Z21" s="1">
        <v>6.8855999999999993</v>
      </c>
      <c r="AA21" s="1">
        <v>7.7754000000000003</v>
      </c>
      <c r="AB21" s="1">
        <v>5.9804000000000004</v>
      </c>
      <c r="AC21" s="1"/>
      <c r="AD21" s="1">
        <f t="shared" si="7"/>
        <v>5.1631999999999962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35">
      <c r="A22" s="1" t="s">
        <v>57</v>
      </c>
      <c r="B22" s="1" t="s">
        <v>34</v>
      </c>
      <c r="C22" s="1">
        <v>146.328</v>
      </c>
      <c r="D22" s="1">
        <v>216.88</v>
      </c>
      <c r="E22" s="1">
        <v>235.64099999999999</v>
      </c>
      <c r="F22" s="1">
        <v>90.13</v>
      </c>
      <c r="G22" s="6">
        <v>1</v>
      </c>
      <c r="H22" s="1">
        <v>60</v>
      </c>
      <c r="I22" s="1" t="s">
        <v>35</v>
      </c>
      <c r="J22" s="1">
        <v>219.4</v>
      </c>
      <c r="K22" s="1">
        <f t="shared" si="2"/>
        <v>16.240999999999985</v>
      </c>
      <c r="L22" s="1"/>
      <c r="M22" s="1"/>
      <c r="N22" s="1">
        <v>0</v>
      </c>
      <c r="O22" s="1">
        <v>239.78639999999999</v>
      </c>
      <c r="P22" s="1">
        <v>137.06639999999999</v>
      </c>
      <c r="Q22" s="1">
        <f t="shared" si="3"/>
        <v>47.1282</v>
      </c>
      <c r="R22" s="5">
        <f>12*Q22-P22-O22-N22-F22</f>
        <v>98.555600000000055</v>
      </c>
      <c r="S22" s="5"/>
      <c r="T22" s="1"/>
      <c r="U22" s="1">
        <f t="shared" si="5"/>
        <v>12</v>
      </c>
      <c r="V22" s="1">
        <f t="shared" si="6"/>
        <v>9.908776486265122</v>
      </c>
      <c r="W22" s="1">
        <v>46.253799999999998</v>
      </c>
      <c r="X22" s="1">
        <v>40.1526</v>
      </c>
      <c r="Y22" s="1">
        <v>39.2956</v>
      </c>
      <c r="Z22" s="1">
        <v>52.574199999999998</v>
      </c>
      <c r="AA22" s="1">
        <v>49.489600000000003</v>
      </c>
      <c r="AB22" s="1">
        <v>31.750599999999999</v>
      </c>
      <c r="AC22" s="1" t="s">
        <v>58</v>
      </c>
      <c r="AD22" s="1">
        <f t="shared" si="7"/>
        <v>98.555600000000055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35">
      <c r="A23" s="1" t="s">
        <v>59</v>
      </c>
      <c r="B23" s="1" t="s">
        <v>34</v>
      </c>
      <c r="C23" s="1">
        <v>140.97300000000001</v>
      </c>
      <c r="D23" s="1">
        <v>84.45</v>
      </c>
      <c r="E23" s="1">
        <v>118.149</v>
      </c>
      <c r="F23" s="1">
        <v>87.46</v>
      </c>
      <c r="G23" s="6">
        <v>1</v>
      </c>
      <c r="H23" s="1">
        <v>60</v>
      </c>
      <c r="I23" s="1" t="s">
        <v>35</v>
      </c>
      <c r="J23" s="1">
        <v>112.34</v>
      </c>
      <c r="K23" s="1">
        <f t="shared" si="2"/>
        <v>5.8089999999999975</v>
      </c>
      <c r="L23" s="1"/>
      <c r="M23" s="1"/>
      <c r="N23" s="1">
        <v>17.1782</v>
      </c>
      <c r="O23" s="1">
        <v>25.605259999999991</v>
      </c>
      <c r="P23" s="1">
        <v>65.589540000000014</v>
      </c>
      <c r="Q23" s="1">
        <f t="shared" si="3"/>
        <v>23.629799999999999</v>
      </c>
      <c r="R23" s="5">
        <f t="shared" si="4"/>
        <v>64.094800000000006</v>
      </c>
      <c r="S23" s="5"/>
      <c r="T23" s="1"/>
      <c r="U23" s="1">
        <f t="shared" si="5"/>
        <v>11.000000000000002</v>
      </c>
      <c r="V23" s="1">
        <f t="shared" si="6"/>
        <v>8.2875436948260255</v>
      </c>
      <c r="W23" s="1">
        <v>22.229399999999998</v>
      </c>
      <c r="X23" s="1">
        <v>21.690200000000001</v>
      </c>
      <c r="Y23" s="1">
        <v>22.745200000000001</v>
      </c>
      <c r="Z23" s="1">
        <v>27.988199999999999</v>
      </c>
      <c r="AA23" s="1">
        <v>26.219200000000001</v>
      </c>
      <c r="AB23" s="1">
        <v>5.9386000000000001</v>
      </c>
      <c r="AC23" s="1"/>
      <c r="AD23" s="1">
        <f t="shared" si="7"/>
        <v>64.094800000000006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35">
      <c r="A24" s="1" t="s">
        <v>60</v>
      </c>
      <c r="B24" s="1" t="s">
        <v>34</v>
      </c>
      <c r="C24" s="1">
        <v>77.95</v>
      </c>
      <c r="D24" s="1">
        <v>32.011000000000003</v>
      </c>
      <c r="E24" s="1">
        <v>94.222999999999999</v>
      </c>
      <c r="F24" s="1">
        <v>6.1959999999999997</v>
      </c>
      <c r="G24" s="6">
        <v>1</v>
      </c>
      <c r="H24" s="1">
        <v>60</v>
      </c>
      <c r="I24" s="1" t="s">
        <v>35</v>
      </c>
      <c r="J24" s="1">
        <v>90.05</v>
      </c>
      <c r="K24" s="1">
        <f t="shared" si="2"/>
        <v>4.1730000000000018</v>
      </c>
      <c r="L24" s="1"/>
      <c r="M24" s="1"/>
      <c r="N24" s="1">
        <v>32.813200000000009</v>
      </c>
      <c r="O24" s="1">
        <v>25.443840000000019</v>
      </c>
      <c r="P24" s="1">
        <v>79.15995999999997</v>
      </c>
      <c r="Q24" s="1">
        <f t="shared" si="3"/>
        <v>18.8446</v>
      </c>
      <c r="R24" s="5">
        <f t="shared" si="4"/>
        <v>63.677599999999998</v>
      </c>
      <c r="S24" s="5"/>
      <c r="T24" s="1"/>
      <c r="U24" s="1">
        <f t="shared" si="5"/>
        <v>11</v>
      </c>
      <c r="V24" s="1">
        <f t="shared" si="6"/>
        <v>7.6209099689035584</v>
      </c>
      <c r="W24" s="1">
        <v>16.375</v>
      </c>
      <c r="X24" s="1">
        <v>13.3568</v>
      </c>
      <c r="Y24" s="1">
        <v>13.1684</v>
      </c>
      <c r="Z24" s="1">
        <v>14.768800000000001</v>
      </c>
      <c r="AA24" s="1">
        <v>14.7674</v>
      </c>
      <c r="AB24" s="1">
        <v>11.069800000000001</v>
      </c>
      <c r="AC24" s="1"/>
      <c r="AD24" s="1">
        <f t="shared" si="7"/>
        <v>63.677599999999998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35">
      <c r="A25" s="1" t="s">
        <v>61</v>
      </c>
      <c r="B25" s="1" t="s">
        <v>34</v>
      </c>
      <c r="C25" s="1">
        <v>139.52000000000001</v>
      </c>
      <c r="D25" s="1">
        <v>21.122</v>
      </c>
      <c r="E25" s="1">
        <v>124.255</v>
      </c>
      <c r="F25" s="1"/>
      <c r="G25" s="6">
        <v>1</v>
      </c>
      <c r="H25" s="1">
        <v>60</v>
      </c>
      <c r="I25" s="1" t="s">
        <v>35</v>
      </c>
      <c r="J25" s="1">
        <v>157</v>
      </c>
      <c r="K25" s="1">
        <f t="shared" si="2"/>
        <v>-32.745000000000005</v>
      </c>
      <c r="L25" s="1"/>
      <c r="M25" s="1"/>
      <c r="N25" s="1">
        <v>47.758200000000024</v>
      </c>
      <c r="O25" s="1">
        <v>159.65620000000001</v>
      </c>
      <c r="P25" s="1">
        <v>118.9345999999999</v>
      </c>
      <c r="Q25" s="1">
        <f t="shared" si="3"/>
        <v>24.850999999999999</v>
      </c>
      <c r="R25" s="5"/>
      <c r="S25" s="22">
        <v>200</v>
      </c>
      <c r="T25" s="1" t="s">
        <v>149</v>
      </c>
      <c r="U25" s="1">
        <f t="shared" si="5"/>
        <v>13.132228079352942</v>
      </c>
      <c r="V25" s="1">
        <f t="shared" si="6"/>
        <v>13.132228079352942</v>
      </c>
      <c r="W25" s="1">
        <v>29.77</v>
      </c>
      <c r="X25" s="1">
        <v>24.371600000000001</v>
      </c>
      <c r="Y25" s="1">
        <v>22.813800000000001</v>
      </c>
      <c r="Z25" s="1">
        <v>25.266999999999999</v>
      </c>
      <c r="AA25" s="1">
        <v>25.0534</v>
      </c>
      <c r="AB25" s="1">
        <v>19.316199999999998</v>
      </c>
      <c r="AC25" s="1" t="s">
        <v>58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35">
      <c r="A26" s="10" t="s">
        <v>62</v>
      </c>
      <c r="B26" s="10" t="s">
        <v>34</v>
      </c>
      <c r="C26" s="10">
        <v>15.321</v>
      </c>
      <c r="D26" s="10"/>
      <c r="E26" s="10">
        <v>-4.1319999999999997</v>
      </c>
      <c r="F26" s="10">
        <v>14.657999999999999</v>
      </c>
      <c r="G26" s="11">
        <v>0</v>
      </c>
      <c r="H26" s="10">
        <v>35</v>
      </c>
      <c r="I26" s="10" t="s">
        <v>63</v>
      </c>
      <c r="J26" s="10">
        <v>14.7</v>
      </c>
      <c r="K26" s="10">
        <f t="shared" si="2"/>
        <v>-18.832000000000001</v>
      </c>
      <c r="L26" s="10"/>
      <c r="M26" s="10"/>
      <c r="N26" s="10"/>
      <c r="O26" s="10"/>
      <c r="P26" s="10"/>
      <c r="Q26" s="10">
        <f t="shared" si="3"/>
        <v>-0.82639999999999991</v>
      </c>
      <c r="R26" s="12"/>
      <c r="S26" s="12"/>
      <c r="T26" s="10"/>
      <c r="U26" s="10">
        <f t="shared" si="5"/>
        <v>-17.737173281703775</v>
      </c>
      <c r="V26" s="10">
        <f t="shared" si="6"/>
        <v>-17.737173281703775</v>
      </c>
      <c r="W26" s="10">
        <v>-0.55679999999999996</v>
      </c>
      <c r="X26" s="10">
        <v>2.3075999999999999</v>
      </c>
      <c r="Y26" s="10">
        <v>2.4527999999999999</v>
      </c>
      <c r="Z26" s="10">
        <v>2.3620000000000001</v>
      </c>
      <c r="AA26" s="10">
        <v>2.0842000000000001</v>
      </c>
      <c r="AB26" s="10">
        <v>1.7934000000000001</v>
      </c>
      <c r="AC26" s="14" t="s">
        <v>142</v>
      </c>
      <c r="AD26" s="10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35">
      <c r="A27" s="15" t="s">
        <v>64</v>
      </c>
      <c r="B27" s="15" t="s">
        <v>34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35</v>
      </c>
      <c r="J27" s="15">
        <v>24.5</v>
      </c>
      <c r="K27" s="15">
        <f t="shared" si="2"/>
        <v>-24.5</v>
      </c>
      <c r="L27" s="15"/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3" t="s">
        <v>65</v>
      </c>
      <c r="AD27" s="15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35">
      <c r="A28" s="1" t="s">
        <v>66</v>
      </c>
      <c r="B28" s="1" t="s">
        <v>34</v>
      </c>
      <c r="C28" s="1">
        <v>122.898</v>
      </c>
      <c r="D28" s="1">
        <v>43.412999999999997</v>
      </c>
      <c r="E28" s="1">
        <v>82.850999999999999</v>
      </c>
      <c r="F28" s="1">
        <v>66.956999999999994</v>
      </c>
      <c r="G28" s="6">
        <v>1</v>
      </c>
      <c r="H28" s="1">
        <v>30</v>
      </c>
      <c r="I28" s="1" t="s">
        <v>35</v>
      </c>
      <c r="J28" s="1">
        <v>81.3</v>
      </c>
      <c r="K28" s="1">
        <f t="shared" si="2"/>
        <v>1.5510000000000019</v>
      </c>
      <c r="L28" s="1"/>
      <c r="M28" s="1"/>
      <c r="N28" s="1">
        <v>0</v>
      </c>
      <c r="O28" s="1"/>
      <c r="P28" s="1">
        <v>70.686999999999998</v>
      </c>
      <c r="Q28" s="1">
        <f t="shared" si="3"/>
        <v>16.5702</v>
      </c>
      <c r="R28" s="5">
        <f t="shared" ref="R28:R29" si="8">11*Q28-P28-O28-N28-F28</f>
        <v>44.628200000000007</v>
      </c>
      <c r="S28" s="5"/>
      <c r="T28" s="1"/>
      <c r="U28" s="1">
        <f t="shared" si="5"/>
        <v>11</v>
      </c>
      <c r="V28" s="1">
        <f t="shared" si="6"/>
        <v>8.3067192912578012</v>
      </c>
      <c r="W28" s="1">
        <v>15.509</v>
      </c>
      <c r="X28" s="1">
        <v>12.113799999999999</v>
      </c>
      <c r="Y28" s="1">
        <v>13.2264</v>
      </c>
      <c r="Z28" s="1">
        <v>18.148800000000001</v>
      </c>
      <c r="AA28" s="1">
        <v>17.851600000000001</v>
      </c>
      <c r="AB28" s="1">
        <v>17.677</v>
      </c>
      <c r="AC28" s="1"/>
      <c r="AD28" s="1">
        <f t="shared" si="7"/>
        <v>44.628200000000007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35">
      <c r="A29" s="1" t="s">
        <v>67</v>
      </c>
      <c r="B29" s="1" t="s">
        <v>34</v>
      </c>
      <c r="C29" s="1">
        <v>73.358999999999995</v>
      </c>
      <c r="D29" s="1">
        <v>55.470999999999997</v>
      </c>
      <c r="E29" s="1">
        <v>112.57</v>
      </c>
      <c r="F29" s="1"/>
      <c r="G29" s="6">
        <v>1</v>
      </c>
      <c r="H29" s="1">
        <v>30</v>
      </c>
      <c r="I29" s="1" t="s">
        <v>35</v>
      </c>
      <c r="J29" s="1">
        <v>137.30000000000001</v>
      </c>
      <c r="K29" s="1">
        <f t="shared" si="2"/>
        <v>-24.730000000000018</v>
      </c>
      <c r="L29" s="1"/>
      <c r="M29" s="1"/>
      <c r="N29" s="1">
        <v>178.7748</v>
      </c>
      <c r="O29" s="1"/>
      <c r="P29" s="1">
        <v>19.532199999999989</v>
      </c>
      <c r="Q29" s="1">
        <f t="shared" si="3"/>
        <v>22.513999999999999</v>
      </c>
      <c r="R29" s="5">
        <f t="shared" si="8"/>
        <v>49.347000000000008</v>
      </c>
      <c r="S29" s="5"/>
      <c r="T29" s="1"/>
      <c r="U29" s="1">
        <f t="shared" si="5"/>
        <v>11</v>
      </c>
      <c r="V29" s="1">
        <f t="shared" si="6"/>
        <v>8.8081638091853947</v>
      </c>
      <c r="W29" s="1">
        <v>21.721800000000002</v>
      </c>
      <c r="X29" s="1">
        <v>27.065999999999999</v>
      </c>
      <c r="Y29" s="1">
        <v>30.043600000000001</v>
      </c>
      <c r="Z29" s="1">
        <v>21.154199999999999</v>
      </c>
      <c r="AA29" s="1">
        <v>20.051200000000001</v>
      </c>
      <c r="AB29" s="1">
        <v>23.022400000000001</v>
      </c>
      <c r="AC29" s="1"/>
      <c r="AD29" s="1">
        <f t="shared" si="7"/>
        <v>49.347000000000008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35">
      <c r="A30" s="15" t="s">
        <v>68</v>
      </c>
      <c r="B30" s="15" t="s">
        <v>34</v>
      </c>
      <c r="C30" s="15"/>
      <c r="D30" s="15"/>
      <c r="E30" s="15"/>
      <c r="F30" s="15"/>
      <c r="G30" s="16">
        <v>0</v>
      </c>
      <c r="H30" s="15">
        <v>45</v>
      </c>
      <c r="I30" s="15" t="s">
        <v>35</v>
      </c>
      <c r="J30" s="15"/>
      <c r="K30" s="15">
        <f t="shared" si="2"/>
        <v>0</v>
      </c>
      <c r="L30" s="15"/>
      <c r="M30" s="15"/>
      <c r="N30" s="15"/>
      <c r="O30" s="15"/>
      <c r="P30" s="15"/>
      <c r="Q30" s="15">
        <f t="shared" si="3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69</v>
      </c>
      <c r="AD30" s="15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35">
      <c r="A31" s="1" t="s">
        <v>70</v>
      </c>
      <c r="B31" s="1" t="s">
        <v>34</v>
      </c>
      <c r="C31" s="1">
        <v>243.44499999999999</v>
      </c>
      <c r="D31" s="1">
        <v>353.68700000000001</v>
      </c>
      <c r="E31" s="1">
        <v>370.40300000000002</v>
      </c>
      <c r="F31" s="1">
        <v>201.25</v>
      </c>
      <c r="G31" s="6">
        <v>1</v>
      </c>
      <c r="H31" s="1">
        <v>40</v>
      </c>
      <c r="I31" s="1" t="s">
        <v>35</v>
      </c>
      <c r="J31" s="1">
        <v>337.8</v>
      </c>
      <c r="K31" s="1">
        <f t="shared" si="2"/>
        <v>32.603000000000009</v>
      </c>
      <c r="L31" s="1"/>
      <c r="M31" s="1"/>
      <c r="N31" s="1">
        <v>86.833399999999955</v>
      </c>
      <c r="O31" s="1">
        <v>87.372800000000097</v>
      </c>
      <c r="P31" s="1">
        <v>340.65659999999991</v>
      </c>
      <c r="Q31" s="1">
        <f t="shared" si="3"/>
        <v>74.080600000000004</v>
      </c>
      <c r="R31" s="5">
        <f>12*Q31-P31-O31-N31-F31</f>
        <v>172.85440000000006</v>
      </c>
      <c r="S31" s="5"/>
      <c r="T31" s="1"/>
      <c r="U31" s="1">
        <f t="shared" si="5"/>
        <v>12</v>
      </c>
      <c r="V31" s="1">
        <f t="shared" si="6"/>
        <v>9.6666711662702518</v>
      </c>
      <c r="W31" s="1">
        <v>69.009799999999998</v>
      </c>
      <c r="X31" s="1">
        <v>62.180600000000013</v>
      </c>
      <c r="Y31" s="1">
        <v>78.434799999999996</v>
      </c>
      <c r="Z31" s="1">
        <v>76.758799999999994</v>
      </c>
      <c r="AA31" s="1">
        <v>87.10560000000001</v>
      </c>
      <c r="AB31" s="1">
        <v>65.819199999999995</v>
      </c>
      <c r="AC31" s="1" t="s">
        <v>58</v>
      </c>
      <c r="AD31" s="1">
        <f t="shared" si="7"/>
        <v>172.85440000000006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35">
      <c r="A32" s="1" t="s">
        <v>71</v>
      </c>
      <c r="B32" s="1" t="s">
        <v>34</v>
      </c>
      <c r="C32" s="1">
        <v>78.971000000000004</v>
      </c>
      <c r="D32" s="1">
        <v>26.04</v>
      </c>
      <c r="E32" s="1">
        <v>58.966000000000001</v>
      </c>
      <c r="F32" s="1">
        <v>41.823</v>
      </c>
      <c r="G32" s="6">
        <v>1</v>
      </c>
      <c r="H32" s="1">
        <v>40</v>
      </c>
      <c r="I32" s="1" t="s">
        <v>35</v>
      </c>
      <c r="J32" s="1">
        <v>49.2</v>
      </c>
      <c r="K32" s="1">
        <f t="shared" si="2"/>
        <v>9.7659999999999982</v>
      </c>
      <c r="L32" s="1"/>
      <c r="M32" s="1"/>
      <c r="N32" s="1">
        <v>0</v>
      </c>
      <c r="O32" s="1"/>
      <c r="P32" s="1">
        <v>19.091000000000012</v>
      </c>
      <c r="Q32" s="1">
        <f t="shared" si="3"/>
        <v>11.793200000000001</v>
      </c>
      <c r="R32" s="5">
        <f t="shared" ref="R32:R52" si="9">11*Q32-P32-O32-N32-F32</f>
        <v>68.811199999999985</v>
      </c>
      <c r="S32" s="5"/>
      <c r="T32" s="1"/>
      <c r="U32" s="1">
        <f t="shared" si="5"/>
        <v>11</v>
      </c>
      <c r="V32" s="1">
        <f t="shared" si="6"/>
        <v>5.1651799341993705</v>
      </c>
      <c r="W32" s="1">
        <v>8.7680000000000007</v>
      </c>
      <c r="X32" s="1">
        <v>3.9142000000000001</v>
      </c>
      <c r="Y32" s="1">
        <v>5.4613999999999994</v>
      </c>
      <c r="Z32" s="1">
        <v>9.4672000000000001</v>
      </c>
      <c r="AA32" s="1">
        <v>9.6251999999999995</v>
      </c>
      <c r="AB32" s="1">
        <v>8.0876000000000001</v>
      </c>
      <c r="AC32" s="1"/>
      <c r="AD32" s="1">
        <f t="shared" si="7"/>
        <v>68.811199999999985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35">
      <c r="A33" s="1" t="s">
        <v>72</v>
      </c>
      <c r="B33" s="1" t="s">
        <v>34</v>
      </c>
      <c r="C33" s="1">
        <v>40.716000000000001</v>
      </c>
      <c r="D33" s="1"/>
      <c r="E33" s="1">
        <v>29.492000000000001</v>
      </c>
      <c r="F33" s="1">
        <v>8.6140000000000008</v>
      </c>
      <c r="G33" s="6">
        <v>1</v>
      </c>
      <c r="H33" s="1">
        <v>30</v>
      </c>
      <c r="I33" s="1" t="s">
        <v>35</v>
      </c>
      <c r="J33" s="1">
        <v>30.1</v>
      </c>
      <c r="K33" s="1">
        <f t="shared" si="2"/>
        <v>-0.60800000000000054</v>
      </c>
      <c r="L33" s="1"/>
      <c r="M33" s="1"/>
      <c r="N33" s="1">
        <v>0</v>
      </c>
      <c r="O33" s="1">
        <v>5</v>
      </c>
      <c r="P33" s="1">
        <v>35.088999999999999</v>
      </c>
      <c r="Q33" s="1">
        <f t="shared" si="3"/>
        <v>5.8984000000000005</v>
      </c>
      <c r="R33" s="5">
        <f t="shared" si="9"/>
        <v>16.179400000000005</v>
      </c>
      <c r="S33" s="5"/>
      <c r="T33" s="1"/>
      <c r="U33" s="1">
        <f t="shared" si="5"/>
        <v>11</v>
      </c>
      <c r="V33" s="1">
        <f t="shared" si="6"/>
        <v>8.2569849450698491</v>
      </c>
      <c r="W33" s="1">
        <v>5.3869999999999996</v>
      </c>
      <c r="X33" s="1">
        <v>3.6467999999999998</v>
      </c>
      <c r="Y33" s="1">
        <v>2.8647999999999998</v>
      </c>
      <c r="Z33" s="1">
        <v>2.7086000000000001</v>
      </c>
      <c r="AA33" s="1">
        <v>4.7674000000000003</v>
      </c>
      <c r="AB33" s="1">
        <v>5.0372000000000003</v>
      </c>
      <c r="AC33" s="1"/>
      <c r="AD33" s="1">
        <f t="shared" si="7"/>
        <v>16.179400000000005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35">
      <c r="A34" s="1" t="s">
        <v>73</v>
      </c>
      <c r="B34" s="1" t="s">
        <v>34</v>
      </c>
      <c r="C34" s="1">
        <v>175.86799999999999</v>
      </c>
      <c r="D34" s="1">
        <v>80.682000000000002</v>
      </c>
      <c r="E34" s="1">
        <v>138.55099999999999</v>
      </c>
      <c r="F34" s="1">
        <v>96.662000000000006</v>
      </c>
      <c r="G34" s="6">
        <v>1</v>
      </c>
      <c r="H34" s="1">
        <v>50</v>
      </c>
      <c r="I34" s="1" t="s">
        <v>35</v>
      </c>
      <c r="J34" s="1">
        <v>140.1</v>
      </c>
      <c r="K34" s="1">
        <f t="shared" si="2"/>
        <v>-1.5490000000000066</v>
      </c>
      <c r="L34" s="1"/>
      <c r="M34" s="1"/>
      <c r="N34" s="1">
        <v>26.535199999999971</v>
      </c>
      <c r="O34" s="1">
        <v>6.5935999999999524</v>
      </c>
      <c r="P34" s="1">
        <v>130.7092000000001</v>
      </c>
      <c r="Q34" s="1">
        <f t="shared" si="3"/>
        <v>27.710199999999997</v>
      </c>
      <c r="R34" s="5">
        <f t="shared" si="9"/>
        <v>44.312199999999933</v>
      </c>
      <c r="S34" s="5"/>
      <c r="T34" s="1"/>
      <c r="U34" s="1">
        <f t="shared" si="5"/>
        <v>11</v>
      </c>
      <c r="V34" s="1">
        <f t="shared" si="6"/>
        <v>9.4008704376005952</v>
      </c>
      <c r="W34" s="1">
        <v>27.642399999999999</v>
      </c>
      <c r="X34" s="1">
        <v>24.839600000000001</v>
      </c>
      <c r="Y34" s="1">
        <v>28.008600000000001</v>
      </c>
      <c r="Z34" s="1">
        <v>32.997799999999998</v>
      </c>
      <c r="AA34" s="1">
        <v>31.741399999999999</v>
      </c>
      <c r="AB34" s="1">
        <v>35.132199999999997</v>
      </c>
      <c r="AC34" s="1"/>
      <c r="AD34" s="1">
        <f t="shared" si="7"/>
        <v>44.312199999999933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35">
      <c r="A35" s="1" t="s">
        <v>74</v>
      </c>
      <c r="B35" s="1" t="s">
        <v>34</v>
      </c>
      <c r="C35" s="1">
        <v>10.707000000000001</v>
      </c>
      <c r="D35" s="1">
        <v>38.94</v>
      </c>
      <c r="E35" s="1">
        <v>27.404</v>
      </c>
      <c r="F35" s="1">
        <v>9.8829999999999991</v>
      </c>
      <c r="G35" s="6">
        <v>1</v>
      </c>
      <c r="H35" s="1">
        <v>50</v>
      </c>
      <c r="I35" s="1" t="s">
        <v>35</v>
      </c>
      <c r="J35" s="1">
        <v>41.5</v>
      </c>
      <c r="K35" s="1">
        <f t="shared" si="2"/>
        <v>-14.096</v>
      </c>
      <c r="L35" s="1"/>
      <c r="M35" s="1"/>
      <c r="N35" s="1">
        <v>72.167200000000008</v>
      </c>
      <c r="O35" s="1">
        <v>14.814999999999991</v>
      </c>
      <c r="P35" s="1">
        <v>0</v>
      </c>
      <c r="Q35" s="1">
        <f t="shared" si="3"/>
        <v>5.4808000000000003</v>
      </c>
      <c r="R35" s="5"/>
      <c r="S35" s="5"/>
      <c r="T35" s="1"/>
      <c r="U35" s="1">
        <f t="shared" si="5"/>
        <v>17.673551306378627</v>
      </c>
      <c r="V35" s="1">
        <f t="shared" si="6"/>
        <v>17.673551306378627</v>
      </c>
      <c r="W35" s="1">
        <v>6.0792000000000002</v>
      </c>
      <c r="X35" s="1">
        <v>11.157999999999999</v>
      </c>
      <c r="Y35" s="1">
        <v>11.8842</v>
      </c>
      <c r="Z35" s="1">
        <v>7.9817999999999998</v>
      </c>
      <c r="AA35" s="1">
        <v>6.6382000000000003</v>
      </c>
      <c r="AB35" s="1">
        <v>8.2823999999999991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35">
      <c r="A36" s="1" t="s">
        <v>75</v>
      </c>
      <c r="B36" s="1" t="s">
        <v>41</v>
      </c>
      <c r="C36" s="1">
        <v>351</v>
      </c>
      <c r="D36" s="1">
        <v>228</v>
      </c>
      <c r="E36" s="1">
        <v>416</v>
      </c>
      <c r="F36" s="1">
        <v>110</v>
      </c>
      <c r="G36" s="6">
        <v>0.4</v>
      </c>
      <c r="H36" s="1">
        <v>45</v>
      </c>
      <c r="I36" s="1" t="s">
        <v>35</v>
      </c>
      <c r="J36" s="1">
        <v>419</v>
      </c>
      <c r="K36" s="1">
        <f t="shared" si="2"/>
        <v>-3</v>
      </c>
      <c r="L36" s="1"/>
      <c r="M36" s="1"/>
      <c r="N36" s="1">
        <v>283.59999999999991</v>
      </c>
      <c r="O36" s="1">
        <v>65.840000000000032</v>
      </c>
      <c r="P36" s="1">
        <v>312.56000000000012</v>
      </c>
      <c r="Q36" s="1">
        <f t="shared" si="3"/>
        <v>83.2</v>
      </c>
      <c r="R36" s="5">
        <f t="shared" si="9"/>
        <v>143.19999999999993</v>
      </c>
      <c r="S36" s="5"/>
      <c r="T36" s="1"/>
      <c r="U36" s="1">
        <f t="shared" si="5"/>
        <v>10.999999999999998</v>
      </c>
      <c r="V36" s="1">
        <f t="shared" si="6"/>
        <v>9.2788461538461533</v>
      </c>
      <c r="W36" s="1">
        <v>82.6</v>
      </c>
      <c r="X36" s="1">
        <v>76.8</v>
      </c>
      <c r="Y36" s="1">
        <v>85.2</v>
      </c>
      <c r="Z36" s="1">
        <v>82.4</v>
      </c>
      <c r="AA36" s="1">
        <v>78.2</v>
      </c>
      <c r="AB36" s="1">
        <v>90.2</v>
      </c>
      <c r="AC36" s="1"/>
      <c r="AD36" s="1">
        <f t="shared" si="7"/>
        <v>57.279999999999973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35">
      <c r="A37" s="1" t="s">
        <v>76</v>
      </c>
      <c r="B37" s="1" t="s">
        <v>41</v>
      </c>
      <c r="C37" s="1">
        <v>13</v>
      </c>
      <c r="D37" s="1">
        <v>1</v>
      </c>
      <c r="E37" s="1">
        <v>10</v>
      </c>
      <c r="F37" s="1"/>
      <c r="G37" s="6">
        <v>0.45</v>
      </c>
      <c r="H37" s="1">
        <v>50</v>
      </c>
      <c r="I37" s="1" t="s">
        <v>35</v>
      </c>
      <c r="J37" s="1">
        <v>21</v>
      </c>
      <c r="K37" s="1">
        <f t="shared" si="2"/>
        <v>-11</v>
      </c>
      <c r="L37" s="1"/>
      <c r="M37" s="1"/>
      <c r="N37" s="1">
        <v>55.399999999999991</v>
      </c>
      <c r="O37" s="1">
        <v>16.000000000000011</v>
      </c>
      <c r="P37" s="1">
        <v>0</v>
      </c>
      <c r="Q37" s="1">
        <f t="shared" si="3"/>
        <v>2</v>
      </c>
      <c r="R37" s="5"/>
      <c r="S37" s="5"/>
      <c r="T37" s="1"/>
      <c r="U37" s="1">
        <f t="shared" si="5"/>
        <v>35.700000000000003</v>
      </c>
      <c r="V37" s="1">
        <f t="shared" si="6"/>
        <v>35.700000000000003</v>
      </c>
      <c r="W37" s="1">
        <v>2.6</v>
      </c>
      <c r="X37" s="1">
        <v>7.4</v>
      </c>
      <c r="Y37" s="1">
        <v>7.6</v>
      </c>
      <c r="Z37" s="1">
        <v>2.8</v>
      </c>
      <c r="AA37" s="1">
        <v>3.4</v>
      </c>
      <c r="AB37" s="1">
        <v>6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35">
      <c r="A38" s="1" t="s">
        <v>77</v>
      </c>
      <c r="B38" s="1" t="s">
        <v>41</v>
      </c>
      <c r="C38" s="1">
        <v>402</v>
      </c>
      <c r="D38" s="1">
        <v>55</v>
      </c>
      <c r="E38" s="1">
        <v>335</v>
      </c>
      <c r="F38" s="1">
        <v>48</v>
      </c>
      <c r="G38" s="6">
        <v>0.4</v>
      </c>
      <c r="H38" s="1">
        <v>45</v>
      </c>
      <c r="I38" s="1" t="s">
        <v>35</v>
      </c>
      <c r="J38" s="1">
        <v>342</v>
      </c>
      <c r="K38" s="1">
        <f t="shared" ref="K38:K69" si="10">E38-J38</f>
        <v>-7</v>
      </c>
      <c r="L38" s="1"/>
      <c r="M38" s="1"/>
      <c r="N38" s="1">
        <v>389</v>
      </c>
      <c r="O38" s="1">
        <v>143.34</v>
      </c>
      <c r="P38" s="1">
        <v>30.659999999999972</v>
      </c>
      <c r="Q38" s="1">
        <f t="shared" si="3"/>
        <v>67</v>
      </c>
      <c r="R38" s="5">
        <f t="shared" si="9"/>
        <v>126</v>
      </c>
      <c r="S38" s="5"/>
      <c r="T38" s="1"/>
      <c r="U38" s="1">
        <f t="shared" si="5"/>
        <v>11</v>
      </c>
      <c r="V38" s="1">
        <f t="shared" si="6"/>
        <v>9.1194029850746272</v>
      </c>
      <c r="W38" s="1">
        <v>67.2</v>
      </c>
      <c r="X38" s="1">
        <v>81.8</v>
      </c>
      <c r="Y38" s="1">
        <v>83.8</v>
      </c>
      <c r="Z38" s="1">
        <v>73</v>
      </c>
      <c r="AA38" s="1">
        <v>74.2</v>
      </c>
      <c r="AB38" s="1">
        <v>93.4</v>
      </c>
      <c r="AC38" s="1"/>
      <c r="AD38" s="1">
        <f t="shared" si="7"/>
        <v>50.400000000000006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35">
      <c r="A39" s="1" t="s">
        <v>78</v>
      </c>
      <c r="B39" s="1" t="s">
        <v>34</v>
      </c>
      <c r="C39" s="1">
        <v>74.477000000000004</v>
      </c>
      <c r="D39" s="1">
        <v>32.820999999999998</v>
      </c>
      <c r="E39" s="1">
        <v>79.748000000000005</v>
      </c>
      <c r="F39" s="1">
        <v>19.167999999999999</v>
      </c>
      <c r="G39" s="6">
        <v>1</v>
      </c>
      <c r="H39" s="1">
        <v>45</v>
      </c>
      <c r="I39" s="1" t="s">
        <v>35</v>
      </c>
      <c r="J39" s="1">
        <v>68.8</v>
      </c>
      <c r="K39" s="1">
        <f t="shared" si="10"/>
        <v>10.948000000000008</v>
      </c>
      <c r="L39" s="1"/>
      <c r="M39" s="1"/>
      <c r="N39" s="1">
        <v>0</v>
      </c>
      <c r="O39" s="1"/>
      <c r="P39" s="1">
        <v>55.603999999999999</v>
      </c>
      <c r="Q39" s="1">
        <f t="shared" si="3"/>
        <v>15.9496</v>
      </c>
      <c r="R39" s="5">
        <f t="shared" si="9"/>
        <v>100.67360000000002</v>
      </c>
      <c r="S39" s="5"/>
      <c r="T39" s="1"/>
      <c r="U39" s="1">
        <f t="shared" si="5"/>
        <v>11</v>
      </c>
      <c r="V39" s="1">
        <f t="shared" si="6"/>
        <v>4.6880172543512053</v>
      </c>
      <c r="W39" s="1">
        <v>11.532999999999999</v>
      </c>
      <c r="X39" s="1">
        <v>2.6320000000000001</v>
      </c>
      <c r="Y39" s="1">
        <v>3.3723999999999998</v>
      </c>
      <c r="Z39" s="1">
        <v>7.9412000000000003</v>
      </c>
      <c r="AA39" s="1">
        <v>7.4884000000000004</v>
      </c>
      <c r="AB39" s="1">
        <v>5.75</v>
      </c>
      <c r="AC39" s="1"/>
      <c r="AD39" s="1">
        <f t="shared" si="7"/>
        <v>100.67360000000002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35">
      <c r="A40" s="1" t="s">
        <v>79</v>
      </c>
      <c r="B40" s="1" t="s">
        <v>41</v>
      </c>
      <c r="C40" s="1">
        <v>58</v>
      </c>
      <c r="D40" s="1">
        <v>16</v>
      </c>
      <c r="E40" s="1">
        <v>29</v>
      </c>
      <c r="F40" s="1">
        <v>41</v>
      </c>
      <c r="G40" s="6">
        <v>0.45</v>
      </c>
      <c r="H40" s="1">
        <v>45</v>
      </c>
      <c r="I40" s="1" t="s">
        <v>35</v>
      </c>
      <c r="J40" s="1">
        <v>31</v>
      </c>
      <c r="K40" s="1">
        <f t="shared" si="10"/>
        <v>-2</v>
      </c>
      <c r="L40" s="1"/>
      <c r="M40" s="1"/>
      <c r="N40" s="1">
        <v>0</v>
      </c>
      <c r="O40" s="1"/>
      <c r="P40" s="1">
        <v>0</v>
      </c>
      <c r="Q40" s="1">
        <f t="shared" si="3"/>
        <v>5.8</v>
      </c>
      <c r="R40" s="5">
        <f t="shared" si="9"/>
        <v>22.799999999999997</v>
      </c>
      <c r="S40" s="5"/>
      <c r="T40" s="1"/>
      <c r="U40" s="1">
        <f t="shared" si="5"/>
        <v>11</v>
      </c>
      <c r="V40" s="1">
        <f t="shared" si="6"/>
        <v>7.0689655172413799</v>
      </c>
      <c r="W40" s="1">
        <v>4.5999999999999996</v>
      </c>
      <c r="X40" s="1">
        <v>1.4</v>
      </c>
      <c r="Y40" s="1">
        <v>1.4</v>
      </c>
      <c r="Z40" s="1">
        <v>7.8</v>
      </c>
      <c r="AA40" s="1">
        <v>7.8</v>
      </c>
      <c r="AB40" s="1">
        <v>3</v>
      </c>
      <c r="AC40" s="13" t="s">
        <v>38</v>
      </c>
      <c r="AD40" s="1">
        <f t="shared" si="7"/>
        <v>10.26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35">
      <c r="A41" s="1" t="s">
        <v>80</v>
      </c>
      <c r="B41" s="1" t="s">
        <v>41</v>
      </c>
      <c r="C41" s="1">
        <v>46</v>
      </c>
      <c r="D41" s="1">
        <v>42</v>
      </c>
      <c r="E41" s="1">
        <v>66</v>
      </c>
      <c r="F41" s="1">
        <v>5</v>
      </c>
      <c r="G41" s="6">
        <v>0.35</v>
      </c>
      <c r="H41" s="1">
        <v>40</v>
      </c>
      <c r="I41" s="1" t="s">
        <v>35</v>
      </c>
      <c r="J41" s="1">
        <v>72</v>
      </c>
      <c r="K41" s="1">
        <f t="shared" si="10"/>
        <v>-6</v>
      </c>
      <c r="L41" s="1"/>
      <c r="M41" s="1"/>
      <c r="N41" s="1">
        <v>6.5999999999999872</v>
      </c>
      <c r="O41" s="1">
        <v>8.9999999999999929</v>
      </c>
      <c r="P41" s="1">
        <v>90.800000000000011</v>
      </c>
      <c r="Q41" s="1">
        <f t="shared" si="3"/>
        <v>13.2</v>
      </c>
      <c r="R41" s="5">
        <f t="shared" si="9"/>
        <v>33.799999999999997</v>
      </c>
      <c r="S41" s="5"/>
      <c r="T41" s="1"/>
      <c r="U41" s="1">
        <f t="shared" si="5"/>
        <v>11</v>
      </c>
      <c r="V41" s="1">
        <f t="shared" si="6"/>
        <v>8.4393939393939394</v>
      </c>
      <c r="W41" s="1">
        <v>13.6</v>
      </c>
      <c r="X41" s="1">
        <v>8</v>
      </c>
      <c r="Y41" s="1">
        <v>9</v>
      </c>
      <c r="Z41" s="1">
        <v>9.4</v>
      </c>
      <c r="AA41" s="1">
        <v>8.1999999999999993</v>
      </c>
      <c r="AB41" s="1">
        <v>7</v>
      </c>
      <c r="AC41" s="1"/>
      <c r="AD41" s="1">
        <f t="shared" si="7"/>
        <v>11.829999999999998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35">
      <c r="A42" s="1" t="s">
        <v>81</v>
      </c>
      <c r="B42" s="1" t="s">
        <v>34</v>
      </c>
      <c r="C42" s="1">
        <v>143.43299999999999</v>
      </c>
      <c r="D42" s="1">
        <v>59.639000000000003</v>
      </c>
      <c r="E42" s="1">
        <v>151.489</v>
      </c>
      <c r="F42" s="1">
        <v>23.760999999999999</v>
      </c>
      <c r="G42" s="6">
        <v>1</v>
      </c>
      <c r="H42" s="1">
        <v>40</v>
      </c>
      <c r="I42" s="1" t="s">
        <v>35</v>
      </c>
      <c r="J42" s="1">
        <v>165.97</v>
      </c>
      <c r="K42" s="1">
        <f t="shared" si="10"/>
        <v>-14.480999999999995</v>
      </c>
      <c r="L42" s="1"/>
      <c r="M42" s="1"/>
      <c r="N42" s="1">
        <v>17.067599999999999</v>
      </c>
      <c r="O42" s="1">
        <v>6.6078000000000259</v>
      </c>
      <c r="P42" s="1">
        <v>199.65860000000001</v>
      </c>
      <c r="Q42" s="1">
        <f t="shared" si="3"/>
        <v>30.297800000000002</v>
      </c>
      <c r="R42" s="5">
        <f t="shared" si="9"/>
        <v>86.180799999999977</v>
      </c>
      <c r="S42" s="5"/>
      <c r="T42" s="1"/>
      <c r="U42" s="1">
        <f t="shared" si="5"/>
        <v>11</v>
      </c>
      <c r="V42" s="1">
        <f t="shared" si="6"/>
        <v>8.1555426466608143</v>
      </c>
      <c r="W42" s="1">
        <v>28.046399999999998</v>
      </c>
      <c r="X42" s="1">
        <v>18.706800000000001</v>
      </c>
      <c r="Y42" s="1">
        <v>21.5624</v>
      </c>
      <c r="Z42" s="1">
        <v>24.897400000000001</v>
      </c>
      <c r="AA42" s="1">
        <v>24.7362</v>
      </c>
      <c r="AB42" s="1">
        <v>25.452200000000001</v>
      </c>
      <c r="AC42" s="1"/>
      <c r="AD42" s="1">
        <f t="shared" si="7"/>
        <v>86.180799999999977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35">
      <c r="A43" s="1" t="s">
        <v>82</v>
      </c>
      <c r="B43" s="1" t="s">
        <v>41</v>
      </c>
      <c r="C43" s="1">
        <v>143</v>
      </c>
      <c r="D43" s="1"/>
      <c r="E43" s="1">
        <v>57</v>
      </c>
      <c r="F43" s="1">
        <v>40</v>
      </c>
      <c r="G43" s="6">
        <v>0.4</v>
      </c>
      <c r="H43" s="1">
        <v>40</v>
      </c>
      <c r="I43" s="1" t="s">
        <v>35</v>
      </c>
      <c r="J43" s="1">
        <v>84</v>
      </c>
      <c r="K43" s="1">
        <f t="shared" si="10"/>
        <v>-27</v>
      </c>
      <c r="L43" s="1"/>
      <c r="M43" s="1"/>
      <c r="N43" s="1">
        <v>97</v>
      </c>
      <c r="O43" s="1">
        <v>5.3999999999999773</v>
      </c>
      <c r="P43" s="1">
        <v>0</v>
      </c>
      <c r="Q43" s="1">
        <f t="shared" si="3"/>
        <v>11.4</v>
      </c>
      <c r="R43" s="5"/>
      <c r="S43" s="5"/>
      <c r="T43" s="1"/>
      <c r="U43" s="1">
        <f t="shared" si="5"/>
        <v>12.491228070175437</v>
      </c>
      <c r="V43" s="1">
        <f t="shared" si="6"/>
        <v>12.491228070175437</v>
      </c>
      <c r="W43" s="1">
        <v>12.8</v>
      </c>
      <c r="X43" s="1">
        <v>20.399999999999999</v>
      </c>
      <c r="Y43" s="1">
        <v>24</v>
      </c>
      <c r="Z43" s="1">
        <v>17.600000000000001</v>
      </c>
      <c r="AA43" s="1">
        <v>12</v>
      </c>
      <c r="AB43" s="1">
        <v>28.4</v>
      </c>
      <c r="AC43" s="1"/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35">
      <c r="A44" s="1" t="s">
        <v>83</v>
      </c>
      <c r="B44" s="1" t="s">
        <v>41</v>
      </c>
      <c r="C44" s="1">
        <v>155</v>
      </c>
      <c r="D44" s="1">
        <v>258</v>
      </c>
      <c r="E44" s="1">
        <v>382</v>
      </c>
      <c r="F44" s="1">
        <v>6</v>
      </c>
      <c r="G44" s="6">
        <v>0.4</v>
      </c>
      <c r="H44" s="1">
        <v>45</v>
      </c>
      <c r="I44" s="1" t="s">
        <v>35</v>
      </c>
      <c r="J44" s="1">
        <v>379</v>
      </c>
      <c r="K44" s="1">
        <f t="shared" si="10"/>
        <v>3</v>
      </c>
      <c r="L44" s="1"/>
      <c r="M44" s="1"/>
      <c r="N44" s="1">
        <v>0</v>
      </c>
      <c r="O44" s="1"/>
      <c r="P44" s="1">
        <v>382</v>
      </c>
      <c r="Q44" s="1">
        <f t="shared" si="3"/>
        <v>76.400000000000006</v>
      </c>
      <c r="R44" s="5">
        <f>8*Q44-P44-O44-N44-F44</f>
        <v>223.20000000000005</v>
      </c>
      <c r="S44" s="5"/>
      <c r="T44" s="1"/>
      <c r="U44" s="1">
        <f t="shared" si="5"/>
        <v>8</v>
      </c>
      <c r="V44" s="1">
        <f t="shared" si="6"/>
        <v>5.0785340314136125</v>
      </c>
      <c r="W44" s="1">
        <v>72</v>
      </c>
      <c r="X44" s="1">
        <v>21.8</v>
      </c>
      <c r="Y44" s="1">
        <v>28.8</v>
      </c>
      <c r="Z44" s="1">
        <v>45.6</v>
      </c>
      <c r="AA44" s="1">
        <v>33.200000000000003</v>
      </c>
      <c r="AB44" s="1">
        <v>20.6</v>
      </c>
      <c r="AC44" s="1" t="s">
        <v>84</v>
      </c>
      <c r="AD44" s="1">
        <f t="shared" si="7"/>
        <v>89.28000000000003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35">
      <c r="A45" s="1" t="s">
        <v>85</v>
      </c>
      <c r="B45" s="1" t="s">
        <v>34</v>
      </c>
      <c r="C45" s="1">
        <v>51.817999999999998</v>
      </c>
      <c r="D45" s="1">
        <v>150.76300000000001</v>
      </c>
      <c r="E45" s="1">
        <v>133.56</v>
      </c>
      <c r="F45" s="1">
        <v>37.258000000000003</v>
      </c>
      <c r="G45" s="6">
        <v>1</v>
      </c>
      <c r="H45" s="1">
        <v>40</v>
      </c>
      <c r="I45" s="1" t="s">
        <v>35</v>
      </c>
      <c r="J45" s="1">
        <v>144.11000000000001</v>
      </c>
      <c r="K45" s="1">
        <f t="shared" si="10"/>
        <v>-10.550000000000011</v>
      </c>
      <c r="L45" s="1"/>
      <c r="M45" s="1"/>
      <c r="N45" s="1">
        <v>59.800400000000018</v>
      </c>
      <c r="O45" s="1">
        <v>50.710800000000013</v>
      </c>
      <c r="P45" s="1">
        <v>88.690799999999982</v>
      </c>
      <c r="Q45" s="1">
        <f t="shared" si="3"/>
        <v>26.712</v>
      </c>
      <c r="R45" s="5">
        <f t="shared" si="9"/>
        <v>57.371999999999993</v>
      </c>
      <c r="S45" s="5"/>
      <c r="T45" s="1"/>
      <c r="U45" s="1">
        <f t="shared" si="5"/>
        <v>11.000000000000002</v>
      </c>
      <c r="V45" s="1">
        <f t="shared" si="6"/>
        <v>8.8522012578616369</v>
      </c>
      <c r="W45" s="1">
        <v>26.3538</v>
      </c>
      <c r="X45" s="1">
        <v>25.6708</v>
      </c>
      <c r="Y45" s="1">
        <v>25.551200000000001</v>
      </c>
      <c r="Z45" s="1">
        <v>26.7226</v>
      </c>
      <c r="AA45" s="1">
        <v>27.257200000000001</v>
      </c>
      <c r="AB45" s="1">
        <v>23.603000000000002</v>
      </c>
      <c r="AC45" s="1"/>
      <c r="AD45" s="1">
        <f t="shared" si="7"/>
        <v>57.371999999999993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35">
      <c r="A46" s="1" t="s">
        <v>86</v>
      </c>
      <c r="B46" s="1" t="s">
        <v>41</v>
      </c>
      <c r="C46" s="1">
        <v>63</v>
      </c>
      <c r="D46" s="1">
        <v>60</v>
      </c>
      <c r="E46" s="1">
        <v>88</v>
      </c>
      <c r="F46" s="1">
        <v>19</v>
      </c>
      <c r="G46" s="6">
        <v>0.35</v>
      </c>
      <c r="H46" s="1">
        <v>40</v>
      </c>
      <c r="I46" s="1" t="s">
        <v>35</v>
      </c>
      <c r="J46" s="1">
        <v>89</v>
      </c>
      <c r="K46" s="1">
        <f t="shared" si="10"/>
        <v>-1</v>
      </c>
      <c r="L46" s="1"/>
      <c r="M46" s="1"/>
      <c r="N46" s="1">
        <v>100</v>
      </c>
      <c r="O46" s="1"/>
      <c r="P46" s="1">
        <v>66</v>
      </c>
      <c r="Q46" s="1">
        <f t="shared" si="3"/>
        <v>17.600000000000001</v>
      </c>
      <c r="R46" s="5">
        <f>12*Q46-P46-O46-N46-F46</f>
        <v>26.200000000000017</v>
      </c>
      <c r="S46" s="22">
        <v>200</v>
      </c>
      <c r="T46" s="1" t="s">
        <v>149</v>
      </c>
      <c r="U46" s="1">
        <f t="shared" si="5"/>
        <v>12</v>
      </c>
      <c r="V46" s="1">
        <f t="shared" si="6"/>
        <v>10.511363636363635</v>
      </c>
      <c r="W46" s="1">
        <v>18</v>
      </c>
      <c r="X46" s="1">
        <v>12.8</v>
      </c>
      <c r="Y46" s="1">
        <v>13.6</v>
      </c>
      <c r="Z46" s="1">
        <v>15.2</v>
      </c>
      <c r="AA46" s="1">
        <v>12.8</v>
      </c>
      <c r="AB46" s="1">
        <v>12.2</v>
      </c>
      <c r="AC46" s="1" t="s">
        <v>87</v>
      </c>
      <c r="AD46" s="1">
        <f t="shared" si="7"/>
        <v>9.1700000000000053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35">
      <c r="A47" s="1" t="s">
        <v>88</v>
      </c>
      <c r="B47" s="1" t="s">
        <v>41</v>
      </c>
      <c r="C47" s="1">
        <v>431</v>
      </c>
      <c r="D47" s="1">
        <v>186</v>
      </c>
      <c r="E47" s="1">
        <v>355</v>
      </c>
      <c r="F47" s="1">
        <v>188</v>
      </c>
      <c r="G47" s="6">
        <v>0.4</v>
      </c>
      <c r="H47" s="1">
        <v>40</v>
      </c>
      <c r="I47" s="1" t="s">
        <v>35</v>
      </c>
      <c r="J47" s="1">
        <v>364</v>
      </c>
      <c r="K47" s="1">
        <f t="shared" si="10"/>
        <v>-9</v>
      </c>
      <c r="L47" s="1"/>
      <c r="M47" s="1"/>
      <c r="N47" s="1">
        <v>212.40000000000009</v>
      </c>
      <c r="O47" s="1">
        <v>85.5</v>
      </c>
      <c r="P47" s="1">
        <v>225.09999999999991</v>
      </c>
      <c r="Q47" s="1">
        <f t="shared" si="3"/>
        <v>71</v>
      </c>
      <c r="R47" s="5">
        <f t="shared" si="9"/>
        <v>70</v>
      </c>
      <c r="S47" s="5"/>
      <c r="T47" s="1"/>
      <c r="U47" s="1">
        <f t="shared" si="5"/>
        <v>11</v>
      </c>
      <c r="V47" s="1">
        <f t="shared" si="6"/>
        <v>10.014084507042254</v>
      </c>
      <c r="W47" s="1">
        <v>75.599999999999994</v>
      </c>
      <c r="X47" s="1">
        <v>75</v>
      </c>
      <c r="Y47" s="1">
        <v>81.2</v>
      </c>
      <c r="Z47" s="1">
        <v>83.6</v>
      </c>
      <c r="AA47" s="1">
        <v>82.2</v>
      </c>
      <c r="AB47" s="1">
        <v>90.2</v>
      </c>
      <c r="AC47" s="1"/>
      <c r="AD47" s="1">
        <f t="shared" si="7"/>
        <v>28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35">
      <c r="A48" s="1" t="s">
        <v>89</v>
      </c>
      <c r="B48" s="1" t="s">
        <v>34</v>
      </c>
      <c r="C48" s="1">
        <v>177.99799999999999</v>
      </c>
      <c r="D48" s="1">
        <v>14.484999999999999</v>
      </c>
      <c r="E48" s="1">
        <v>71.614999999999995</v>
      </c>
      <c r="F48" s="1">
        <v>116.922</v>
      </c>
      <c r="G48" s="6">
        <v>1</v>
      </c>
      <c r="H48" s="1">
        <v>50</v>
      </c>
      <c r="I48" s="1" t="s">
        <v>35</v>
      </c>
      <c r="J48" s="1">
        <v>70.8</v>
      </c>
      <c r="K48" s="1">
        <f t="shared" si="10"/>
        <v>0.81499999999999773</v>
      </c>
      <c r="L48" s="1"/>
      <c r="M48" s="1"/>
      <c r="N48" s="1">
        <v>0</v>
      </c>
      <c r="O48" s="1"/>
      <c r="P48" s="1">
        <v>7.4679999999999893</v>
      </c>
      <c r="Q48" s="1">
        <f t="shared" si="3"/>
        <v>14.322999999999999</v>
      </c>
      <c r="R48" s="5">
        <f t="shared" si="9"/>
        <v>33.163000000000011</v>
      </c>
      <c r="S48" s="5"/>
      <c r="T48" s="1"/>
      <c r="U48" s="1">
        <f t="shared" si="5"/>
        <v>11</v>
      </c>
      <c r="V48" s="1">
        <f t="shared" si="6"/>
        <v>8.6846331075891925</v>
      </c>
      <c r="W48" s="1">
        <v>13.247400000000001</v>
      </c>
      <c r="X48" s="1">
        <v>13.4946</v>
      </c>
      <c r="Y48" s="1">
        <v>14.321400000000001</v>
      </c>
      <c r="Z48" s="1">
        <v>19.592600000000001</v>
      </c>
      <c r="AA48" s="1">
        <v>21.456199999999999</v>
      </c>
      <c r="AB48" s="1">
        <v>19.781400000000001</v>
      </c>
      <c r="AC48" s="1"/>
      <c r="AD48" s="1">
        <f t="shared" si="7"/>
        <v>33.163000000000011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35">
      <c r="A49" s="1" t="s">
        <v>90</v>
      </c>
      <c r="B49" s="1" t="s">
        <v>34</v>
      </c>
      <c r="C49" s="1">
        <v>90.66</v>
      </c>
      <c r="D49" s="1">
        <v>99.65</v>
      </c>
      <c r="E49" s="1">
        <v>107.90300000000001</v>
      </c>
      <c r="F49" s="1">
        <v>68.427999999999997</v>
      </c>
      <c r="G49" s="6">
        <v>1</v>
      </c>
      <c r="H49" s="1">
        <v>50</v>
      </c>
      <c r="I49" s="1" t="s">
        <v>35</v>
      </c>
      <c r="J49" s="1">
        <v>107.6</v>
      </c>
      <c r="K49" s="1">
        <f t="shared" si="10"/>
        <v>0.30300000000001148</v>
      </c>
      <c r="L49" s="1"/>
      <c r="M49" s="1"/>
      <c r="N49" s="1">
        <v>0</v>
      </c>
      <c r="O49" s="1"/>
      <c r="P49" s="1">
        <v>120.2146</v>
      </c>
      <c r="Q49" s="1">
        <f t="shared" si="3"/>
        <v>21.5806</v>
      </c>
      <c r="R49" s="5">
        <f>9*Q49-P49-O49-N49-F49</f>
        <v>5.582800000000006</v>
      </c>
      <c r="S49" s="5"/>
      <c r="T49" s="1"/>
      <c r="U49" s="1">
        <f t="shared" si="5"/>
        <v>9.0000000000000018</v>
      </c>
      <c r="V49" s="1">
        <f t="shared" si="6"/>
        <v>8.7413046903237177</v>
      </c>
      <c r="W49" s="1">
        <v>21.923400000000001</v>
      </c>
      <c r="X49" s="1">
        <v>19.148599999999998</v>
      </c>
      <c r="Y49" s="1">
        <v>19.536000000000001</v>
      </c>
      <c r="Z49" s="1">
        <v>27.1648</v>
      </c>
      <c r="AA49" s="1">
        <v>28.998200000000001</v>
      </c>
      <c r="AB49" s="1">
        <v>20.339600000000001</v>
      </c>
      <c r="AC49" s="1" t="s">
        <v>50</v>
      </c>
      <c r="AD49" s="1">
        <f t="shared" si="7"/>
        <v>5.582800000000006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35">
      <c r="A50" s="1" t="s">
        <v>91</v>
      </c>
      <c r="B50" s="1" t="s">
        <v>34</v>
      </c>
      <c r="C50" s="1">
        <v>258.60000000000002</v>
      </c>
      <c r="D50" s="1"/>
      <c r="E50" s="1">
        <v>141.292</v>
      </c>
      <c r="F50" s="1">
        <v>110.339</v>
      </c>
      <c r="G50" s="6">
        <v>1</v>
      </c>
      <c r="H50" s="1">
        <v>40</v>
      </c>
      <c r="I50" s="1" t="s">
        <v>92</v>
      </c>
      <c r="J50" s="1">
        <v>136.30000000000001</v>
      </c>
      <c r="K50" s="1">
        <f t="shared" si="10"/>
        <v>4.9919999999999902</v>
      </c>
      <c r="L50" s="1"/>
      <c r="M50" s="1"/>
      <c r="N50" s="1">
        <v>20.166</v>
      </c>
      <c r="O50" s="1"/>
      <c r="P50" s="1">
        <v>67.371000000000009</v>
      </c>
      <c r="Q50" s="1">
        <f t="shared" si="3"/>
        <v>28.258400000000002</v>
      </c>
      <c r="R50" s="5">
        <f t="shared" si="9"/>
        <v>112.96639999999999</v>
      </c>
      <c r="S50" s="5"/>
      <c r="T50" s="1"/>
      <c r="U50" s="1">
        <f t="shared" si="5"/>
        <v>11</v>
      </c>
      <c r="V50" s="1">
        <f t="shared" si="6"/>
        <v>7.0023780539591769</v>
      </c>
      <c r="W50" s="1">
        <v>23.075800000000001</v>
      </c>
      <c r="X50" s="1">
        <v>24.7134</v>
      </c>
      <c r="Y50" s="1">
        <v>27.8766</v>
      </c>
      <c r="Z50" s="1">
        <v>31.674800000000001</v>
      </c>
      <c r="AA50" s="1">
        <v>27.961200000000002</v>
      </c>
      <c r="AB50" s="1">
        <v>24.116599999999998</v>
      </c>
      <c r="AC50" s="1"/>
      <c r="AD50" s="1">
        <f t="shared" si="7"/>
        <v>112.96639999999999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35">
      <c r="A51" s="1" t="s">
        <v>93</v>
      </c>
      <c r="B51" s="1" t="s">
        <v>41</v>
      </c>
      <c r="C51" s="1">
        <v>25</v>
      </c>
      <c r="D51" s="1"/>
      <c r="E51" s="1">
        <v>17</v>
      </c>
      <c r="F51" s="1"/>
      <c r="G51" s="6">
        <v>0.45</v>
      </c>
      <c r="H51" s="1">
        <v>50</v>
      </c>
      <c r="I51" s="1" t="s">
        <v>35</v>
      </c>
      <c r="J51" s="1">
        <v>34</v>
      </c>
      <c r="K51" s="1">
        <f t="shared" si="10"/>
        <v>-17</v>
      </c>
      <c r="L51" s="1"/>
      <c r="M51" s="1"/>
      <c r="N51" s="1">
        <v>63</v>
      </c>
      <c r="O51" s="1">
        <v>13.80000000000001</v>
      </c>
      <c r="P51" s="1">
        <v>0</v>
      </c>
      <c r="Q51" s="1">
        <f t="shared" si="3"/>
        <v>3.4</v>
      </c>
      <c r="R51" s="5"/>
      <c r="S51" s="5"/>
      <c r="T51" s="1"/>
      <c r="U51" s="1">
        <f t="shared" si="5"/>
        <v>22.588235294117652</v>
      </c>
      <c r="V51" s="1">
        <f t="shared" si="6"/>
        <v>22.588235294117652</v>
      </c>
      <c r="W51" s="1">
        <v>4.4000000000000004</v>
      </c>
      <c r="X51" s="1">
        <v>8.8000000000000007</v>
      </c>
      <c r="Y51" s="1">
        <v>8.8000000000000007</v>
      </c>
      <c r="Z51" s="1">
        <v>4.2</v>
      </c>
      <c r="AA51" s="1">
        <v>4.4000000000000004</v>
      </c>
      <c r="AB51" s="1">
        <v>7.2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35">
      <c r="A52" s="1" t="s">
        <v>94</v>
      </c>
      <c r="B52" s="1" t="s">
        <v>34</v>
      </c>
      <c r="C52" s="1">
        <v>52.290999999999997</v>
      </c>
      <c r="D52" s="1">
        <v>18.925999999999998</v>
      </c>
      <c r="E52" s="1">
        <v>64.626999999999995</v>
      </c>
      <c r="F52" s="1"/>
      <c r="G52" s="6">
        <v>1</v>
      </c>
      <c r="H52" s="1">
        <v>40</v>
      </c>
      <c r="I52" s="1" t="s">
        <v>35</v>
      </c>
      <c r="J52" s="1">
        <v>64.099999999999994</v>
      </c>
      <c r="K52" s="1">
        <f t="shared" si="10"/>
        <v>0.52700000000000102</v>
      </c>
      <c r="L52" s="1"/>
      <c r="M52" s="1"/>
      <c r="N52" s="1">
        <v>30.0166</v>
      </c>
      <c r="O52" s="1"/>
      <c r="P52" s="1">
        <v>28.4754</v>
      </c>
      <c r="Q52" s="1">
        <f t="shared" si="3"/>
        <v>12.9254</v>
      </c>
      <c r="R52" s="5">
        <f t="shared" si="9"/>
        <v>83.687399999999982</v>
      </c>
      <c r="S52" s="5"/>
      <c r="T52" s="1"/>
      <c r="U52" s="1">
        <f t="shared" si="5"/>
        <v>11</v>
      </c>
      <c r="V52" s="1">
        <f t="shared" si="6"/>
        <v>4.5253531805592093</v>
      </c>
      <c r="W52" s="1">
        <v>8.3672000000000004</v>
      </c>
      <c r="X52" s="1">
        <v>6.8558000000000003</v>
      </c>
      <c r="Y52" s="1">
        <v>9.5145999999999997</v>
      </c>
      <c r="Z52" s="1">
        <v>8.091800000000001</v>
      </c>
      <c r="AA52" s="1">
        <v>5.9714</v>
      </c>
      <c r="AB52" s="1">
        <v>10.2904</v>
      </c>
      <c r="AC52" s="1"/>
      <c r="AD52" s="1">
        <f t="shared" si="7"/>
        <v>83.687399999999982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35">
      <c r="A53" s="1" t="s">
        <v>95</v>
      </c>
      <c r="B53" s="1" t="s">
        <v>41</v>
      </c>
      <c r="C53" s="1">
        <v>18</v>
      </c>
      <c r="D53" s="1"/>
      <c r="E53" s="1">
        <v>-22</v>
      </c>
      <c r="F53" s="1">
        <v>18</v>
      </c>
      <c r="G53" s="6">
        <v>0.4</v>
      </c>
      <c r="H53" s="1">
        <v>40</v>
      </c>
      <c r="I53" s="1" t="s">
        <v>35</v>
      </c>
      <c r="J53" s="1">
        <v>79</v>
      </c>
      <c r="K53" s="1">
        <f t="shared" si="10"/>
        <v>-101</v>
      </c>
      <c r="L53" s="1"/>
      <c r="M53" s="1"/>
      <c r="N53" s="1">
        <v>30</v>
      </c>
      <c r="O53" s="1"/>
      <c r="P53" s="1">
        <v>0</v>
      </c>
      <c r="Q53" s="1">
        <f t="shared" si="3"/>
        <v>-4.4000000000000004</v>
      </c>
      <c r="R53" s="5"/>
      <c r="S53" s="5"/>
      <c r="T53" s="1"/>
      <c r="U53" s="1">
        <f t="shared" si="5"/>
        <v>-10.909090909090908</v>
      </c>
      <c r="V53" s="1">
        <f t="shared" si="6"/>
        <v>-10.909090909090908</v>
      </c>
      <c r="W53" s="1">
        <v>-2</v>
      </c>
      <c r="X53" s="1">
        <v>-2.2000000000000002</v>
      </c>
      <c r="Y53" s="1">
        <v>-2.2000000000000002</v>
      </c>
      <c r="Z53" s="1">
        <v>5.8</v>
      </c>
      <c r="AA53" s="1">
        <v>6.8</v>
      </c>
      <c r="AB53" s="1">
        <v>18.2</v>
      </c>
      <c r="AC53" s="14" t="s">
        <v>144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35">
      <c r="A54" s="1" t="s">
        <v>96</v>
      </c>
      <c r="B54" s="1" t="s">
        <v>41</v>
      </c>
      <c r="C54" s="1">
        <v>68</v>
      </c>
      <c r="D54" s="1">
        <v>1</v>
      </c>
      <c r="E54" s="1">
        <v>49</v>
      </c>
      <c r="F54" s="1">
        <v>7</v>
      </c>
      <c r="G54" s="6">
        <v>0.4</v>
      </c>
      <c r="H54" s="1">
        <v>40</v>
      </c>
      <c r="I54" s="1" t="s">
        <v>35</v>
      </c>
      <c r="J54" s="1">
        <v>57</v>
      </c>
      <c r="K54" s="1">
        <f t="shared" si="10"/>
        <v>-8</v>
      </c>
      <c r="L54" s="1"/>
      <c r="M54" s="1"/>
      <c r="N54" s="1">
        <v>148</v>
      </c>
      <c r="O54" s="1"/>
      <c r="P54" s="1">
        <v>0</v>
      </c>
      <c r="Q54" s="1">
        <f t="shared" si="3"/>
        <v>9.8000000000000007</v>
      </c>
      <c r="R54" s="5"/>
      <c r="S54" s="5"/>
      <c r="T54" s="1"/>
      <c r="U54" s="1">
        <f t="shared" si="5"/>
        <v>15.816326530612244</v>
      </c>
      <c r="V54" s="1">
        <f t="shared" si="6"/>
        <v>15.816326530612244</v>
      </c>
      <c r="W54" s="1">
        <v>10</v>
      </c>
      <c r="X54" s="1">
        <v>14.8</v>
      </c>
      <c r="Y54" s="1">
        <v>21.6</v>
      </c>
      <c r="Z54" s="1">
        <v>11.2</v>
      </c>
      <c r="AA54" s="1">
        <v>4.8</v>
      </c>
      <c r="AB54" s="1">
        <v>17.399999999999999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35">
      <c r="A55" s="15" t="s">
        <v>97</v>
      </c>
      <c r="B55" s="15" t="s">
        <v>34</v>
      </c>
      <c r="C55" s="15"/>
      <c r="D55" s="15"/>
      <c r="E55" s="15"/>
      <c r="F55" s="15"/>
      <c r="G55" s="16">
        <v>0</v>
      </c>
      <c r="H55" s="15">
        <v>50</v>
      </c>
      <c r="I55" s="15" t="s">
        <v>35</v>
      </c>
      <c r="J55" s="15"/>
      <c r="K55" s="15">
        <f t="shared" si="10"/>
        <v>0</v>
      </c>
      <c r="L55" s="15"/>
      <c r="M55" s="15"/>
      <c r="N55" s="15"/>
      <c r="O55" s="15"/>
      <c r="P55" s="15"/>
      <c r="Q55" s="15">
        <f t="shared" si="3"/>
        <v>0</v>
      </c>
      <c r="R55" s="17"/>
      <c r="S55" s="17"/>
      <c r="T55" s="15"/>
      <c r="U55" s="15" t="e">
        <f t="shared" si="5"/>
        <v>#DIV/0!</v>
      </c>
      <c r="V55" s="15" t="e">
        <f t="shared" si="6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69</v>
      </c>
      <c r="AD55" s="15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35">
      <c r="A56" s="1" t="s">
        <v>98</v>
      </c>
      <c r="B56" s="1" t="s">
        <v>34</v>
      </c>
      <c r="C56" s="1">
        <v>62.286999999999999</v>
      </c>
      <c r="D56" s="1">
        <v>156.80500000000001</v>
      </c>
      <c r="E56" s="1">
        <v>119.556</v>
      </c>
      <c r="F56" s="1">
        <v>87.3</v>
      </c>
      <c r="G56" s="6">
        <v>1</v>
      </c>
      <c r="H56" s="1">
        <v>50</v>
      </c>
      <c r="I56" s="1" t="s">
        <v>35</v>
      </c>
      <c r="J56" s="1">
        <v>115.3</v>
      </c>
      <c r="K56" s="1">
        <f t="shared" si="10"/>
        <v>4.2560000000000002</v>
      </c>
      <c r="L56" s="1"/>
      <c r="M56" s="1"/>
      <c r="N56" s="1">
        <v>0</v>
      </c>
      <c r="O56" s="1"/>
      <c r="P56" s="1">
        <v>116.28919999999999</v>
      </c>
      <c r="Q56" s="1">
        <f t="shared" si="3"/>
        <v>23.911200000000001</v>
      </c>
      <c r="R56" s="5">
        <f>9*Q56-P56-O56-N56-F56</f>
        <v>11.611600000000024</v>
      </c>
      <c r="S56" s="5"/>
      <c r="T56" s="1"/>
      <c r="U56" s="1">
        <f t="shared" si="5"/>
        <v>9</v>
      </c>
      <c r="V56" s="1">
        <f t="shared" si="6"/>
        <v>8.5143865636187233</v>
      </c>
      <c r="W56" s="1">
        <v>23.9558</v>
      </c>
      <c r="X56" s="1">
        <v>20.702999999999999</v>
      </c>
      <c r="Y56" s="1">
        <v>22.037199999999999</v>
      </c>
      <c r="Z56" s="1">
        <v>28.1174</v>
      </c>
      <c r="AA56" s="1">
        <v>26.000800000000002</v>
      </c>
      <c r="AB56" s="1">
        <v>19.152000000000001</v>
      </c>
      <c r="AC56" s="1" t="s">
        <v>50</v>
      </c>
      <c r="AD56" s="1">
        <f t="shared" si="7"/>
        <v>11.611600000000024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35">
      <c r="A57" s="1" t="s">
        <v>99</v>
      </c>
      <c r="B57" s="1" t="s">
        <v>34</v>
      </c>
      <c r="C57" s="1">
        <v>67.408000000000001</v>
      </c>
      <c r="D57" s="1">
        <v>11.428000000000001</v>
      </c>
      <c r="E57" s="1">
        <v>47.194000000000003</v>
      </c>
      <c r="F57" s="1">
        <v>25.902000000000001</v>
      </c>
      <c r="G57" s="6">
        <v>1</v>
      </c>
      <c r="H57" s="1">
        <v>50</v>
      </c>
      <c r="I57" s="1" t="s">
        <v>35</v>
      </c>
      <c r="J57" s="1">
        <v>47.1</v>
      </c>
      <c r="K57" s="1">
        <f t="shared" si="10"/>
        <v>9.4000000000001194E-2</v>
      </c>
      <c r="L57" s="1"/>
      <c r="M57" s="1"/>
      <c r="N57" s="1">
        <v>14.76499999999999</v>
      </c>
      <c r="O57" s="1">
        <v>16.046600000000009</v>
      </c>
      <c r="P57" s="1">
        <v>37.671400000000013</v>
      </c>
      <c r="Q57" s="1">
        <f t="shared" si="3"/>
        <v>9.4388000000000005</v>
      </c>
      <c r="R57" s="5">
        <f t="shared" ref="R57:R60" si="11">11*Q57-P57-O57-N57-F57</f>
        <v>9.4417999999999864</v>
      </c>
      <c r="S57" s="5"/>
      <c r="T57" s="1"/>
      <c r="U57" s="1">
        <f t="shared" si="5"/>
        <v>11</v>
      </c>
      <c r="V57" s="1">
        <f t="shared" si="6"/>
        <v>9.9996821629868222</v>
      </c>
      <c r="W57" s="1">
        <v>9.7103999999999999</v>
      </c>
      <c r="X57" s="1">
        <v>9.2796000000000003</v>
      </c>
      <c r="Y57" s="1">
        <v>9.0106000000000002</v>
      </c>
      <c r="Z57" s="1">
        <v>10.669</v>
      </c>
      <c r="AA57" s="1">
        <v>11.2158</v>
      </c>
      <c r="AB57" s="1">
        <v>8.0793999999999997</v>
      </c>
      <c r="AC57" s="1"/>
      <c r="AD57" s="1">
        <f t="shared" si="7"/>
        <v>9.4417999999999864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35">
      <c r="A58" s="1" t="s">
        <v>100</v>
      </c>
      <c r="B58" s="1" t="s">
        <v>41</v>
      </c>
      <c r="C58" s="1">
        <v>31</v>
      </c>
      <c r="D58" s="1"/>
      <c r="E58" s="1">
        <v>26</v>
      </c>
      <c r="F58" s="1"/>
      <c r="G58" s="6">
        <v>0.4</v>
      </c>
      <c r="H58" s="1">
        <v>50</v>
      </c>
      <c r="I58" s="1" t="s">
        <v>35</v>
      </c>
      <c r="J58" s="1">
        <v>32</v>
      </c>
      <c r="K58" s="1">
        <f t="shared" si="10"/>
        <v>-6</v>
      </c>
      <c r="L58" s="1"/>
      <c r="M58" s="1"/>
      <c r="N58" s="1">
        <v>8.6000000000000014</v>
      </c>
      <c r="O58" s="1">
        <v>8.6000000000000014</v>
      </c>
      <c r="P58" s="1">
        <v>38.799999999999997</v>
      </c>
      <c r="Q58" s="1">
        <f t="shared" si="3"/>
        <v>5.2</v>
      </c>
      <c r="R58" s="5">
        <v>6</v>
      </c>
      <c r="S58" s="5"/>
      <c r="T58" s="1"/>
      <c r="U58" s="1">
        <f t="shared" si="5"/>
        <v>11.923076923076923</v>
      </c>
      <c r="V58" s="1">
        <f t="shared" si="6"/>
        <v>10.769230769230768</v>
      </c>
      <c r="W58" s="1">
        <v>5.6</v>
      </c>
      <c r="X58" s="1">
        <v>4.2</v>
      </c>
      <c r="Y58" s="1">
        <v>4.4000000000000004</v>
      </c>
      <c r="Z58" s="1">
        <v>1</v>
      </c>
      <c r="AA58" s="1">
        <v>1.2</v>
      </c>
      <c r="AB58" s="1">
        <v>5</v>
      </c>
      <c r="AC58" s="1"/>
      <c r="AD58" s="1">
        <f t="shared" si="7"/>
        <v>2.4000000000000004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35">
      <c r="A59" s="1" t="s">
        <v>101</v>
      </c>
      <c r="B59" s="1" t="s">
        <v>41</v>
      </c>
      <c r="C59" s="1">
        <v>388</v>
      </c>
      <c r="D59" s="1">
        <v>174</v>
      </c>
      <c r="E59" s="1">
        <v>469</v>
      </c>
      <c r="F59" s="1">
        <v>13</v>
      </c>
      <c r="G59" s="6">
        <v>0.4</v>
      </c>
      <c r="H59" s="1">
        <v>40</v>
      </c>
      <c r="I59" s="1" t="s">
        <v>35</v>
      </c>
      <c r="J59" s="1">
        <v>473</v>
      </c>
      <c r="K59" s="1">
        <f t="shared" si="10"/>
        <v>-4</v>
      </c>
      <c r="L59" s="1"/>
      <c r="M59" s="1"/>
      <c r="N59" s="1">
        <v>385.2</v>
      </c>
      <c r="O59" s="1">
        <v>129.18</v>
      </c>
      <c r="P59" s="1">
        <v>353.61999999999989</v>
      </c>
      <c r="Q59" s="1">
        <f t="shared" si="3"/>
        <v>93.8</v>
      </c>
      <c r="R59" s="5">
        <f t="shared" si="11"/>
        <v>150.80000000000001</v>
      </c>
      <c r="S59" s="5"/>
      <c r="T59" s="1"/>
      <c r="U59" s="1">
        <f t="shared" si="5"/>
        <v>11</v>
      </c>
      <c r="V59" s="1">
        <f t="shared" si="6"/>
        <v>9.3923240938166295</v>
      </c>
      <c r="W59" s="1">
        <v>94.6</v>
      </c>
      <c r="X59" s="1">
        <v>88.6</v>
      </c>
      <c r="Y59" s="1">
        <v>93.4</v>
      </c>
      <c r="Z59" s="1">
        <v>85.8</v>
      </c>
      <c r="AA59" s="1">
        <v>83.2</v>
      </c>
      <c r="AB59" s="1">
        <v>100</v>
      </c>
      <c r="AC59" s="1"/>
      <c r="AD59" s="1">
        <f t="shared" si="7"/>
        <v>60.320000000000007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35">
      <c r="A60" s="1" t="s">
        <v>102</v>
      </c>
      <c r="B60" s="1" t="s">
        <v>41</v>
      </c>
      <c r="C60" s="1">
        <v>361</v>
      </c>
      <c r="D60" s="1">
        <v>420</v>
      </c>
      <c r="E60" s="1">
        <v>258</v>
      </c>
      <c r="F60" s="1">
        <v>483</v>
      </c>
      <c r="G60" s="6">
        <v>0.4</v>
      </c>
      <c r="H60" s="1">
        <v>40</v>
      </c>
      <c r="I60" s="1" t="s">
        <v>35</v>
      </c>
      <c r="J60" s="1">
        <v>264</v>
      </c>
      <c r="K60" s="1">
        <f t="shared" si="10"/>
        <v>-6</v>
      </c>
      <c r="L60" s="1"/>
      <c r="M60" s="1"/>
      <c r="N60" s="1">
        <v>0</v>
      </c>
      <c r="O60" s="1"/>
      <c r="P60" s="1">
        <v>12</v>
      </c>
      <c r="Q60" s="1">
        <f t="shared" si="3"/>
        <v>51.6</v>
      </c>
      <c r="R60" s="5">
        <f t="shared" si="11"/>
        <v>72.600000000000023</v>
      </c>
      <c r="S60" s="5"/>
      <c r="T60" s="1"/>
      <c r="U60" s="1">
        <f t="shared" si="5"/>
        <v>11</v>
      </c>
      <c r="V60" s="1">
        <f t="shared" si="6"/>
        <v>9.5930232558139537</v>
      </c>
      <c r="W60" s="1">
        <v>52.4</v>
      </c>
      <c r="X60" s="1">
        <v>50.2</v>
      </c>
      <c r="Y60" s="1">
        <v>54.2</v>
      </c>
      <c r="Z60" s="1">
        <v>90.8</v>
      </c>
      <c r="AA60" s="1">
        <v>88.6</v>
      </c>
      <c r="AB60" s="1">
        <v>71.599999999999994</v>
      </c>
      <c r="AC60" s="1"/>
      <c r="AD60" s="1">
        <f t="shared" si="7"/>
        <v>29.04000000000001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35">
      <c r="A61" s="15" t="s">
        <v>103</v>
      </c>
      <c r="B61" s="15" t="s">
        <v>34</v>
      </c>
      <c r="C61" s="15"/>
      <c r="D61" s="15"/>
      <c r="E61" s="15"/>
      <c r="F61" s="15"/>
      <c r="G61" s="16">
        <v>0</v>
      </c>
      <c r="H61" s="15">
        <v>40</v>
      </c>
      <c r="I61" s="15" t="s">
        <v>35</v>
      </c>
      <c r="J61" s="15"/>
      <c r="K61" s="15">
        <f t="shared" si="10"/>
        <v>0</v>
      </c>
      <c r="L61" s="15"/>
      <c r="M61" s="15"/>
      <c r="N61" s="15"/>
      <c r="O61" s="15"/>
      <c r="P61" s="15"/>
      <c r="Q61" s="15">
        <f t="shared" si="3"/>
        <v>0</v>
      </c>
      <c r="R61" s="17"/>
      <c r="S61" s="17"/>
      <c r="T61" s="15"/>
      <c r="U61" s="15" t="e">
        <f t="shared" si="5"/>
        <v>#DIV/0!</v>
      </c>
      <c r="V61" s="15" t="e">
        <f t="shared" si="6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 t="s">
        <v>69</v>
      </c>
      <c r="AD61" s="15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35">
      <c r="A62" s="1" t="s">
        <v>104</v>
      </c>
      <c r="B62" s="1" t="s">
        <v>34</v>
      </c>
      <c r="C62" s="1">
        <v>243.535</v>
      </c>
      <c r="D62" s="1">
        <v>55.585999999999999</v>
      </c>
      <c r="E62" s="1">
        <v>190.322</v>
      </c>
      <c r="F62" s="1">
        <v>74.063000000000002</v>
      </c>
      <c r="G62" s="6">
        <v>1</v>
      </c>
      <c r="H62" s="1">
        <v>40</v>
      </c>
      <c r="I62" s="1" t="s">
        <v>35</v>
      </c>
      <c r="J62" s="1">
        <v>182.1</v>
      </c>
      <c r="K62" s="1">
        <f t="shared" si="10"/>
        <v>8.2220000000000084</v>
      </c>
      <c r="L62" s="1"/>
      <c r="M62" s="1"/>
      <c r="N62" s="1">
        <v>49.743400000000094</v>
      </c>
      <c r="O62" s="1">
        <v>41.138200000000069</v>
      </c>
      <c r="P62" s="1">
        <v>146.51539999999989</v>
      </c>
      <c r="Q62" s="1">
        <f t="shared" si="3"/>
        <v>38.064399999999999</v>
      </c>
      <c r="R62" s="5">
        <f t="shared" ref="R62:R63" si="12">11*Q62-P62-O62-N62-F62</f>
        <v>107.24839999999993</v>
      </c>
      <c r="S62" s="5"/>
      <c r="T62" s="1"/>
      <c r="U62" s="1">
        <f t="shared" si="5"/>
        <v>11</v>
      </c>
      <c r="V62" s="1">
        <f t="shared" si="6"/>
        <v>8.1824486922163508</v>
      </c>
      <c r="W62" s="1">
        <v>35.276600000000002</v>
      </c>
      <c r="X62" s="1">
        <v>31.961200000000002</v>
      </c>
      <c r="Y62" s="1">
        <v>33.623600000000003</v>
      </c>
      <c r="Z62" s="1">
        <v>38.068600000000004</v>
      </c>
      <c r="AA62" s="1">
        <v>40.820800000000013</v>
      </c>
      <c r="AB62" s="1">
        <v>39.891399999999997</v>
      </c>
      <c r="AC62" s="1"/>
      <c r="AD62" s="1">
        <f t="shared" si="7"/>
        <v>107.24839999999993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35">
      <c r="A63" s="1" t="s">
        <v>105</v>
      </c>
      <c r="B63" s="1" t="s">
        <v>34</v>
      </c>
      <c r="C63" s="1">
        <v>253.524</v>
      </c>
      <c r="D63" s="1">
        <v>63.415999999999997</v>
      </c>
      <c r="E63" s="1">
        <v>191.124</v>
      </c>
      <c r="F63" s="1">
        <v>95.786000000000001</v>
      </c>
      <c r="G63" s="6">
        <v>1</v>
      </c>
      <c r="H63" s="1">
        <v>40</v>
      </c>
      <c r="I63" s="1" t="s">
        <v>35</v>
      </c>
      <c r="J63" s="1">
        <v>178.8</v>
      </c>
      <c r="K63" s="1">
        <f t="shared" si="10"/>
        <v>12.323999999999984</v>
      </c>
      <c r="L63" s="1"/>
      <c r="M63" s="1"/>
      <c r="N63" s="1">
        <v>13.18380000000008</v>
      </c>
      <c r="O63" s="1">
        <v>33.821800000000003</v>
      </c>
      <c r="P63" s="1">
        <v>170.65939999999989</v>
      </c>
      <c r="Q63" s="1">
        <f t="shared" si="3"/>
        <v>38.224800000000002</v>
      </c>
      <c r="R63" s="5">
        <f t="shared" si="12"/>
        <v>107.02180000000004</v>
      </c>
      <c r="S63" s="5"/>
      <c r="T63" s="1"/>
      <c r="U63" s="1">
        <f t="shared" si="5"/>
        <v>11</v>
      </c>
      <c r="V63" s="1">
        <f t="shared" si="6"/>
        <v>8.2001998702413079</v>
      </c>
      <c r="W63" s="1">
        <v>35.477800000000002</v>
      </c>
      <c r="X63" s="1">
        <v>30.035799999999998</v>
      </c>
      <c r="Y63" s="1">
        <v>32.174799999999998</v>
      </c>
      <c r="Z63" s="1">
        <v>38.483199999999997</v>
      </c>
      <c r="AA63" s="1">
        <v>40.254800000000003</v>
      </c>
      <c r="AB63" s="1">
        <v>39.958399999999997</v>
      </c>
      <c r="AC63" s="1"/>
      <c r="AD63" s="1">
        <f t="shared" si="7"/>
        <v>107.02180000000004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35">
      <c r="A64" s="15" t="s">
        <v>106</v>
      </c>
      <c r="B64" s="15" t="s">
        <v>34</v>
      </c>
      <c r="C64" s="15"/>
      <c r="D64" s="15"/>
      <c r="E64" s="15"/>
      <c r="F64" s="15"/>
      <c r="G64" s="16">
        <v>0</v>
      </c>
      <c r="H64" s="15">
        <v>30</v>
      </c>
      <c r="I64" s="15" t="s">
        <v>35</v>
      </c>
      <c r="J64" s="15"/>
      <c r="K64" s="15">
        <f t="shared" si="10"/>
        <v>0</v>
      </c>
      <c r="L64" s="15"/>
      <c r="M64" s="15"/>
      <c r="N64" s="15"/>
      <c r="O64" s="15"/>
      <c r="P64" s="15"/>
      <c r="Q64" s="15">
        <f t="shared" si="3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69</v>
      </c>
      <c r="AD64" s="15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35">
      <c r="A65" s="1" t="s">
        <v>107</v>
      </c>
      <c r="B65" s="1" t="s">
        <v>41</v>
      </c>
      <c r="C65" s="1">
        <v>12</v>
      </c>
      <c r="D65" s="1"/>
      <c r="E65" s="1">
        <v>3</v>
      </c>
      <c r="F65" s="1">
        <v>9</v>
      </c>
      <c r="G65" s="6">
        <v>0.6</v>
      </c>
      <c r="H65" s="1">
        <v>60</v>
      </c>
      <c r="I65" s="1" t="s">
        <v>35</v>
      </c>
      <c r="J65" s="1">
        <v>3</v>
      </c>
      <c r="K65" s="1">
        <f t="shared" si="10"/>
        <v>0</v>
      </c>
      <c r="L65" s="1"/>
      <c r="M65" s="1"/>
      <c r="N65" s="1">
        <v>0</v>
      </c>
      <c r="O65" s="1">
        <v>6</v>
      </c>
      <c r="P65" s="1">
        <v>0</v>
      </c>
      <c r="Q65" s="1">
        <f t="shared" si="3"/>
        <v>0.6</v>
      </c>
      <c r="R65" s="5"/>
      <c r="S65" s="5"/>
      <c r="T65" s="1"/>
      <c r="U65" s="1">
        <f t="shared" si="5"/>
        <v>25</v>
      </c>
      <c r="V65" s="1">
        <f t="shared" si="6"/>
        <v>25</v>
      </c>
      <c r="W65" s="1">
        <v>0.6</v>
      </c>
      <c r="X65" s="1">
        <v>1.2</v>
      </c>
      <c r="Y65" s="1">
        <v>1.2</v>
      </c>
      <c r="Z65" s="1">
        <v>1</v>
      </c>
      <c r="AA65" s="1">
        <v>1</v>
      </c>
      <c r="AB65" s="1">
        <v>0.2</v>
      </c>
      <c r="AC65" s="14" t="s">
        <v>145</v>
      </c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35">
      <c r="A66" s="15" t="s">
        <v>108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35</v>
      </c>
      <c r="J66" s="15"/>
      <c r="K66" s="15">
        <f t="shared" si="10"/>
        <v>0</v>
      </c>
      <c r="L66" s="15"/>
      <c r="M66" s="15"/>
      <c r="N66" s="15"/>
      <c r="O66" s="15"/>
      <c r="P66" s="15"/>
      <c r="Q66" s="15">
        <f t="shared" si="3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69</v>
      </c>
      <c r="AD66" s="15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35">
      <c r="A67" s="15" t="s">
        <v>109</v>
      </c>
      <c r="B67" s="15" t="s">
        <v>41</v>
      </c>
      <c r="C67" s="15"/>
      <c r="D67" s="15"/>
      <c r="E67" s="15"/>
      <c r="F67" s="15"/>
      <c r="G67" s="16">
        <v>0</v>
      </c>
      <c r="H67" s="15">
        <v>50</v>
      </c>
      <c r="I67" s="15" t="s">
        <v>35</v>
      </c>
      <c r="J67" s="15"/>
      <c r="K67" s="15">
        <f t="shared" si="10"/>
        <v>0</v>
      </c>
      <c r="L67" s="15"/>
      <c r="M67" s="15"/>
      <c r="N67" s="15"/>
      <c r="O67" s="15"/>
      <c r="P67" s="15"/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69</v>
      </c>
      <c r="AD67" s="15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35">
      <c r="A68" s="15" t="s">
        <v>110</v>
      </c>
      <c r="B68" s="15" t="s">
        <v>41</v>
      </c>
      <c r="C68" s="15"/>
      <c r="D68" s="15"/>
      <c r="E68" s="15"/>
      <c r="F68" s="15"/>
      <c r="G68" s="16">
        <v>0</v>
      </c>
      <c r="H68" s="15">
        <v>30</v>
      </c>
      <c r="I68" s="15" t="s">
        <v>35</v>
      </c>
      <c r="J68" s="15"/>
      <c r="K68" s="15">
        <f t="shared" si="10"/>
        <v>0</v>
      </c>
      <c r="L68" s="15"/>
      <c r="M68" s="15"/>
      <c r="N68" s="15"/>
      <c r="O68" s="15"/>
      <c r="P68" s="15"/>
      <c r="Q68" s="15">
        <f t="shared" si="3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69</v>
      </c>
      <c r="AD68" s="15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35">
      <c r="A69" s="1" t="s">
        <v>111</v>
      </c>
      <c r="B69" s="1" t="s">
        <v>41</v>
      </c>
      <c r="C69" s="1">
        <v>18</v>
      </c>
      <c r="D69" s="1"/>
      <c r="E69" s="1">
        <v>4</v>
      </c>
      <c r="F69" s="1">
        <v>13</v>
      </c>
      <c r="G69" s="6">
        <v>0.6</v>
      </c>
      <c r="H69" s="1">
        <v>55</v>
      </c>
      <c r="I69" s="1" t="s">
        <v>35</v>
      </c>
      <c r="J69" s="1">
        <v>4</v>
      </c>
      <c r="K69" s="1">
        <f t="shared" si="10"/>
        <v>0</v>
      </c>
      <c r="L69" s="1"/>
      <c r="M69" s="1"/>
      <c r="N69" s="1">
        <v>0</v>
      </c>
      <c r="O69" s="1"/>
      <c r="P69" s="1">
        <v>0</v>
      </c>
      <c r="Q69" s="1">
        <f t="shared" si="3"/>
        <v>0.8</v>
      </c>
      <c r="R69" s="5"/>
      <c r="S69" s="5"/>
      <c r="T69" s="1"/>
      <c r="U69" s="1">
        <f t="shared" si="5"/>
        <v>16.25</v>
      </c>
      <c r="V69" s="1">
        <f t="shared" si="6"/>
        <v>16.25</v>
      </c>
      <c r="W69" s="1">
        <v>0.8</v>
      </c>
      <c r="X69" s="1">
        <v>0.8</v>
      </c>
      <c r="Y69" s="1">
        <v>0.8</v>
      </c>
      <c r="Z69" s="1">
        <v>0.2</v>
      </c>
      <c r="AA69" s="1">
        <v>0.2</v>
      </c>
      <c r="AB69" s="1">
        <v>0.2</v>
      </c>
      <c r="AC69" s="14" t="s">
        <v>146</v>
      </c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35">
      <c r="A70" s="15" t="s">
        <v>112</v>
      </c>
      <c r="B70" s="15" t="s">
        <v>41</v>
      </c>
      <c r="C70" s="15"/>
      <c r="D70" s="15"/>
      <c r="E70" s="15"/>
      <c r="F70" s="15"/>
      <c r="G70" s="16">
        <v>0</v>
      </c>
      <c r="H70" s="15">
        <v>40</v>
      </c>
      <c r="I70" s="15" t="s">
        <v>35</v>
      </c>
      <c r="J70" s="15"/>
      <c r="K70" s="15">
        <f t="shared" ref="K70:K96" si="13">E70-J70</f>
        <v>0</v>
      </c>
      <c r="L70" s="15"/>
      <c r="M70" s="15"/>
      <c r="N70" s="15"/>
      <c r="O70" s="15"/>
      <c r="P70" s="15"/>
      <c r="Q70" s="15">
        <f t="shared" si="3"/>
        <v>0</v>
      </c>
      <c r="R70" s="17"/>
      <c r="S70" s="17"/>
      <c r="T70" s="15"/>
      <c r="U70" s="15" t="e">
        <f t="shared" si="5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69</v>
      </c>
      <c r="AD70" s="15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35">
      <c r="A71" s="1" t="s">
        <v>113</v>
      </c>
      <c r="B71" s="1" t="s">
        <v>41</v>
      </c>
      <c r="C71" s="1">
        <v>32</v>
      </c>
      <c r="D71" s="1"/>
      <c r="E71" s="1">
        <v>21</v>
      </c>
      <c r="F71" s="1">
        <v>8</v>
      </c>
      <c r="G71" s="6">
        <v>0.4</v>
      </c>
      <c r="H71" s="1">
        <v>50</v>
      </c>
      <c r="I71" s="1" t="s">
        <v>35</v>
      </c>
      <c r="J71" s="1">
        <v>22</v>
      </c>
      <c r="K71" s="1">
        <f t="shared" si="13"/>
        <v>-1</v>
      </c>
      <c r="L71" s="1"/>
      <c r="M71" s="1"/>
      <c r="N71" s="1">
        <v>14.8</v>
      </c>
      <c r="O71" s="1">
        <v>10.199999999999999</v>
      </c>
      <c r="P71" s="1">
        <v>11</v>
      </c>
      <c r="Q71" s="1">
        <f t="shared" ref="Q71:Q96" si="14">E71/5</f>
        <v>4.2</v>
      </c>
      <c r="R71" s="5">
        <v>6</v>
      </c>
      <c r="S71" s="5"/>
      <c r="T71" s="1"/>
      <c r="U71" s="1">
        <f t="shared" ref="U71:U96" si="15">(F71+N71+O71+P71+R71)/Q71</f>
        <v>11.904761904761905</v>
      </c>
      <c r="V71" s="1">
        <f t="shared" ref="V71:V96" si="16">(F71+N71+O71+P71)/Q71</f>
        <v>10.476190476190476</v>
      </c>
      <c r="W71" s="1">
        <v>4.4000000000000004</v>
      </c>
      <c r="X71" s="1">
        <v>5</v>
      </c>
      <c r="Y71" s="1">
        <v>5.2</v>
      </c>
      <c r="Z71" s="1">
        <v>0.8</v>
      </c>
      <c r="AA71" s="1">
        <v>1</v>
      </c>
      <c r="AB71" s="1">
        <v>5</v>
      </c>
      <c r="AC71" s="1"/>
      <c r="AD71" s="1">
        <f t="shared" ref="AD71:AD96" si="17">R71*G71</f>
        <v>2.4000000000000004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35">
      <c r="A72" s="18" t="s">
        <v>114</v>
      </c>
      <c r="B72" s="1" t="s">
        <v>41</v>
      </c>
      <c r="C72" s="1"/>
      <c r="D72" s="1"/>
      <c r="E72" s="1"/>
      <c r="F72" s="1"/>
      <c r="G72" s="6">
        <v>0.11</v>
      </c>
      <c r="H72" s="1">
        <v>150</v>
      </c>
      <c r="I72" s="1" t="s">
        <v>35</v>
      </c>
      <c r="J72" s="1"/>
      <c r="K72" s="1">
        <f t="shared" si="13"/>
        <v>0</v>
      </c>
      <c r="L72" s="1"/>
      <c r="M72" s="1"/>
      <c r="N72" s="1"/>
      <c r="O72" s="1"/>
      <c r="P72" s="18"/>
      <c r="Q72" s="1">
        <f t="shared" si="14"/>
        <v>0</v>
      </c>
      <c r="R72" s="19">
        <v>20</v>
      </c>
      <c r="S72" s="19">
        <v>20</v>
      </c>
      <c r="T72" s="1"/>
      <c r="U72" s="1" t="e">
        <f t="shared" si="15"/>
        <v>#DIV/0!</v>
      </c>
      <c r="V72" s="1" t="e">
        <f t="shared" si="16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8" t="s">
        <v>115</v>
      </c>
      <c r="AD72" s="1">
        <f t="shared" si="17"/>
        <v>2.2000000000000002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35">
      <c r="A73" s="1" t="s">
        <v>116</v>
      </c>
      <c r="B73" s="1" t="s">
        <v>41</v>
      </c>
      <c r="C73" s="1">
        <v>4</v>
      </c>
      <c r="D73" s="1"/>
      <c r="E73" s="1"/>
      <c r="F73" s="1"/>
      <c r="G73" s="6">
        <v>0.06</v>
      </c>
      <c r="H73" s="1">
        <v>60</v>
      </c>
      <c r="I73" s="1" t="s">
        <v>35</v>
      </c>
      <c r="J73" s="1">
        <v>5</v>
      </c>
      <c r="K73" s="1">
        <f t="shared" si="13"/>
        <v>-5</v>
      </c>
      <c r="L73" s="1"/>
      <c r="M73" s="1"/>
      <c r="N73" s="1">
        <v>55.2</v>
      </c>
      <c r="O73" s="1">
        <v>31.8</v>
      </c>
      <c r="P73" s="1">
        <v>0</v>
      </c>
      <c r="Q73" s="1">
        <f t="shared" si="14"/>
        <v>0</v>
      </c>
      <c r="R73" s="5"/>
      <c r="S73" s="5"/>
      <c r="T73" s="1"/>
      <c r="U73" s="1" t="e">
        <f t="shared" si="15"/>
        <v>#DIV/0!</v>
      </c>
      <c r="V73" s="1" t="e">
        <f t="shared" si="16"/>
        <v>#DIV/0!</v>
      </c>
      <c r="W73" s="1">
        <v>0.6</v>
      </c>
      <c r="X73" s="1">
        <v>8</v>
      </c>
      <c r="Y73" s="1">
        <v>7.4</v>
      </c>
      <c r="Z73" s="1">
        <v>0</v>
      </c>
      <c r="AA73" s="1">
        <v>0</v>
      </c>
      <c r="AB73" s="1">
        <v>3.8</v>
      </c>
      <c r="AC73" s="1"/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35">
      <c r="A74" s="1" t="s">
        <v>117</v>
      </c>
      <c r="B74" s="1" t="s">
        <v>41</v>
      </c>
      <c r="C74" s="1">
        <v>22</v>
      </c>
      <c r="D74" s="1"/>
      <c r="E74" s="1">
        <v>6</v>
      </c>
      <c r="F74" s="1">
        <v>14</v>
      </c>
      <c r="G74" s="6">
        <v>0.15</v>
      </c>
      <c r="H74" s="1">
        <v>60</v>
      </c>
      <c r="I74" s="1" t="s">
        <v>35</v>
      </c>
      <c r="J74" s="1">
        <v>6</v>
      </c>
      <c r="K74" s="1">
        <f t="shared" si="13"/>
        <v>0</v>
      </c>
      <c r="L74" s="1"/>
      <c r="M74" s="1"/>
      <c r="N74" s="1">
        <v>54</v>
      </c>
      <c r="O74" s="1">
        <v>14</v>
      </c>
      <c r="P74" s="1">
        <v>0</v>
      </c>
      <c r="Q74" s="1">
        <f t="shared" si="14"/>
        <v>1.2</v>
      </c>
      <c r="R74" s="5"/>
      <c r="S74" s="5"/>
      <c r="T74" s="1"/>
      <c r="U74" s="1">
        <f t="shared" si="15"/>
        <v>68.333333333333343</v>
      </c>
      <c r="V74" s="1">
        <f t="shared" si="16"/>
        <v>68.333333333333343</v>
      </c>
      <c r="W74" s="1">
        <v>1.6</v>
      </c>
      <c r="X74" s="1">
        <v>8</v>
      </c>
      <c r="Y74" s="1">
        <v>7.6</v>
      </c>
      <c r="Z74" s="1">
        <v>0.2</v>
      </c>
      <c r="AA74" s="1">
        <v>2.6</v>
      </c>
      <c r="AB74" s="1">
        <v>3.8</v>
      </c>
      <c r="AC74" s="21" t="s">
        <v>45</v>
      </c>
      <c r="AD74" s="1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35">
      <c r="A75" s="1" t="s">
        <v>118</v>
      </c>
      <c r="B75" s="1" t="s">
        <v>41</v>
      </c>
      <c r="C75" s="1">
        <v>6</v>
      </c>
      <c r="D75" s="1"/>
      <c r="E75" s="1"/>
      <c r="F75" s="1">
        <v>6</v>
      </c>
      <c r="G75" s="6">
        <v>0.4</v>
      </c>
      <c r="H75" s="1">
        <v>55</v>
      </c>
      <c r="I75" s="1" t="s">
        <v>35</v>
      </c>
      <c r="J75" s="1"/>
      <c r="K75" s="1">
        <f t="shared" si="13"/>
        <v>0</v>
      </c>
      <c r="L75" s="1"/>
      <c r="M75" s="1"/>
      <c r="N75" s="1">
        <v>0</v>
      </c>
      <c r="O75" s="1"/>
      <c r="P75" s="1">
        <v>0</v>
      </c>
      <c r="Q75" s="1">
        <f t="shared" si="14"/>
        <v>0</v>
      </c>
      <c r="R75" s="5"/>
      <c r="S75" s="5"/>
      <c r="T75" s="1"/>
      <c r="U75" s="1" t="e">
        <f t="shared" si="15"/>
        <v>#DIV/0!</v>
      </c>
      <c r="V75" s="1" t="e">
        <f t="shared" si="16"/>
        <v>#DIV/0!</v>
      </c>
      <c r="W75" s="1">
        <v>0</v>
      </c>
      <c r="X75" s="1">
        <v>0.4</v>
      </c>
      <c r="Y75" s="1">
        <v>0.2</v>
      </c>
      <c r="Z75" s="1">
        <v>-0.2</v>
      </c>
      <c r="AA75" s="1">
        <v>0</v>
      </c>
      <c r="AB75" s="1">
        <v>0</v>
      </c>
      <c r="AC75" s="21" t="s">
        <v>45</v>
      </c>
      <c r="AD75" s="1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35">
      <c r="A76" s="1" t="s">
        <v>119</v>
      </c>
      <c r="B76" s="1" t="s">
        <v>34</v>
      </c>
      <c r="C76" s="1">
        <v>12.214</v>
      </c>
      <c r="D76" s="1">
        <v>3.38</v>
      </c>
      <c r="E76" s="1">
        <v>1.294</v>
      </c>
      <c r="F76" s="1">
        <v>14.3</v>
      </c>
      <c r="G76" s="6">
        <v>1</v>
      </c>
      <c r="H76" s="1">
        <v>55</v>
      </c>
      <c r="I76" s="1" t="s">
        <v>35</v>
      </c>
      <c r="J76" s="1">
        <v>1.3</v>
      </c>
      <c r="K76" s="1">
        <f t="shared" si="13"/>
        <v>-6.0000000000000053E-3</v>
      </c>
      <c r="L76" s="1"/>
      <c r="M76" s="1"/>
      <c r="N76" s="1">
        <v>21.237200000000001</v>
      </c>
      <c r="O76" s="1"/>
      <c r="P76" s="1">
        <v>0</v>
      </c>
      <c r="Q76" s="1">
        <f t="shared" si="14"/>
        <v>0.25880000000000003</v>
      </c>
      <c r="R76" s="5"/>
      <c r="S76" s="5"/>
      <c r="T76" s="1"/>
      <c r="U76" s="1">
        <f t="shared" si="15"/>
        <v>137.31530139103552</v>
      </c>
      <c r="V76" s="1">
        <f t="shared" si="16"/>
        <v>137.31530139103552</v>
      </c>
      <c r="W76" s="1">
        <v>0.25879999999999997</v>
      </c>
      <c r="X76" s="1">
        <v>2.9140000000000001</v>
      </c>
      <c r="Y76" s="1">
        <v>3.7168000000000001</v>
      </c>
      <c r="Z76" s="1">
        <v>1.6232</v>
      </c>
      <c r="AA76" s="1">
        <v>0.82040000000000002</v>
      </c>
      <c r="AB76" s="1">
        <v>2.2200000000000002</v>
      </c>
      <c r="AC76" s="14" t="s">
        <v>147</v>
      </c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35">
      <c r="A77" s="10" t="s">
        <v>120</v>
      </c>
      <c r="B77" s="10" t="s">
        <v>41</v>
      </c>
      <c r="C77" s="10">
        <v>17</v>
      </c>
      <c r="D77" s="10"/>
      <c r="E77" s="10">
        <v>1</v>
      </c>
      <c r="F77" s="10">
        <v>16</v>
      </c>
      <c r="G77" s="11">
        <v>0</v>
      </c>
      <c r="H77" s="10">
        <v>55</v>
      </c>
      <c r="I77" s="10" t="s">
        <v>63</v>
      </c>
      <c r="J77" s="10">
        <v>1</v>
      </c>
      <c r="K77" s="10">
        <f t="shared" si="13"/>
        <v>0</v>
      </c>
      <c r="L77" s="10"/>
      <c r="M77" s="10"/>
      <c r="N77" s="10"/>
      <c r="O77" s="10"/>
      <c r="P77" s="10"/>
      <c r="Q77" s="10">
        <f t="shared" si="14"/>
        <v>0.2</v>
      </c>
      <c r="R77" s="12"/>
      <c r="S77" s="12"/>
      <c r="T77" s="10"/>
      <c r="U77" s="10">
        <f t="shared" si="15"/>
        <v>80</v>
      </c>
      <c r="V77" s="10">
        <f t="shared" si="16"/>
        <v>80</v>
      </c>
      <c r="W77" s="10">
        <v>0.2</v>
      </c>
      <c r="X77" s="10">
        <v>0.4</v>
      </c>
      <c r="Y77" s="10">
        <v>0.4</v>
      </c>
      <c r="Z77" s="10">
        <v>0</v>
      </c>
      <c r="AA77" s="10">
        <v>0.2</v>
      </c>
      <c r="AB77" s="10">
        <v>0.2</v>
      </c>
      <c r="AC77" s="14" t="s">
        <v>143</v>
      </c>
      <c r="AD77" s="10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35">
      <c r="A78" s="15" t="s">
        <v>121</v>
      </c>
      <c r="B78" s="15" t="s">
        <v>34</v>
      </c>
      <c r="C78" s="15"/>
      <c r="D78" s="15"/>
      <c r="E78" s="15"/>
      <c r="F78" s="15"/>
      <c r="G78" s="16">
        <v>0</v>
      </c>
      <c r="H78" s="15">
        <v>50</v>
      </c>
      <c r="I78" s="15" t="s">
        <v>35</v>
      </c>
      <c r="J78" s="15"/>
      <c r="K78" s="15">
        <f t="shared" si="13"/>
        <v>0</v>
      </c>
      <c r="L78" s="15"/>
      <c r="M78" s="15"/>
      <c r="N78" s="15"/>
      <c r="O78" s="15"/>
      <c r="P78" s="15"/>
      <c r="Q78" s="15">
        <f t="shared" si="14"/>
        <v>0</v>
      </c>
      <c r="R78" s="17"/>
      <c r="S78" s="17"/>
      <c r="T78" s="15"/>
      <c r="U78" s="15" t="e">
        <f t="shared" si="15"/>
        <v>#DIV/0!</v>
      </c>
      <c r="V78" s="15" t="e">
        <f t="shared" si="16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69</v>
      </c>
      <c r="AD78" s="15">
        <f t="shared" si="1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35">
      <c r="A79" s="1" t="s">
        <v>122</v>
      </c>
      <c r="B79" s="1" t="s">
        <v>41</v>
      </c>
      <c r="C79" s="1">
        <v>25</v>
      </c>
      <c r="D79" s="1">
        <v>1</v>
      </c>
      <c r="E79" s="1">
        <v>17</v>
      </c>
      <c r="F79" s="1"/>
      <c r="G79" s="6">
        <v>0.2</v>
      </c>
      <c r="H79" s="1">
        <v>40</v>
      </c>
      <c r="I79" s="1" t="s">
        <v>35</v>
      </c>
      <c r="J79" s="1">
        <v>21</v>
      </c>
      <c r="K79" s="1">
        <f t="shared" si="13"/>
        <v>-4</v>
      </c>
      <c r="L79" s="1"/>
      <c r="M79" s="1"/>
      <c r="N79" s="1">
        <v>111</v>
      </c>
      <c r="O79" s="1">
        <v>68.800000000000011</v>
      </c>
      <c r="P79" s="1">
        <v>0</v>
      </c>
      <c r="Q79" s="1">
        <f t="shared" si="14"/>
        <v>3.4</v>
      </c>
      <c r="R79" s="5"/>
      <c r="S79" s="5"/>
      <c r="T79" s="1"/>
      <c r="U79" s="1">
        <f t="shared" si="15"/>
        <v>52.882352941176478</v>
      </c>
      <c r="V79" s="1">
        <f t="shared" si="16"/>
        <v>52.882352941176478</v>
      </c>
      <c r="W79" s="1">
        <v>5.2</v>
      </c>
      <c r="X79" s="1">
        <v>17.8</v>
      </c>
      <c r="Y79" s="1">
        <v>17</v>
      </c>
      <c r="Z79" s="1">
        <v>9.1999999999999993</v>
      </c>
      <c r="AA79" s="1">
        <v>8.1999999999999993</v>
      </c>
      <c r="AB79" s="1">
        <v>0</v>
      </c>
      <c r="AC79" s="1"/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35">
      <c r="A80" s="1" t="s">
        <v>123</v>
      </c>
      <c r="B80" s="1" t="s">
        <v>41</v>
      </c>
      <c r="C80" s="1">
        <v>12</v>
      </c>
      <c r="D80" s="1">
        <v>85</v>
      </c>
      <c r="E80" s="1">
        <v>53</v>
      </c>
      <c r="F80" s="1">
        <v>31</v>
      </c>
      <c r="G80" s="6">
        <v>0.2</v>
      </c>
      <c r="H80" s="1">
        <v>35</v>
      </c>
      <c r="I80" s="1" t="s">
        <v>35</v>
      </c>
      <c r="J80" s="1">
        <v>63</v>
      </c>
      <c r="K80" s="1">
        <f t="shared" si="13"/>
        <v>-10</v>
      </c>
      <c r="L80" s="1"/>
      <c r="M80" s="1"/>
      <c r="N80" s="1">
        <v>143.80000000000001</v>
      </c>
      <c r="O80" s="1">
        <v>6.8000000000000114</v>
      </c>
      <c r="P80" s="1">
        <v>0</v>
      </c>
      <c r="Q80" s="1">
        <f t="shared" si="14"/>
        <v>10.6</v>
      </c>
      <c r="R80" s="5"/>
      <c r="S80" s="5"/>
      <c r="T80" s="1"/>
      <c r="U80" s="1">
        <f t="shared" si="15"/>
        <v>17.132075471698116</v>
      </c>
      <c r="V80" s="1">
        <f t="shared" si="16"/>
        <v>17.132075471698116</v>
      </c>
      <c r="W80" s="1">
        <v>8.6</v>
      </c>
      <c r="X80" s="1">
        <v>20.8</v>
      </c>
      <c r="Y80" s="1">
        <v>23.4</v>
      </c>
      <c r="Z80" s="1">
        <v>16.2</v>
      </c>
      <c r="AA80" s="1">
        <v>11.2</v>
      </c>
      <c r="AB80" s="1">
        <v>0</v>
      </c>
      <c r="AC80" s="1" t="s">
        <v>124</v>
      </c>
      <c r="AD80" s="1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35">
      <c r="A81" s="1" t="s">
        <v>125</v>
      </c>
      <c r="B81" s="1" t="s">
        <v>34</v>
      </c>
      <c r="C81" s="1">
        <v>100.813</v>
      </c>
      <c r="D81" s="1">
        <v>105.249</v>
      </c>
      <c r="E81" s="1">
        <v>82.459000000000003</v>
      </c>
      <c r="F81" s="1">
        <v>108.4</v>
      </c>
      <c r="G81" s="6">
        <v>1</v>
      </c>
      <c r="H81" s="1">
        <v>60</v>
      </c>
      <c r="I81" s="1" t="s">
        <v>35</v>
      </c>
      <c r="J81" s="1">
        <v>79.7</v>
      </c>
      <c r="K81" s="1">
        <f t="shared" si="13"/>
        <v>2.7590000000000003</v>
      </c>
      <c r="L81" s="1"/>
      <c r="M81" s="1"/>
      <c r="N81" s="1">
        <v>111.9554</v>
      </c>
      <c r="O81" s="1"/>
      <c r="P81" s="1">
        <v>0</v>
      </c>
      <c r="Q81" s="1">
        <f t="shared" si="14"/>
        <v>16.491800000000001</v>
      </c>
      <c r="R81" s="5"/>
      <c r="S81" s="5"/>
      <c r="T81" s="1"/>
      <c r="U81" s="1">
        <f t="shared" si="15"/>
        <v>13.361512994336579</v>
      </c>
      <c r="V81" s="1">
        <f t="shared" si="16"/>
        <v>13.361512994336579</v>
      </c>
      <c r="W81" s="1">
        <v>17.508400000000002</v>
      </c>
      <c r="X81" s="1">
        <v>26.122199999999999</v>
      </c>
      <c r="Y81" s="1">
        <v>32.157600000000002</v>
      </c>
      <c r="Z81" s="1">
        <v>28.438800000000001</v>
      </c>
      <c r="AA81" s="1">
        <v>31.406400000000001</v>
      </c>
      <c r="AB81" s="1">
        <v>19.5746</v>
      </c>
      <c r="AC81" s="1" t="s">
        <v>50</v>
      </c>
      <c r="AD81" s="1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35">
      <c r="A82" s="1" t="s">
        <v>126</v>
      </c>
      <c r="B82" s="1" t="s">
        <v>34</v>
      </c>
      <c r="C82" s="1">
        <v>1063.2729999999999</v>
      </c>
      <c r="D82" s="1">
        <v>485.51</v>
      </c>
      <c r="E82" s="1">
        <v>872.72299999999996</v>
      </c>
      <c r="F82" s="1">
        <v>591.28200000000004</v>
      </c>
      <c r="G82" s="6">
        <v>1</v>
      </c>
      <c r="H82" s="1">
        <v>60</v>
      </c>
      <c r="I82" s="1" t="s">
        <v>35</v>
      </c>
      <c r="J82" s="1">
        <v>852.49599999999998</v>
      </c>
      <c r="K82" s="1">
        <f t="shared" si="13"/>
        <v>20.226999999999975</v>
      </c>
      <c r="L82" s="1"/>
      <c r="M82" s="1"/>
      <c r="N82" s="1">
        <v>432.36299999999989</v>
      </c>
      <c r="O82" s="1">
        <v>253.7856000000005</v>
      </c>
      <c r="P82" s="1">
        <v>254.20039999999941</v>
      </c>
      <c r="Q82" s="1">
        <f t="shared" si="14"/>
        <v>174.5446</v>
      </c>
      <c r="R82" s="5">
        <f t="shared" ref="R82:R87" si="18">11*Q82-P82-O82-N82-F82</f>
        <v>388.35960000000034</v>
      </c>
      <c r="S82" s="5"/>
      <c r="T82" s="1"/>
      <c r="U82" s="1">
        <f t="shared" si="15"/>
        <v>11.000000000000004</v>
      </c>
      <c r="V82" s="1">
        <f t="shared" si="16"/>
        <v>8.7750122318307184</v>
      </c>
      <c r="W82" s="1">
        <v>165.88159999999999</v>
      </c>
      <c r="X82" s="1">
        <v>162.78319999999999</v>
      </c>
      <c r="Y82" s="1">
        <v>189.155</v>
      </c>
      <c r="Z82" s="1">
        <v>198.38759999999999</v>
      </c>
      <c r="AA82" s="1">
        <v>212.64400000000001</v>
      </c>
      <c r="AB82" s="1">
        <v>185.06479999999999</v>
      </c>
      <c r="AC82" s="1"/>
      <c r="AD82" s="1">
        <f t="shared" si="17"/>
        <v>388.35960000000034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35">
      <c r="A83" s="1" t="s">
        <v>127</v>
      </c>
      <c r="B83" s="1" t="s">
        <v>34</v>
      </c>
      <c r="C83" s="1">
        <v>1022.729</v>
      </c>
      <c r="D83" s="1">
        <v>892.54499999999996</v>
      </c>
      <c r="E83" s="1">
        <v>758.60199999999998</v>
      </c>
      <c r="F83" s="1">
        <v>1072.3879999999999</v>
      </c>
      <c r="G83" s="6">
        <v>1</v>
      </c>
      <c r="H83" s="1">
        <v>60</v>
      </c>
      <c r="I83" s="1" t="s">
        <v>35</v>
      </c>
      <c r="J83" s="1">
        <v>722.57</v>
      </c>
      <c r="K83" s="1">
        <f t="shared" si="13"/>
        <v>36.031999999999925</v>
      </c>
      <c r="L83" s="1"/>
      <c r="M83" s="1"/>
      <c r="N83" s="1">
        <v>259.52100000000002</v>
      </c>
      <c r="O83" s="1"/>
      <c r="P83" s="1">
        <v>0</v>
      </c>
      <c r="Q83" s="1">
        <f t="shared" si="14"/>
        <v>151.72039999999998</v>
      </c>
      <c r="R83" s="5">
        <f t="shared" si="18"/>
        <v>337.0154</v>
      </c>
      <c r="S83" s="5"/>
      <c r="T83" s="1"/>
      <c r="U83" s="1">
        <f t="shared" si="15"/>
        <v>11</v>
      </c>
      <c r="V83" s="1">
        <f t="shared" si="16"/>
        <v>8.7787074117916912</v>
      </c>
      <c r="W83" s="1">
        <v>144.5624</v>
      </c>
      <c r="X83" s="1">
        <v>155.02260000000001</v>
      </c>
      <c r="Y83" s="1">
        <v>202.77879999999999</v>
      </c>
      <c r="Z83" s="1">
        <v>222.5258</v>
      </c>
      <c r="AA83" s="1">
        <v>229.45339999999999</v>
      </c>
      <c r="AB83" s="1">
        <v>185.88239999999999</v>
      </c>
      <c r="AC83" s="1"/>
      <c r="AD83" s="1">
        <f t="shared" si="17"/>
        <v>337.0154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35">
      <c r="A84" s="1" t="s">
        <v>128</v>
      </c>
      <c r="B84" s="1" t="s">
        <v>34</v>
      </c>
      <c r="C84" s="1">
        <v>1481.34</v>
      </c>
      <c r="D84" s="1">
        <v>295.31400000000002</v>
      </c>
      <c r="E84" s="1">
        <v>1188.8340000000001</v>
      </c>
      <c r="F84" s="1">
        <v>480.65300000000002</v>
      </c>
      <c r="G84" s="6">
        <v>1</v>
      </c>
      <c r="H84" s="1">
        <v>60</v>
      </c>
      <c r="I84" s="1" t="s">
        <v>35</v>
      </c>
      <c r="J84" s="1">
        <v>1227</v>
      </c>
      <c r="K84" s="1">
        <f t="shared" si="13"/>
        <v>-38.16599999999994</v>
      </c>
      <c r="L84" s="1"/>
      <c r="M84" s="1"/>
      <c r="N84" s="1">
        <v>1079.9208000000001</v>
      </c>
      <c r="O84" s="1">
        <v>11.1905999999999</v>
      </c>
      <c r="P84" s="1">
        <v>641.57940000000031</v>
      </c>
      <c r="Q84" s="1">
        <f t="shared" si="14"/>
        <v>237.76680000000002</v>
      </c>
      <c r="R84" s="5">
        <f>12*Q84-P84-O84-N84-F84</f>
        <v>639.85779999999977</v>
      </c>
      <c r="S84" s="5"/>
      <c r="T84" s="1"/>
      <c r="U84" s="1">
        <f t="shared" si="15"/>
        <v>12</v>
      </c>
      <c r="V84" s="1">
        <f t="shared" si="16"/>
        <v>9.3088850083359009</v>
      </c>
      <c r="W84" s="1">
        <v>219.14779999999999</v>
      </c>
      <c r="X84" s="1">
        <v>196.30459999999999</v>
      </c>
      <c r="Y84" s="1">
        <v>249.70480000000001</v>
      </c>
      <c r="Z84" s="1">
        <v>230.86779999999999</v>
      </c>
      <c r="AA84" s="1">
        <v>244.2012</v>
      </c>
      <c r="AB84" s="1">
        <v>247.26759999999999</v>
      </c>
      <c r="AC84" s="1" t="s">
        <v>52</v>
      </c>
      <c r="AD84" s="1">
        <f t="shared" si="17"/>
        <v>639.85779999999977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35">
      <c r="A85" s="1" t="s">
        <v>129</v>
      </c>
      <c r="B85" s="1" t="s">
        <v>34</v>
      </c>
      <c r="C85" s="1">
        <v>46.259</v>
      </c>
      <c r="D85" s="1">
        <v>21.145</v>
      </c>
      <c r="E85" s="1">
        <v>13.212</v>
      </c>
      <c r="F85" s="1">
        <v>52.887999999999998</v>
      </c>
      <c r="G85" s="6">
        <v>1</v>
      </c>
      <c r="H85" s="1">
        <v>55</v>
      </c>
      <c r="I85" s="1" t="s">
        <v>35</v>
      </c>
      <c r="J85" s="1">
        <v>14</v>
      </c>
      <c r="K85" s="1">
        <f t="shared" si="13"/>
        <v>-0.78800000000000026</v>
      </c>
      <c r="L85" s="1"/>
      <c r="M85" s="1"/>
      <c r="N85" s="1">
        <v>0</v>
      </c>
      <c r="O85" s="1"/>
      <c r="P85" s="1">
        <v>0</v>
      </c>
      <c r="Q85" s="1">
        <f t="shared" si="14"/>
        <v>2.6423999999999999</v>
      </c>
      <c r="R85" s="5"/>
      <c r="S85" s="5"/>
      <c r="T85" s="1"/>
      <c r="U85" s="1">
        <f t="shared" si="15"/>
        <v>20.015137753557372</v>
      </c>
      <c r="V85" s="1">
        <f t="shared" si="16"/>
        <v>20.015137753557372</v>
      </c>
      <c r="W85" s="1">
        <v>1.8460000000000001</v>
      </c>
      <c r="X85" s="1">
        <v>3.2027999999999999</v>
      </c>
      <c r="Y85" s="1">
        <v>3.2027999999999999</v>
      </c>
      <c r="Z85" s="1">
        <v>5.1579999999999986</v>
      </c>
      <c r="AA85" s="1">
        <v>5.1579999999999986</v>
      </c>
      <c r="AB85" s="1">
        <v>1.6704000000000001</v>
      </c>
      <c r="AC85" s="21" t="s">
        <v>45</v>
      </c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35">
      <c r="A86" s="1" t="s">
        <v>130</v>
      </c>
      <c r="B86" s="1" t="s">
        <v>34</v>
      </c>
      <c r="C86" s="1">
        <v>87.274000000000001</v>
      </c>
      <c r="D86" s="1"/>
      <c r="E86" s="1">
        <v>17.088000000000001</v>
      </c>
      <c r="F86" s="1">
        <v>53.651000000000003</v>
      </c>
      <c r="G86" s="6">
        <v>1</v>
      </c>
      <c r="H86" s="1">
        <v>55</v>
      </c>
      <c r="I86" s="1" t="s">
        <v>35</v>
      </c>
      <c r="J86" s="1">
        <v>16.600000000000001</v>
      </c>
      <c r="K86" s="1">
        <f t="shared" si="13"/>
        <v>0.48799999999999955</v>
      </c>
      <c r="L86" s="1"/>
      <c r="M86" s="1"/>
      <c r="N86" s="1">
        <v>0</v>
      </c>
      <c r="O86" s="1"/>
      <c r="P86" s="1">
        <v>0</v>
      </c>
      <c r="Q86" s="1">
        <f t="shared" si="14"/>
        <v>3.4176000000000002</v>
      </c>
      <c r="R86" s="5"/>
      <c r="S86" s="5"/>
      <c r="T86" s="1"/>
      <c r="U86" s="1">
        <f t="shared" si="15"/>
        <v>15.698443352059925</v>
      </c>
      <c r="V86" s="1">
        <f t="shared" si="16"/>
        <v>15.698443352059925</v>
      </c>
      <c r="W86" s="1">
        <v>2.5939999999999999</v>
      </c>
      <c r="X86" s="1">
        <v>2.1341999999999999</v>
      </c>
      <c r="Y86" s="1">
        <v>1.8033999999999999</v>
      </c>
      <c r="Z86" s="1">
        <v>3.5733999999999999</v>
      </c>
      <c r="AA86" s="1">
        <v>3.9131999999999998</v>
      </c>
      <c r="AB86" s="1">
        <v>2.9662000000000002</v>
      </c>
      <c r="AC86" s="21" t="s">
        <v>45</v>
      </c>
      <c r="AD86" s="1">
        <f t="shared" si="1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35">
      <c r="A87" s="1" t="s">
        <v>131</v>
      </c>
      <c r="B87" s="1" t="s">
        <v>34</v>
      </c>
      <c r="C87" s="1">
        <v>17.373999999999999</v>
      </c>
      <c r="D87" s="1">
        <v>0.24</v>
      </c>
      <c r="E87" s="1">
        <v>13.574</v>
      </c>
      <c r="F87" s="1"/>
      <c r="G87" s="6">
        <v>1</v>
      </c>
      <c r="H87" s="1">
        <v>55</v>
      </c>
      <c r="I87" s="1" t="s">
        <v>35</v>
      </c>
      <c r="J87" s="1">
        <v>13</v>
      </c>
      <c r="K87" s="1">
        <f t="shared" si="13"/>
        <v>0.57399999999999984</v>
      </c>
      <c r="L87" s="1"/>
      <c r="M87" s="1"/>
      <c r="N87" s="1">
        <v>0</v>
      </c>
      <c r="O87" s="1">
        <v>5</v>
      </c>
      <c r="P87" s="1">
        <v>7.4180000000000001</v>
      </c>
      <c r="Q87" s="1">
        <f t="shared" si="14"/>
        <v>2.7147999999999999</v>
      </c>
      <c r="R87" s="5">
        <f t="shared" si="18"/>
        <v>17.444800000000001</v>
      </c>
      <c r="S87" s="5"/>
      <c r="T87" s="1"/>
      <c r="U87" s="1">
        <f t="shared" si="15"/>
        <v>11</v>
      </c>
      <c r="V87" s="1">
        <f t="shared" si="16"/>
        <v>4.5741859437159276</v>
      </c>
      <c r="W87" s="1">
        <v>1.8968</v>
      </c>
      <c r="X87" s="1">
        <v>1.6279999999999999</v>
      </c>
      <c r="Y87" s="1">
        <v>1.0880000000000001</v>
      </c>
      <c r="Z87" s="1">
        <v>2.1402000000000001</v>
      </c>
      <c r="AA87" s="1">
        <v>2.1402000000000001</v>
      </c>
      <c r="AB87" s="1">
        <v>1.6335999999999999</v>
      </c>
      <c r="AC87" s="1"/>
      <c r="AD87" s="1">
        <f t="shared" si="17"/>
        <v>17.444800000000001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35">
      <c r="A88" s="15" t="s">
        <v>132</v>
      </c>
      <c r="B88" s="15" t="s">
        <v>34</v>
      </c>
      <c r="C88" s="15"/>
      <c r="D88" s="15"/>
      <c r="E88" s="15"/>
      <c r="F88" s="15"/>
      <c r="G88" s="16">
        <v>0</v>
      </c>
      <c r="H88" s="15">
        <v>60</v>
      </c>
      <c r="I88" s="15" t="s">
        <v>35</v>
      </c>
      <c r="J88" s="15"/>
      <c r="K88" s="15">
        <f t="shared" si="13"/>
        <v>0</v>
      </c>
      <c r="L88" s="15"/>
      <c r="M88" s="15"/>
      <c r="N88" s="15"/>
      <c r="O88" s="15"/>
      <c r="P88" s="15"/>
      <c r="Q88" s="15">
        <f t="shared" si="14"/>
        <v>0</v>
      </c>
      <c r="R88" s="17"/>
      <c r="S88" s="17"/>
      <c r="T88" s="15"/>
      <c r="U88" s="15" t="e">
        <f t="shared" si="15"/>
        <v>#DIV/0!</v>
      </c>
      <c r="V88" s="15" t="e">
        <f t="shared" si="16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69</v>
      </c>
      <c r="AD88" s="15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35">
      <c r="A89" s="1" t="s">
        <v>133</v>
      </c>
      <c r="B89" s="1" t="s">
        <v>41</v>
      </c>
      <c r="C89" s="1">
        <v>15</v>
      </c>
      <c r="D89" s="1"/>
      <c r="E89" s="1"/>
      <c r="F89" s="1"/>
      <c r="G89" s="6">
        <v>0.3</v>
      </c>
      <c r="H89" s="1">
        <v>40</v>
      </c>
      <c r="I89" s="1" t="s">
        <v>35</v>
      </c>
      <c r="J89" s="1">
        <v>17</v>
      </c>
      <c r="K89" s="1">
        <f t="shared" si="13"/>
        <v>-17</v>
      </c>
      <c r="L89" s="1"/>
      <c r="M89" s="1"/>
      <c r="N89" s="1">
        <v>0</v>
      </c>
      <c r="O89" s="1">
        <v>13.4</v>
      </c>
      <c r="P89" s="1">
        <v>6</v>
      </c>
      <c r="Q89" s="1">
        <f t="shared" si="14"/>
        <v>0</v>
      </c>
      <c r="R89" s="5"/>
      <c r="S89" s="5"/>
      <c r="T89" s="1"/>
      <c r="U89" s="1" t="e">
        <f t="shared" si="15"/>
        <v>#DIV/0!</v>
      </c>
      <c r="V89" s="1" t="e">
        <f t="shared" si="16"/>
        <v>#DIV/0!</v>
      </c>
      <c r="W89" s="1">
        <v>0.8</v>
      </c>
      <c r="X89" s="1">
        <v>2.4</v>
      </c>
      <c r="Y89" s="1">
        <v>1.8</v>
      </c>
      <c r="Z89" s="1">
        <v>3.6</v>
      </c>
      <c r="AA89" s="1">
        <v>4.8</v>
      </c>
      <c r="AB89" s="1">
        <v>2.2000000000000002</v>
      </c>
      <c r="AC89" s="1"/>
      <c r="AD89" s="1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35">
      <c r="A90" s="1" t="s">
        <v>134</v>
      </c>
      <c r="B90" s="1" t="s">
        <v>41</v>
      </c>
      <c r="C90" s="1">
        <v>4</v>
      </c>
      <c r="D90" s="1">
        <v>1</v>
      </c>
      <c r="E90" s="1">
        <v>-2</v>
      </c>
      <c r="F90" s="1"/>
      <c r="G90" s="6">
        <v>0.3</v>
      </c>
      <c r="H90" s="1">
        <v>40</v>
      </c>
      <c r="I90" s="1" t="s">
        <v>35</v>
      </c>
      <c r="J90" s="1">
        <v>7</v>
      </c>
      <c r="K90" s="1">
        <f t="shared" si="13"/>
        <v>-9</v>
      </c>
      <c r="L90" s="1"/>
      <c r="M90" s="1"/>
      <c r="N90" s="1">
        <v>18.399999999999999</v>
      </c>
      <c r="O90" s="1">
        <v>6</v>
      </c>
      <c r="P90" s="1">
        <v>0</v>
      </c>
      <c r="Q90" s="1">
        <f t="shared" si="14"/>
        <v>-0.4</v>
      </c>
      <c r="R90" s="5"/>
      <c r="S90" s="5"/>
      <c r="T90" s="1"/>
      <c r="U90" s="1">
        <f t="shared" si="15"/>
        <v>-60.999999999999993</v>
      </c>
      <c r="V90" s="1">
        <f t="shared" si="16"/>
        <v>-60.999999999999993</v>
      </c>
      <c r="W90" s="1">
        <v>0</v>
      </c>
      <c r="X90" s="1">
        <v>2.2000000000000002</v>
      </c>
      <c r="Y90" s="1">
        <v>2.8</v>
      </c>
      <c r="Z90" s="1">
        <v>3.8</v>
      </c>
      <c r="AA90" s="1">
        <v>4.4000000000000004</v>
      </c>
      <c r="AB90" s="1">
        <v>4.4000000000000004</v>
      </c>
      <c r="AC90" s="1"/>
      <c r="AD90" s="1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35">
      <c r="A91" s="1" t="s">
        <v>135</v>
      </c>
      <c r="B91" s="1" t="s">
        <v>41</v>
      </c>
      <c r="C91" s="1">
        <v>18</v>
      </c>
      <c r="D91" s="1"/>
      <c r="E91" s="1">
        <v>16</v>
      </c>
      <c r="F91" s="1"/>
      <c r="G91" s="6">
        <v>0.3</v>
      </c>
      <c r="H91" s="1">
        <v>40</v>
      </c>
      <c r="I91" s="1" t="s">
        <v>35</v>
      </c>
      <c r="J91" s="1">
        <v>18</v>
      </c>
      <c r="K91" s="1">
        <f t="shared" si="13"/>
        <v>-2</v>
      </c>
      <c r="L91" s="1"/>
      <c r="M91" s="1"/>
      <c r="N91" s="1"/>
      <c r="O91" s="1"/>
      <c r="P91" s="1">
        <v>72</v>
      </c>
      <c r="Q91" s="1">
        <f t="shared" si="14"/>
        <v>3.2</v>
      </c>
      <c r="R91" s="5"/>
      <c r="S91" s="5"/>
      <c r="T91" s="1"/>
      <c r="U91" s="1">
        <f t="shared" si="15"/>
        <v>22.5</v>
      </c>
      <c r="V91" s="1">
        <f t="shared" si="16"/>
        <v>22.5</v>
      </c>
      <c r="W91" s="1">
        <v>3.6</v>
      </c>
      <c r="X91" s="1">
        <v>0.4</v>
      </c>
      <c r="Y91" s="1">
        <v>0</v>
      </c>
      <c r="Z91" s="1">
        <v>0</v>
      </c>
      <c r="AA91" s="1">
        <v>0</v>
      </c>
      <c r="AB91" s="1">
        <v>0</v>
      </c>
      <c r="AC91" s="1" t="s">
        <v>124</v>
      </c>
      <c r="AD91" s="1">
        <f t="shared" si="1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35">
      <c r="A92" s="1" t="s">
        <v>136</v>
      </c>
      <c r="B92" s="1" t="s">
        <v>41</v>
      </c>
      <c r="C92" s="1">
        <v>18</v>
      </c>
      <c r="D92" s="1"/>
      <c r="E92" s="1">
        <v>12</v>
      </c>
      <c r="F92" s="1"/>
      <c r="G92" s="6">
        <v>0.3</v>
      </c>
      <c r="H92" s="1">
        <v>40</v>
      </c>
      <c r="I92" s="1" t="s">
        <v>35</v>
      </c>
      <c r="J92" s="1">
        <v>27</v>
      </c>
      <c r="K92" s="1">
        <f t="shared" si="13"/>
        <v>-15</v>
      </c>
      <c r="L92" s="1"/>
      <c r="M92" s="1"/>
      <c r="N92" s="1"/>
      <c r="O92" s="1">
        <v>6</v>
      </c>
      <c r="P92" s="1">
        <v>72</v>
      </c>
      <c r="Q92" s="1">
        <f t="shared" si="14"/>
        <v>2.4</v>
      </c>
      <c r="R92" s="5"/>
      <c r="S92" s="5"/>
      <c r="T92" s="1"/>
      <c r="U92" s="1">
        <f t="shared" si="15"/>
        <v>32.5</v>
      </c>
      <c r="V92" s="1">
        <f t="shared" si="16"/>
        <v>32.5</v>
      </c>
      <c r="W92" s="1">
        <v>3.6</v>
      </c>
      <c r="X92" s="1">
        <v>1.2</v>
      </c>
      <c r="Y92" s="1">
        <v>0</v>
      </c>
      <c r="Z92" s="1">
        <v>0</v>
      </c>
      <c r="AA92" s="1">
        <v>0</v>
      </c>
      <c r="AB92" s="1">
        <v>0</v>
      </c>
      <c r="AC92" s="1" t="s">
        <v>124</v>
      </c>
      <c r="AD92" s="1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35">
      <c r="A93" s="1" t="s">
        <v>137</v>
      </c>
      <c r="B93" s="1" t="s">
        <v>41</v>
      </c>
      <c r="C93" s="1">
        <v>18</v>
      </c>
      <c r="D93" s="1"/>
      <c r="E93" s="1">
        <v>16</v>
      </c>
      <c r="F93" s="1"/>
      <c r="G93" s="6">
        <v>0.3</v>
      </c>
      <c r="H93" s="1">
        <v>40</v>
      </c>
      <c r="I93" s="1" t="s">
        <v>35</v>
      </c>
      <c r="J93" s="1">
        <v>23</v>
      </c>
      <c r="K93" s="1">
        <f t="shared" si="13"/>
        <v>-7</v>
      </c>
      <c r="L93" s="1"/>
      <c r="M93" s="1"/>
      <c r="N93" s="1">
        <v>200</v>
      </c>
      <c r="O93" s="1"/>
      <c r="P93" s="1">
        <v>0</v>
      </c>
      <c r="Q93" s="1">
        <f t="shared" si="14"/>
        <v>3.2</v>
      </c>
      <c r="R93" s="5"/>
      <c r="S93" s="22">
        <v>400</v>
      </c>
      <c r="T93" s="1" t="s">
        <v>149</v>
      </c>
      <c r="U93" s="1">
        <f t="shared" si="15"/>
        <v>62.5</v>
      </c>
      <c r="V93" s="1">
        <f t="shared" si="16"/>
        <v>62.5</v>
      </c>
      <c r="W93" s="1">
        <v>3.6</v>
      </c>
      <c r="X93" s="1">
        <v>0.4</v>
      </c>
      <c r="Y93" s="1">
        <v>0</v>
      </c>
      <c r="Z93" s="1">
        <v>0</v>
      </c>
      <c r="AA93" s="1">
        <v>0</v>
      </c>
      <c r="AB93" s="1">
        <v>0</v>
      </c>
      <c r="AC93" s="1" t="s">
        <v>138</v>
      </c>
      <c r="AD93" s="1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35">
      <c r="A94" s="1" t="s">
        <v>139</v>
      </c>
      <c r="B94" s="1" t="s">
        <v>34</v>
      </c>
      <c r="C94" s="1">
        <v>35.89</v>
      </c>
      <c r="D94" s="1">
        <v>0.3</v>
      </c>
      <c r="E94" s="1">
        <v>5.9550000000000001</v>
      </c>
      <c r="F94" s="1">
        <v>28.189</v>
      </c>
      <c r="G94" s="6">
        <v>1</v>
      </c>
      <c r="H94" s="1">
        <v>45</v>
      </c>
      <c r="I94" s="1" t="s">
        <v>35</v>
      </c>
      <c r="J94" s="1">
        <v>7.5</v>
      </c>
      <c r="K94" s="1">
        <f t="shared" si="13"/>
        <v>-1.5449999999999999</v>
      </c>
      <c r="L94" s="1"/>
      <c r="M94" s="1"/>
      <c r="N94" s="1">
        <v>0</v>
      </c>
      <c r="O94" s="1"/>
      <c r="P94" s="1">
        <v>0</v>
      </c>
      <c r="Q94" s="1">
        <f t="shared" si="14"/>
        <v>1.1910000000000001</v>
      </c>
      <c r="R94" s="5"/>
      <c r="S94" s="5"/>
      <c r="T94" s="1"/>
      <c r="U94" s="1">
        <f t="shared" si="15"/>
        <v>23.668345927791769</v>
      </c>
      <c r="V94" s="1">
        <f t="shared" si="16"/>
        <v>23.668345927791769</v>
      </c>
      <c r="W94" s="1">
        <v>1.339</v>
      </c>
      <c r="X94" s="1">
        <v>2.6720000000000002</v>
      </c>
      <c r="Y94" s="1">
        <v>2.6720000000000002</v>
      </c>
      <c r="Z94" s="1">
        <v>2.6716000000000002</v>
      </c>
      <c r="AA94" s="1">
        <v>2.6716000000000002</v>
      </c>
      <c r="AB94" s="1">
        <v>1.8655999999999999</v>
      </c>
      <c r="AC94" s="21" t="s">
        <v>45</v>
      </c>
      <c r="AD94" s="1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35">
      <c r="A95" s="1" t="s">
        <v>140</v>
      </c>
      <c r="B95" s="1" t="s">
        <v>41</v>
      </c>
      <c r="C95" s="1">
        <v>34</v>
      </c>
      <c r="D95" s="1">
        <v>12</v>
      </c>
      <c r="E95" s="1">
        <v>23</v>
      </c>
      <c r="F95" s="1">
        <v>21</v>
      </c>
      <c r="G95" s="6">
        <v>0.33</v>
      </c>
      <c r="H95" s="1">
        <v>40</v>
      </c>
      <c r="I95" s="1" t="s">
        <v>35</v>
      </c>
      <c r="J95" s="1">
        <v>23</v>
      </c>
      <c r="K95" s="1">
        <f t="shared" si="13"/>
        <v>0</v>
      </c>
      <c r="L95" s="1"/>
      <c r="M95" s="1"/>
      <c r="N95" s="1">
        <v>0</v>
      </c>
      <c r="O95" s="1"/>
      <c r="P95" s="1">
        <v>20</v>
      </c>
      <c r="Q95" s="1">
        <f t="shared" si="14"/>
        <v>4.5999999999999996</v>
      </c>
      <c r="R95" s="5">
        <f t="shared" ref="R95" si="19">11*Q95-P95-O95-N95-F95</f>
        <v>9.5999999999999943</v>
      </c>
      <c r="S95" s="5"/>
      <c r="T95" s="1"/>
      <c r="U95" s="1">
        <f t="shared" si="15"/>
        <v>11</v>
      </c>
      <c r="V95" s="1">
        <f t="shared" si="16"/>
        <v>8.913043478260871</v>
      </c>
      <c r="W95" s="1">
        <v>4.4000000000000004</v>
      </c>
      <c r="X95" s="1">
        <v>0.6</v>
      </c>
      <c r="Y95" s="1">
        <v>0.2</v>
      </c>
      <c r="Z95" s="1">
        <v>3.8</v>
      </c>
      <c r="AA95" s="1">
        <v>4.2</v>
      </c>
      <c r="AB95" s="1">
        <v>1</v>
      </c>
      <c r="AC95" s="1" t="s">
        <v>124</v>
      </c>
      <c r="AD95" s="1">
        <f t="shared" si="17"/>
        <v>3.1679999999999984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35">
      <c r="A96" s="1" t="s">
        <v>141</v>
      </c>
      <c r="B96" s="1" t="s">
        <v>41</v>
      </c>
      <c r="C96" s="1">
        <v>30</v>
      </c>
      <c r="D96" s="1">
        <v>30</v>
      </c>
      <c r="E96" s="1"/>
      <c r="F96" s="1">
        <v>60</v>
      </c>
      <c r="G96" s="6">
        <v>0.33</v>
      </c>
      <c r="H96" s="1">
        <v>50</v>
      </c>
      <c r="I96" s="1" t="s">
        <v>35</v>
      </c>
      <c r="J96" s="1"/>
      <c r="K96" s="1">
        <f t="shared" si="13"/>
        <v>0</v>
      </c>
      <c r="L96" s="1"/>
      <c r="M96" s="1"/>
      <c r="N96" s="1">
        <v>0</v>
      </c>
      <c r="O96" s="1"/>
      <c r="P96" s="1">
        <v>0</v>
      </c>
      <c r="Q96" s="1">
        <f t="shared" si="14"/>
        <v>0</v>
      </c>
      <c r="R96" s="5"/>
      <c r="S96" s="5"/>
      <c r="T96" s="1"/>
      <c r="U96" s="1" t="e">
        <f t="shared" si="15"/>
        <v>#DIV/0!</v>
      </c>
      <c r="V96" s="1" t="e">
        <f t="shared" si="16"/>
        <v>#DIV/0!</v>
      </c>
      <c r="W96" s="1">
        <v>0</v>
      </c>
      <c r="X96" s="1">
        <v>0</v>
      </c>
      <c r="Y96" s="1">
        <v>1</v>
      </c>
      <c r="Z96" s="1">
        <v>4.5999999999999996</v>
      </c>
      <c r="AA96" s="1">
        <v>3.6</v>
      </c>
      <c r="AB96" s="1">
        <v>0.2</v>
      </c>
      <c r="AC96" s="14" t="s">
        <v>148</v>
      </c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3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3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3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3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3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3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3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3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3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3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3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3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3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3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3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3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3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3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3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3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3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3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3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3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3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3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3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3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3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3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3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3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3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3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3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3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3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3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3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3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3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3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3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3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3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3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3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3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3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3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3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3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3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3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3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3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3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3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3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3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3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3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3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3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3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3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3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3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3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3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3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3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3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3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3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3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3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3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3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3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3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3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3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3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3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3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3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3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3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3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3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3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3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3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3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3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3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3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3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3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3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3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3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3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3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3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3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3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3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3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3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3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3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3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3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3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3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3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3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3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3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3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3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3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3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3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3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3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3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3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3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3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3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3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3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3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3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3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3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3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3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3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3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3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3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3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3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3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3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3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3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3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3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3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3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3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3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3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3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3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3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3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3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3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3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3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3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3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3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3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3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3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3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3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3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3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3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3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3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3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3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3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3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3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3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3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3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3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3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3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3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3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3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3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3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3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3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3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3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3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3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3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3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3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3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3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3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3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3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3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3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3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3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3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3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3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3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3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3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3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3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3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3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3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3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3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3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3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3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3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3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3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3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3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3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3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3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3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3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3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3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3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3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3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3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3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3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3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3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3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3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3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3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3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3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3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3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3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3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3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3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3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3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3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3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3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3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3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3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3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3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3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3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3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3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3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3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3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3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3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3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3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3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3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3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3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3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3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3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3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3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3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3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3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3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3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3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3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3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3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3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3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3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3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3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3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3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3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3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3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3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3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3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3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3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3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3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3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3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3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3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3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3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3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3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3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3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3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3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3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3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3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3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3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3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3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3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3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3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3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3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3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3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3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3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3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3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3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3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3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3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3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3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3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3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3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3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3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3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3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3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3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3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3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3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3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3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3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3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3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3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3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3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3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3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3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3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3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3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3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3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3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3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3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3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3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3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3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3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3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3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3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3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3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3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3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3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3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3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3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3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3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3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3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6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2024-12-05T10:42:17Z</dcterms:created>
  <dcterms:modified xsi:type="dcterms:W3CDTF">2024-12-06T08:16:12Z</dcterms:modified>
</cp:coreProperties>
</file>