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2,24 ПОКОМ КИ филиалы\"/>
    </mc:Choice>
  </mc:AlternateContent>
  <xr:revisionPtr revIDLastSave="0" documentId="13_ncr:1_{6342BB48-3516-4B38-AAC4-17C91F783B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0" i="1" l="1"/>
  <c r="AF90" i="1" s="1"/>
  <c r="S88" i="1"/>
  <c r="AF88" i="1" s="1"/>
  <c r="S22" i="1"/>
  <c r="S18" i="1"/>
  <c r="AF18" i="1" s="1"/>
  <c r="AE90" i="1"/>
  <c r="AE86" i="1"/>
  <c r="AE80" i="1"/>
  <c r="AE62" i="1"/>
  <c r="AE56" i="1"/>
  <c r="AE54" i="1"/>
  <c r="AE36" i="1"/>
  <c r="AE32" i="1"/>
  <c r="AE18" i="1"/>
  <c r="AF9" i="1"/>
  <c r="AF10" i="1"/>
  <c r="AF11" i="1"/>
  <c r="AF12" i="1"/>
  <c r="AF13" i="1"/>
  <c r="AF14" i="1"/>
  <c r="AF15" i="1"/>
  <c r="AF16" i="1"/>
  <c r="AF17" i="1"/>
  <c r="AF19" i="1"/>
  <c r="AF20" i="1"/>
  <c r="AF21" i="1"/>
  <c r="AF22" i="1"/>
  <c r="AF23" i="1"/>
  <c r="AF24" i="1"/>
  <c r="AF28" i="1"/>
  <c r="AF29" i="1"/>
  <c r="AF30" i="1"/>
  <c r="AF34" i="1"/>
  <c r="AF35" i="1"/>
  <c r="AF37" i="1"/>
  <c r="AF39" i="1"/>
  <c r="AF40" i="1"/>
  <c r="AF41" i="1"/>
  <c r="AF42" i="1"/>
  <c r="AF43" i="1"/>
  <c r="AF44" i="1"/>
  <c r="AF45" i="1"/>
  <c r="AF46" i="1"/>
  <c r="AF47" i="1"/>
  <c r="AF48" i="1"/>
  <c r="AF50" i="1"/>
  <c r="AF52" i="1"/>
  <c r="AF53" i="1"/>
  <c r="AF57" i="1"/>
  <c r="AF58" i="1"/>
  <c r="AF60" i="1"/>
  <c r="AF61" i="1"/>
  <c r="AF63" i="1"/>
  <c r="AF66" i="1"/>
  <c r="AF67" i="1"/>
  <c r="AF69" i="1"/>
  <c r="AF70" i="1"/>
  <c r="AF71" i="1"/>
  <c r="AF72" i="1"/>
  <c r="AF73" i="1"/>
  <c r="AF74" i="1"/>
  <c r="AF75" i="1"/>
  <c r="AF76" i="1"/>
  <c r="AF77" i="1"/>
  <c r="AF78" i="1"/>
  <c r="AF79" i="1"/>
  <c r="AF81" i="1"/>
  <c r="AF82" i="1"/>
  <c r="AF83" i="1"/>
  <c r="AF84" i="1"/>
  <c r="AF87" i="1"/>
  <c r="AF89" i="1"/>
  <c r="AF91" i="1"/>
  <c r="AF92" i="1"/>
  <c r="AF94" i="1"/>
  <c r="AF97" i="1"/>
  <c r="AF98" i="1"/>
  <c r="AF99" i="1"/>
  <c r="AF100" i="1"/>
  <c r="AF101" i="1"/>
  <c r="AF102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34" i="1"/>
  <c r="AE35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5" i="1"/>
  <c r="AE57" i="1"/>
  <c r="AE58" i="1"/>
  <c r="AE59" i="1"/>
  <c r="AE60" i="1"/>
  <c r="AE61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1" i="1"/>
  <c r="AE82" i="1"/>
  <c r="AE83" i="1"/>
  <c r="AE84" i="1"/>
  <c r="AE85" i="1"/>
  <c r="AE87" i="1"/>
  <c r="AE88" i="1"/>
  <c r="AE89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6" i="1"/>
  <c r="R5" i="1"/>
  <c r="L7" i="1" l="1"/>
  <c r="P7" i="1" s="1"/>
  <c r="L8" i="1"/>
  <c r="P8" i="1" s="1"/>
  <c r="L9" i="1"/>
  <c r="P9" i="1" s="1"/>
  <c r="L10" i="1"/>
  <c r="P10" i="1" s="1"/>
  <c r="V10" i="1" s="1"/>
  <c r="L11" i="1"/>
  <c r="P11" i="1" s="1"/>
  <c r="V11" i="1" s="1"/>
  <c r="L12" i="1"/>
  <c r="P12" i="1" s="1"/>
  <c r="V12" i="1" s="1"/>
  <c r="L13" i="1"/>
  <c r="P13" i="1" s="1"/>
  <c r="L14" i="1"/>
  <c r="P14" i="1" s="1"/>
  <c r="L15" i="1"/>
  <c r="P15" i="1" s="1"/>
  <c r="V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V21" i="1" s="1"/>
  <c r="L22" i="1"/>
  <c r="P22" i="1" s="1"/>
  <c r="L23" i="1"/>
  <c r="P23" i="1" s="1"/>
  <c r="L24" i="1"/>
  <c r="P24" i="1" s="1"/>
  <c r="L25" i="1"/>
  <c r="P25" i="1" s="1"/>
  <c r="Q25" i="1" s="1"/>
  <c r="S25" i="1" s="1"/>
  <c r="AF25" i="1" s="1"/>
  <c r="L26" i="1"/>
  <c r="P26" i="1" s="1"/>
  <c r="Q26" i="1" s="1"/>
  <c r="S26" i="1" s="1"/>
  <c r="AF26" i="1" s="1"/>
  <c r="L27" i="1"/>
  <c r="P27" i="1" s="1"/>
  <c r="L28" i="1"/>
  <c r="P28" i="1" s="1"/>
  <c r="L29" i="1"/>
  <c r="P29" i="1" s="1"/>
  <c r="V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V35" i="1" s="1"/>
  <c r="L36" i="1"/>
  <c r="P36" i="1" s="1"/>
  <c r="Q36" i="1" s="1"/>
  <c r="S36" i="1" s="1"/>
  <c r="AF36" i="1" s="1"/>
  <c r="L37" i="1"/>
  <c r="P37" i="1" s="1"/>
  <c r="V37" i="1" s="1"/>
  <c r="L38" i="1"/>
  <c r="P38" i="1" s="1"/>
  <c r="L39" i="1"/>
  <c r="P39" i="1" s="1"/>
  <c r="V39" i="1" s="1"/>
  <c r="L40" i="1"/>
  <c r="P40" i="1" s="1"/>
  <c r="V40" i="1" s="1"/>
  <c r="L41" i="1"/>
  <c r="P41" i="1" s="1"/>
  <c r="V41" i="1" s="1"/>
  <c r="L42" i="1"/>
  <c r="P42" i="1" s="1"/>
  <c r="L43" i="1"/>
  <c r="P43" i="1" s="1"/>
  <c r="L44" i="1"/>
  <c r="P44" i="1" s="1"/>
  <c r="L45" i="1"/>
  <c r="P45" i="1" s="1"/>
  <c r="V45" i="1" s="1"/>
  <c r="L46" i="1"/>
  <c r="P46" i="1" s="1"/>
  <c r="V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V52" i="1" s="1"/>
  <c r="L53" i="1"/>
  <c r="P53" i="1" s="1"/>
  <c r="V53" i="1" s="1"/>
  <c r="L54" i="1"/>
  <c r="P54" i="1" s="1"/>
  <c r="Q54" i="1" s="1"/>
  <c r="S54" i="1" s="1"/>
  <c r="AF54" i="1" s="1"/>
  <c r="L55" i="1"/>
  <c r="P55" i="1" s="1"/>
  <c r="L56" i="1"/>
  <c r="P56" i="1" s="1"/>
  <c r="Q56" i="1" s="1"/>
  <c r="S56" i="1" s="1"/>
  <c r="AF56" i="1" s="1"/>
  <c r="L57" i="1"/>
  <c r="P57" i="1" s="1"/>
  <c r="V57" i="1" s="1"/>
  <c r="L58" i="1"/>
  <c r="P58" i="1" s="1"/>
  <c r="L59" i="1"/>
  <c r="P59" i="1" s="1"/>
  <c r="L60" i="1"/>
  <c r="P60" i="1" s="1"/>
  <c r="V60" i="1" s="1"/>
  <c r="L61" i="1"/>
  <c r="P61" i="1" s="1"/>
  <c r="V61" i="1" s="1"/>
  <c r="L62" i="1"/>
  <c r="P62" i="1" s="1"/>
  <c r="L63" i="1"/>
  <c r="P63" i="1" s="1"/>
  <c r="L64" i="1"/>
  <c r="P64" i="1" s="1"/>
  <c r="L65" i="1"/>
  <c r="P65" i="1" s="1"/>
  <c r="L66" i="1"/>
  <c r="P66" i="1" s="1"/>
  <c r="V66" i="1" s="1"/>
  <c r="L67" i="1"/>
  <c r="P67" i="1" s="1"/>
  <c r="V67" i="1" s="1"/>
  <c r="L68" i="1"/>
  <c r="P68" i="1" s="1"/>
  <c r="L69" i="1"/>
  <c r="P69" i="1" s="1"/>
  <c r="V69" i="1" s="1"/>
  <c r="L70" i="1"/>
  <c r="P70" i="1" s="1"/>
  <c r="V70" i="1" s="1"/>
  <c r="L71" i="1"/>
  <c r="P71" i="1" s="1"/>
  <c r="V71" i="1" s="1"/>
  <c r="L72" i="1"/>
  <c r="P72" i="1" s="1"/>
  <c r="V72" i="1" s="1"/>
  <c r="L73" i="1"/>
  <c r="P73" i="1" s="1"/>
  <c r="V73" i="1" s="1"/>
  <c r="L74" i="1"/>
  <c r="P74" i="1" s="1"/>
  <c r="V74" i="1" s="1"/>
  <c r="L75" i="1"/>
  <c r="P75" i="1" s="1"/>
  <c r="L76" i="1"/>
  <c r="P76" i="1" s="1"/>
  <c r="V76" i="1" s="1"/>
  <c r="L77" i="1"/>
  <c r="P77" i="1" s="1"/>
  <c r="L78" i="1"/>
  <c r="P78" i="1" s="1"/>
  <c r="L79" i="1"/>
  <c r="P79" i="1" s="1"/>
  <c r="V79" i="1" s="1"/>
  <c r="L80" i="1"/>
  <c r="P80" i="1" s="1"/>
  <c r="L81" i="1"/>
  <c r="P81" i="1" s="1"/>
  <c r="L82" i="1"/>
  <c r="P82" i="1" s="1"/>
  <c r="V82" i="1" s="1"/>
  <c r="L83" i="1"/>
  <c r="P83" i="1" s="1"/>
  <c r="V83" i="1" s="1"/>
  <c r="L84" i="1"/>
  <c r="P84" i="1" s="1"/>
  <c r="L85" i="1"/>
  <c r="P85" i="1" s="1"/>
  <c r="L86" i="1"/>
  <c r="P86" i="1" s="1"/>
  <c r="Q86" i="1" s="1"/>
  <c r="S86" i="1" s="1"/>
  <c r="AF86" i="1" s="1"/>
  <c r="L87" i="1"/>
  <c r="P87" i="1" s="1"/>
  <c r="V87" i="1" s="1"/>
  <c r="L88" i="1"/>
  <c r="P88" i="1" s="1"/>
  <c r="L89" i="1"/>
  <c r="P89" i="1" s="1"/>
  <c r="L90" i="1"/>
  <c r="P90" i="1" s="1"/>
  <c r="L91" i="1"/>
  <c r="P91" i="1" s="1"/>
  <c r="L92" i="1"/>
  <c r="P92" i="1" s="1"/>
  <c r="W92" i="1" s="1"/>
  <c r="L93" i="1"/>
  <c r="P93" i="1" s="1"/>
  <c r="L94" i="1"/>
  <c r="P94" i="1" s="1"/>
  <c r="W94" i="1" s="1"/>
  <c r="L95" i="1"/>
  <c r="P95" i="1" s="1"/>
  <c r="L96" i="1"/>
  <c r="P96" i="1" s="1"/>
  <c r="W96" i="1" s="1"/>
  <c r="L97" i="1"/>
  <c r="P97" i="1" s="1"/>
  <c r="L98" i="1"/>
  <c r="P98" i="1" s="1"/>
  <c r="W98" i="1" s="1"/>
  <c r="L99" i="1"/>
  <c r="P99" i="1" s="1"/>
  <c r="L100" i="1"/>
  <c r="P100" i="1" s="1"/>
  <c r="W100" i="1" s="1"/>
  <c r="L101" i="1"/>
  <c r="P101" i="1" s="1"/>
  <c r="L102" i="1"/>
  <c r="P102" i="1" s="1"/>
  <c r="W102" i="1" s="1"/>
  <c r="L6" i="1"/>
  <c r="P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J5" i="1"/>
  <c r="F5" i="1"/>
  <c r="E5" i="1"/>
  <c r="W101" i="1" l="1"/>
  <c r="W99" i="1"/>
  <c r="W97" i="1"/>
  <c r="W95" i="1"/>
  <c r="Q95" i="1"/>
  <c r="S95" i="1" s="1"/>
  <c r="AF95" i="1" s="1"/>
  <c r="W93" i="1"/>
  <c r="Q93" i="1"/>
  <c r="S93" i="1" s="1"/>
  <c r="AF93" i="1" s="1"/>
  <c r="Q85" i="1"/>
  <c r="S85" i="1" s="1"/>
  <c r="AF85" i="1" s="1"/>
  <c r="Q65" i="1"/>
  <c r="S65" i="1" s="1"/>
  <c r="AF65" i="1" s="1"/>
  <c r="Q59" i="1"/>
  <c r="S59" i="1" s="1"/>
  <c r="AF59" i="1" s="1"/>
  <c r="Q55" i="1"/>
  <c r="S55" i="1" s="1"/>
  <c r="AF55" i="1" s="1"/>
  <c r="Q51" i="1"/>
  <c r="S51" i="1" s="1"/>
  <c r="AF51" i="1" s="1"/>
  <c r="Q49" i="1"/>
  <c r="S49" i="1" s="1"/>
  <c r="AF49" i="1" s="1"/>
  <c r="Q33" i="1"/>
  <c r="S33" i="1" s="1"/>
  <c r="AF33" i="1" s="1"/>
  <c r="Q31" i="1"/>
  <c r="S31" i="1" s="1"/>
  <c r="AF31" i="1" s="1"/>
  <c r="Q27" i="1"/>
  <c r="S27" i="1" s="1"/>
  <c r="AF27" i="1" s="1"/>
  <c r="Q7" i="1"/>
  <c r="S7" i="1" s="1"/>
  <c r="Q8" i="1"/>
  <c r="S8" i="1" s="1"/>
  <c r="AF8" i="1" s="1"/>
  <c r="Q32" i="1"/>
  <c r="S32" i="1" s="1"/>
  <c r="AF32" i="1" s="1"/>
  <c r="Q38" i="1"/>
  <c r="S38" i="1" s="1"/>
  <c r="AF38" i="1" s="1"/>
  <c r="Q62" i="1"/>
  <c r="S62" i="1" s="1"/>
  <c r="AF62" i="1" s="1"/>
  <c r="Q64" i="1"/>
  <c r="S64" i="1" s="1"/>
  <c r="AF64" i="1" s="1"/>
  <c r="Q68" i="1"/>
  <c r="S68" i="1" s="1"/>
  <c r="AF68" i="1" s="1"/>
  <c r="Q80" i="1"/>
  <c r="S80" i="1" s="1"/>
  <c r="AF80" i="1" s="1"/>
  <c r="Q96" i="1"/>
  <c r="S96" i="1" s="1"/>
  <c r="AF96" i="1" s="1"/>
  <c r="V90" i="1"/>
  <c r="V88" i="1"/>
  <c r="V78" i="1"/>
  <c r="V56" i="1"/>
  <c r="V54" i="1"/>
  <c r="V50" i="1"/>
  <c r="V48" i="1"/>
  <c r="V44" i="1"/>
  <c r="V42" i="1"/>
  <c r="V36" i="1"/>
  <c r="V28" i="1"/>
  <c r="V26" i="1"/>
  <c r="V24" i="1"/>
  <c r="V22" i="1"/>
  <c r="V14" i="1"/>
  <c r="W6" i="1"/>
  <c r="V99" i="1"/>
  <c r="V94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5" i="1"/>
  <c r="P5" i="1"/>
  <c r="L5" i="1"/>
  <c r="S5" i="1" l="1"/>
  <c r="AF7" i="1"/>
  <c r="AF5" i="1" s="1"/>
  <c r="V93" i="1"/>
  <c r="V100" i="1"/>
  <c r="V101" i="1"/>
  <c r="V16" i="1"/>
  <c r="V32" i="1"/>
  <c r="V62" i="1"/>
  <c r="V84" i="1"/>
  <c r="V92" i="1"/>
  <c r="V96" i="1"/>
  <c r="Q5" i="1"/>
  <c r="V20" i="1"/>
  <c r="V38" i="1"/>
  <c r="V68" i="1"/>
  <c r="AE5" i="1"/>
  <c r="V98" i="1"/>
  <c r="V102" i="1"/>
  <c r="V97" i="1"/>
  <c r="V95" i="1"/>
  <c r="V8" i="1"/>
  <c r="V18" i="1"/>
  <c r="V30" i="1"/>
  <c r="V34" i="1"/>
  <c r="V58" i="1"/>
  <c r="V64" i="1"/>
  <c r="V80" i="1"/>
  <c r="V86" i="1"/>
  <c r="V7" i="1"/>
  <c r="V9" i="1"/>
  <c r="V13" i="1"/>
  <c r="V17" i="1"/>
  <c r="V19" i="1"/>
  <c r="V23" i="1"/>
  <c r="V25" i="1"/>
  <c r="V27" i="1"/>
  <c r="V31" i="1"/>
  <c r="V33" i="1"/>
  <c r="V43" i="1"/>
  <c r="V47" i="1"/>
  <c r="V49" i="1"/>
  <c r="V51" i="1"/>
  <c r="V55" i="1"/>
  <c r="V59" i="1"/>
  <c r="V63" i="1"/>
  <c r="V65" i="1"/>
  <c r="V75" i="1"/>
  <c r="V77" i="1"/>
  <c r="V81" i="1"/>
  <c r="V85" i="1"/>
  <c r="V89" i="1"/>
  <c r="V91" i="1"/>
  <c r="V6" i="1"/>
</calcChain>
</file>

<file path=xl/sharedStrings.xml><?xml version="1.0" encoding="utf-8"?>
<sst xmlns="http://schemas.openxmlformats.org/spreadsheetml/2006/main" count="387" uniqueCount="150">
  <si>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</si>
  <si>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</si>
  <si>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</si>
  <si>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</si>
  <si>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</si>
  <si>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</si>
  <si>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</si>
  <si>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</si>
  <si>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</si>
  <si>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</si>
  <si>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</si>
  <si>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</si>
  <si>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</si>
  <si>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</si>
  <si>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</si>
  <si>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</si>
  <si>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</si>
  <si>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</si>
  <si>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</si>
  <si>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</si>
  <si>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</si>
  <si>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</si>
  <si>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</si>
  <si>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</si>
  <si>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07,12,</t>
  </si>
  <si>
    <t>05,12,</t>
  </si>
  <si>
    <t>04,12,</t>
  </si>
  <si>
    <t>28,11,</t>
  </si>
  <si>
    <t>27,11,</t>
  </si>
  <si>
    <t>21,11,</t>
  </si>
  <si>
    <t>20,11,</t>
  </si>
  <si>
    <t>14,11,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</si>
  <si>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</si>
  <si>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</si>
  <si>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</si>
  <si>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</si>
  <si>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</si>
  <si>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</si>
  <si>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</si>
  <si>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</si>
  <si>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</si>
  <si>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</si>
  <si>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</si>
  <si>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</si>
  <si>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</si>
  <si>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</si>
  <si>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</si>
  <si>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</si>
  <si>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</si>
  <si>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</si>
  <si>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</si>
  <si>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</si>
  <si>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</si>
  <si>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</si>
  <si>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</si>
  <si>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</si>
  <si>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</si>
  <si>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</si>
  <si>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</si>
  <si>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</si>
  <si>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</si>
  <si>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</si>
  <si>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</si>
  <si>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</si>
  <si>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</si>
  <si>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</si>
  <si>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</si>
  <si>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</si>
  <si>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</si>
  <si>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</si>
  <si>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</si>
  <si>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</si>
  <si>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</si>
  <si>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</si>
  <si>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</si>
  <si>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</si>
  <si>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</si>
  <si>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</si>
  <si>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</si>
  <si>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</si>
  <si>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</si>
  <si>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</si>
  <si>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</si>
  <si>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</si>
  <si>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</si>
  <si>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</si>
  <si>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</si>
  <si>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нужно увеличить продажи / ТМА ноябрь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</si>
  <si>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</si>
  <si>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</si>
  <si>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</si>
  <si>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</si>
  <si>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</si>
  <si>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</si>
  <si>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</si>
  <si>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</si>
  <si>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</si>
  <si>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</si>
  <si>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</si>
  <si>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</si>
  <si>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</si>
  <si>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</si>
  <si>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</si>
  <si>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</si>
  <si>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</si>
  <si>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</si>
  <si>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</si>
  <si>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</si>
  <si>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</si>
  <si>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</si>
  <si>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</si>
  <si>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</si>
  <si>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</si>
  <si>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</si>
  <si>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</si>
  <si>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</si>
  <si>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</si>
  <si>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</si>
  <si>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</si>
  <si>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</si>
  <si>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</si>
  <si>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</si>
  <si>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</si>
  <si>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</si>
  <si>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</si>
  <si>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</si>
  <si>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</si>
  <si>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</si>
  <si>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</si>
  <si>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</si>
  <si>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</si>
  <si>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</si>
  <si>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</si>
  <si>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</si>
  <si>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</si>
  <si>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</si>
  <si>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</si>
  <si>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</si>
  <si>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</si>
  <si>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</si>
  <si>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</si>
  <si>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</si>
  <si>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</si>
  <si>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</si>
  <si>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</si>
  <si>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заказ</t>
  </si>
  <si>
    <t>09,12,(1)</t>
  </si>
  <si>
    <t>09,12,(2)</t>
  </si>
  <si>
    <t>ТМА + Приоритет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</si>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</sst>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3.140625" customWidth="1"/>
    <col min="3" max="6" width="6.5703125" customWidth="1"/>
    <col min="7" max="7" width="5" style="8" customWidth="1"/>
    <col min="8" max="8" width="5" customWidth="1"/>
    <col min="9" max="9" width="12.7109375" bestFit="1" customWidth="1"/>
    <col min="10" max="20" width="6.7109375" customWidth="1"/>
    <col min="21" max="21" width="21.140625" customWidth="1"/>
    <col min="22" max="23" width="4.5703125" customWidth="1"/>
    <col min="24" max="29" width="6" customWidth="1"/>
    <col min="30" max="30" width="31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145</v>
      </c>
      <c r="S3" s="3" t="s">
        <v>145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146</v>
      </c>
      <c r="S4" s="1" t="s">
        <v>147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146</v>
      </c>
      <c r="AF4" s="1" t="s">
        <v>147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38367.501000000004</v>
      </c>
      <c r="F5" s="4">
        <f>SUM(F6:F500)</f>
        <v>12131.892000000002</v>
      </c>
      <c r="G5" s="6"/>
      <c r="H5" s="1"/>
      <c r="I5" s="1"/>
      <c r="J5" s="4">
        <f t="shared" ref="J5:T5" si="0">SUM(J6:J500)</f>
        <v>38959.420999999995</v>
      </c>
      <c r="K5" s="4">
        <f t="shared" si="0"/>
        <v>-591.92000000000075</v>
      </c>
      <c r="L5" s="4">
        <f t="shared" si="0"/>
        <v>13459.639999999998</v>
      </c>
      <c r="M5" s="4">
        <f t="shared" si="0"/>
        <v>24907.860999999997</v>
      </c>
      <c r="N5" s="4">
        <f t="shared" si="0"/>
        <v>9393.8830799999978</v>
      </c>
      <c r="O5" s="4">
        <f t="shared" si="0"/>
        <v>5983.0451199999998</v>
      </c>
      <c r="P5" s="4">
        <f t="shared" si="0"/>
        <v>2691.927999999999</v>
      </c>
      <c r="Q5" s="4">
        <f t="shared" si="0"/>
        <v>6687.3206000000009</v>
      </c>
      <c r="R5" s="4">
        <f t="shared" si="0"/>
        <v>2000</v>
      </c>
      <c r="S5" s="4">
        <f t="shared" ref="S5" si="1">SUM(S6:S500)</f>
        <v>5087.3206000000009</v>
      </c>
      <c r="T5" s="4">
        <f t="shared" si="0"/>
        <v>600</v>
      </c>
      <c r="U5" s="1"/>
      <c r="V5" s="1"/>
      <c r="W5" s="1"/>
      <c r="X5" s="4">
        <f t="shared" ref="X5:AC5" si="2">SUM(X6:X500)</f>
        <v>2678.3235999999997</v>
      </c>
      <c r="Y5" s="4">
        <f t="shared" si="2"/>
        <v>2624.6820000000002</v>
      </c>
      <c r="Z5" s="4">
        <f t="shared" si="2"/>
        <v>2861.3315999999995</v>
      </c>
      <c r="AA5" s="4">
        <f t="shared" si="2"/>
        <v>2936.7338000000009</v>
      </c>
      <c r="AB5" s="4">
        <f t="shared" si="2"/>
        <v>2892.2595999999994</v>
      </c>
      <c r="AC5" s="4">
        <f t="shared" si="2"/>
        <v>2797.7684000000004</v>
      </c>
      <c r="AD5" s="1"/>
      <c r="AE5" s="4">
        <f>SUM(AE6:AE500)</f>
        <v>1730</v>
      </c>
      <c r="AF5" s="4">
        <f>SUM(AF6:AF500)</f>
        <v>4605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42.902000000000001</v>
      </c>
      <c r="D6" s="1">
        <v>172.50899999999999</v>
      </c>
      <c r="E6" s="1">
        <v>68.498000000000005</v>
      </c>
      <c r="F6" s="1">
        <v>111.688</v>
      </c>
      <c r="G6" s="6">
        <v>1</v>
      </c>
      <c r="H6" s="1">
        <v>50</v>
      </c>
      <c r="I6" s="1" t="s">
        <v>34</v>
      </c>
      <c r="J6" s="1">
        <v>79.7</v>
      </c>
      <c r="K6" s="1">
        <f t="shared" ref="K6:K37" si="3">E6-J6</f>
        <v>-11.201999999999998</v>
      </c>
      <c r="L6" s="1">
        <f>E6-M6</f>
        <v>61.383000000000003</v>
      </c>
      <c r="M6" s="1">
        <v>7.1150000000000002</v>
      </c>
      <c r="N6" s="1">
        <v>0</v>
      </c>
      <c r="O6" s="1">
        <v>38.129400000000061</v>
      </c>
      <c r="P6" s="1">
        <f>L6/5</f>
        <v>12.2766</v>
      </c>
      <c r="Q6" s="5"/>
      <c r="R6" s="5"/>
      <c r="S6" s="5"/>
      <c r="T6" s="5"/>
      <c r="U6" s="1"/>
      <c r="V6" s="1">
        <f>(F6+N6+O6+Q6)/P6</f>
        <v>12.203492823745995</v>
      </c>
      <c r="W6" s="1">
        <f>(F6+N6+O6)/P6</f>
        <v>12.203492823745995</v>
      </c>
      <c r="X6" s="1">
        <v>16.384399999999999</v>
      </c>
      <c r="Y6" s="1">
        <v>15.040800000000001</v>
      </c>
      <c r="Z6" s="1">
        <v>12.4808</v>
      </c>
      <c r="AA6" s="1">
        <v>17.063199999999998</v>
      </c>
      <c r="AB6" s="1">
        <v>16.099599999999999</v>
      </c>
      <c r="AC6" s="1">
        <v>13.9086</v>
      </c>
      <c r="AD6" s="1"/>
      <c r="AE6" s="1">
        <f>ROUND(R6*G6,0)</f>
        <v>0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/>
      <c r="D7" s="1">
        <v>701.9</v>
      </c>
      <c r="E7" s="1">
        <v>283.661</v>
      </c>
      <c r="F7" s="1">
        <v>416.72</v>
      </c>
      <c r="G7" s="6">
        <v>1</v>
      </c>
      <c r="H7" s="1">
        <v>45</v>
      </c>
      <c r="I7" s="1" t="s">
        <v>34</v>
      </c>
      <c r="J7" s="1">
        <v>261.05</v>
      </c>
      <c r="K7" s="1">
        <f t="shared" si="3"/>
        <v>22.61099999999999</v>
      </c>
      <c r="L7" s="1">
        <f t="shared" ref="L7:L70" si="4">E7-M7</f>
        <v>283.661</v>
      </c>
      <c r="M7" s="1"/>
      <c r="N7" s="1">
        <v>0</v>
      </c>
      <c r="O7" s="1">
        <v>37.262</v>
      </c>
      <c r="P7" s="1">
        <f t="shared" ref="P7:P70" si="5">L7/5</f>
        <v>56.732199999999999</v>
      </c>
      <c r="Q7" s="5">
        <f t="shared" ref="Q7:Q8" si="6">11*P7-O7-N7-F7</f>
        <v>170.07220000000007</v>
      </c>
      <c r="R7" s="5"/>
      <c r="S7" s="5">
        <f>Q7-R7</f>
        <v>170.07220000000007</v>
      </c>
      <c r="T7" s="5"/>
      <c r="U7" s="1"/>
      <c r="V7" s="1">
        <f t="shared" ref="V7:V70" si="7">(F7+N7+O7+Q7)/P7</f>
        <v>11</v>
      </c>
      <c r="W7" s="1">
        <f t="shared" ref="W7:W70" si="8">(F7+N7+O7)/P7</f>
        <v>8.0021927582572161</v>
      </c>
      <c r="X7" s="1">
        <v>49.176200000000001</v>
      </c>
      <c r="Y7" s="1">
        <v>8.7325999999999997</v>
      </c>
      <c r="Z7" s="1">
        <v>25.166599999999999</v>
      </c>
      <c r="AA7" s="1">
        <v>66.778400000000005</v>
      </c>
      <c r="AB7" s="1">
        <v>50.089399999999998</v>
      </c>
      <c r="AC7" s="1">
        <v>11.6866</v>
      </c>
      <c r="AD7" s="1"/>
      <c r="AE7" s="1">
        <f t="shared" ref="AE7:AE70" si="9">ROUND(R7*G7,0)</f>
        <v>0</v>
      </c>
      <c r="AF7" s="1">
        <f t="shared" ref="AF7:AF70" si="10">ROUND(S7*G7,0)</f>
        <v>170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/>
      <c r="D8" s="1">
        <v>663.04499999999996</v>
      </c>
      <c r="E8" s="1">
        <v>430.99700000000001</v>
      </c>
      <c r="F8" s="1">
        <v>229.62799999999999</v>
      </c>
      <c r="G8" s="6">
        <v>1</v>
      </c>
      <c r="H8" s="1">
        <v>45</v>
      </c>
      <c r="I8" s="1" t="s">
        <v>34</v>
      </c>
      <c r="J8" s="1">
        <v>408.4</v>
      </c>
      <c r="K8" s="1">
        <f t="shared" si="3"/>
        <v>22.597000000000037</v>
      </c>
      <c r="L8" s="1">
        <f t="shared" si="4"/>
        <v>430.99700000000001</v>
      </c>
      <c r="M8" s="1"/>
      <c r="N8" s="1">
        <v>0</v>
      </c>
      <c r="O8" s="1">
        <v>388.98500000000001</v>
      </c>
      <c r="P8" s="1">
        <f t="shared" si="5"/>
        <v>86.199399999999997</v>
      </c>
      <c r="Q8" s="5">
        <f t="shared" si="6"/>
        <v>329.5804</v>
      </c>
      <c r="R8" s="5"/>
      <c r="S8" s="5">
        <f>Q8-R8</f>
        <v>329.5804</v>
      </c>
      <c r="T8" s="5"/>
      <c r="U8" s="1"/>
      <c r="V8" s="1">
        <f t="shared" si="7"/>
        <v>11.000000000000002</v>
      </c>
      <c r="W8" s="1">
        <f t="shared" si="8"/>
        <v>7.1765348714724242</v>
      </c>
      <c r="X8" s="1">
        <v>69.974000000000004</v>
      </c>
      <c r="Y8" s="1">
        <v>45.334000000000003</v>
      </c>
      <c r="Z8" s="1">
        <v>45.334000000000003</v>
      </c>
      <c r="AA8" s="1">
        <v>70.775400000000005</v>
      </c>
      <c r="AB8" s="1">
        <v>109.97880000000001</v>
      </c>
      <c r="AC8" s="1">
        <v>47.830599999999997</v>
      </c>
      <c r="AD8" s="1"/>
      <c r="AE8" s="1">
        <f t="shared" si="9"/>
        <v>0</v>
      </c>
      <c r="AF8" s="1">
        <f t="shared" si="10"/>
        <v>330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21" t="s">
        <v>37</v>
      </c>
      <c r="B9" s="1" t="s">
        <v>33</v>
      </c>
      <c r="C9" s="1">
        <v>39.551000000000002</v>
      </c>
      <c r="D9" s="1">
        <v>198.405</v>
      </c>
      <c r="E9" s="1">
        <v>62.218000000000004</v>
      </c>
      <c r="F9" s="1">
        <v>141.53399999999999</v>
      </c>
      <c r="G9" s="6">
        <v>1</v>
      </c>
      <c r="H9" s="1">
        <v>40</v>
      </c>
      <c r="I9" s="1" t="s">
        <v>34</v>
      </c>
      <c r="J9" s="1">
        <v>85.65</v>
      </c>
      <c r="K9" s="1">
        <f t="shared" si="3"/>
        <v>-23.432000000000002</v>
      </c>
      <c r="L9" s="1">
        <f t="shared" si="4"/>
        <v>60.938000000000002</v>
      </c>
      <c r="M9" s="1">
        <v>1.28</v>
      </c>
      <c r="N9" s="1">
        <v>12.99460000000002</v>
      </c>
      <c r="O9" s="1">
        <v>0</v>
      </c>
      <c r="P9" s="1">
        <f t="shared" si="5"/>
        <v>12.1876</v>
      </c>
      <c r="Q9" s="5"/>
      <c r="R9" s="5"/>
      <c r="S9" s="5"/>
      <c r="T9" s="5"/>
      <c r="U9" s="1"/>
      <c r="V9" s="1">
        <f t="shared" si="7"/>
        <v>12.679165709409565</v>
      </c>
      <c r="W9" s="1">
        <f t="shared" si="8"/>
        <v>12.679165709409565</v>
      </c>
      <c r="X9" s="1">
        <v>14.734400000000001</v>
      </c>
      <c r="Y9" s="1">
        <v>18.382200000000001</v>
      </c>
      <c r="Z9" s="1">
        <v>18.059000000000001</v>
      </c>
      <c r="AA9" s="1">
        <v>21.691400000000002</v>
      </c>
      <c r="AB9" s="1">
        <v>16.847799999999999</v>
      </c>
      <c r="AC9" s="1">
        <v>15.6096</v>
      </c>
      <c r="AD9" s="21" t="s">
        <v>149</v>
      </c>
      <c r="AE9" s="1">
        <f t="shared" si="9"/>
        <v>0</v>
      </c>
      <c r="AF9" s="1">
        <f t="shared" si="10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3" t="s">
        <v>38</v>
      </c>
      <c r="B10" s="13" t="s">
        <v>39</v>
      </c>
      <c r="C10" s="13"/>
      <c r="D10" s="13"/>
      <c r="E10" s="13"/>
      <c r="F10" s="13"/>
      <c r="G10" s="14">
        <v>0</v>
      </c>
      <c r="H10" s="13">
        <v>45</v>
      </c>
      <c r="I10" s="13" t="s">
        <v>34</v>
      </c>
      <c r="J10" s="13"/>
      <c r="K10" s="13">
        <f t="shared" si="3"/>
        <v>0</v>
      </c>
      <c r="L10" s="13">
        <f t="shared" si="4"/>
        <v>0</v>
      </c>
      <c r="M10" s="13"/>
      <c r="N10" s="13"/>
      <c r="O10" s="13"/>
      <c r="P10" s="13">
        <f t="shared" si="5"/>
        <v>0</v>
      </c>
      <c r="Q10" s="15"/>
      <c r="R10" s="15"/>
      <c r="S10" s="15"/>
      <c r="T10" s="15"/>
      <c r="U10" s="13"/>
      <c r="V10" s="13" t="e">
        <f t="shared" si="7"/>
        <v>#DIV/0!</v>
      </c>
      <c r="W10" s="13" t="e">
        <f t="shared" si="8"/>
        <v>#DIV/0!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 t="s">
        <v>40</v>
      </c>
      <c r="AE10" s="13">
        <f t="shared" si="9"/>
        <v>0</v>
      </c>
      <c r="AF10" s="13">
        <f t="shared" si="10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3" t="s">
        <v>41</v>
      </c>
      <c r="B11" s="13" t="s">
        <v>39</v>
      </c>
      <c r="C11" s="13"/>
      <c r="D11" s="13"/>
      <c r="E11" s="13"/>
      <c r="F11" s="13"/>
      <c r="G11" s="14">
        <v>0</v>
      </c>
      <c r="H11" s="13">
        <v>45</v>
      </c>
      <c r="I11" s="13" t="s">
        <v>34</v>
      </c>
      <c r="J11" s="13"/>
      <c r="K11" s="13">
        <f t="shared" si="3"/>
        <v>0</v>
      </c>
      <c r="L11" s="13">
        <f t="shared" si="4"/>
        <v>0</v>
      </c>
      <c r="M11" s="13"/>
      <c r="N11" s="13"/>
      <c r="O11" s="13"/>
      <c r="P11" s="13">
        <f t="shared" si="5"/>
        <v>0</v>
      </c>
      <c r="Q11" s="15"/>
      <c r="R11" s="15"/>
      <c r="S11" s="15"/>
      <c r="T11" s="15"/>
      <c r="U11" s="13"/>
      <c r="V11" s="13" t="e">
        <f t="shared" si="7"/>
        <v>#DIV/0!</v>
      </c>
      <c r="W11" s="13" t="e">
        <f t="shared" si="8"/>
        <v>#DIV/0!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 t="s">
        <v>40</v>
      </c>
      <c r="AE11" s="13">
        <f t="shared" si="9"/>
        <v>0</v>
      </c>
      <c r="AF11" s="13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42</v>
      </c>
      <c r="B12" s="13" t="s">
        <v>39</v>
      </c>
      <c r="C12" s="13"/>
      <c r="D12" s="13"/>
      <c r="E12" s="13"/>
      <c r="F12" s="13"/>
      <c r="G12" s="14">
        <v>0</v>
      </c>
      <c r="H12" s="13">
        <v>180</v>
      </c>
      <c r="I12" s="13" t="s">
        <v>34</v>
      </c>
      <c r="J12" s="13"/>
      <c r="K12" s="13">
        <f t="shared" si="3"/>
        <v>0</v>
      </c>
      <c r="L12" s="13">
        <f t="shared" si="4"/>
        <v>0</v>
      </c>
      <c r="M12" s="13"/>
      <c r="N12" s="13"/>
      <c r="O12" s="13"/>
      <c r="P12" s="13">
        <f t="shared" si="5"/>
        <v>0</v>
      </c>
      <c r="Q12" s="15"/>
      <c r="R12" s="15"/>
      <c r="S12" s="15"/>
      <c r="T12" s="15"/>
      <c r="U12" s="13"/>
      <c r="V12" s="13" t="e">
        <f t="shared" si="7"/>
        <v>#DIV/0!</v>
      </c>
      <c r="W12" s="13" t="e">
        <f t="shared" si="8"/>
        <v>#DIV/0!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 t="s">
        <v>40</v>
      </c>
      <c r="AE12" s="13">
        <f t="shared" si="9"/>
        <v>0</v>
      </c>
      <c r="AF12" s="13">
        <f t="shared" si="10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39</v>
      </c>
      <c r="C13" s="1">
        <v>57</v>
      </c>
      <c r="D13" s="1">
        <v>108</v>
      </c>
      <c r="E13" s="1">
        <v>28</v>
      </c>
      <c r="F13" s="1">
        <v>111</v>
      </c>
      <c r="G13" s="6">
        <v>0.3</v>
      </c>
      <c r="H13" s="1">
        <v>40</v>
      </c>
      <c r="I13" s="1" t="s">
        <v>34</v>
      </c>
      <c r="J13" s="1">
        <v>38</v>
      </c>
      <c r="K13" s="1">
        <f t="shared" si="3"/>
        <v>-10</v>
      </c>
      <c r="L13" s="1">
        <f t="shared" si="4"/>
        <v>28</v>
      </c>
      <c r="M13" s="1"/>
      <c r="N13" s="1">
        <v>24</v>
      </c>
      <c r="O13" s="1">
        <v>0</v>
      </c>
      <c r="P13" s="1">
        <f t="shared" si="5"/>
        <v>5.6</v>
      </c>
      <c r="Q13" s="5"/>
      <c r="R13" s="5"/>
      <c r="S13" s="5"/>
      <c r="T13" s="5"/>
      <c r="U13" s="1"/>
      <c r="V13" s="1">
        <f t="shared" si="7"/>
        <v>24.107142857142858</v>
      </c>
      <c r="W13" s="1">
        <f t="shared" si="8"/>
        <v>24.107142857142858</v>
      </c>
      <c r="X13" s="1">
        <v>6</v>
      </c>
      <c r="Y13" s="1">
        <v>15.6</v>
      </c>
      <c r="Z13" s="1">
        <v>14.2</v>
      </c>
      <c r="AA13" s="1">
        <v>14</v>
      </c>
      <c r="AB13" s="1">
        <v>19</v>
      </c>
      <c r="AC13" s="1">
        <v>16</v>
      </c>
      <c r="AD13" s="17" t="s">
        <v>113</v>
      </c>
      <c r="AE13" s="1">
        <f t="shared" si="9"/>
        <v>0</v>
      </c>
      <c r="AF13" s="1">
        <f t="shared" si="10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39</v>
      </c>
      <c r="C14" s="1">
        <v>129</v>
      </c>
      <c r="D14" s="1">
        <v>255</v>
      </c>
      <c r="E14" s="1">
        <v>5</v>
      </c>
      <c r="F14" s="1">
        <v>254</v>
      </c>
      <c r="G14" s="6">
        <v>0.17</v>
      </c>
      <c r="H14" s="1">
        <v>180</v>
      </c>
      <c r="I14" s="1" t="s">
        <v>34</v>
      </c>
      <c r="J14" s="1">
        <v>5</v>
      </c>
      <c r="K14" s="1">
        <f t="shared" si="3"/>
        <v>0</v>
      </c>
      <c r="L14" s="1">
        <f t="shared" si="4"/>
        <v>5</v>
      </c>
      <c r="M14" s="1"/>
      <c r="N14" s="1">
        <v>21</v>
      </c>
      <c r="O14" s="1">
        <v>0</v>
      </c>
      <c r="P14" s="1">
        <f t="shared" si="5"/>
        <v>1</v>
      </c>
      <c r="Q14" s="5"/>
      <c r="R14" s="5"/>
      <c r="S14" s="5"/>
      <c r="T14" s="5"/>
      <c r="U14" s="1"/>
      <c r="V14" s="1">
        <f t="shared" si="7"/>
        <v>275</v>
      </c>
      <c r="W14" s="1">
        <f t="shared" si="8"/>
        <v>275</v>
      </c>
      <c r="X14" s="1">
        <v>25.4</v>
      </c>
      <c r="Y14" s="1">
        <v>34.799999999999997</v>
      </c>
      <c r="Z14" s="1">
        <v>15</v>
      </c>
      <c r="AA14" s="1">
        <v>9.1999999999999993</v>
      </c>
      <c r="AB14" s="1">
        <v>10</v>
      </c>
      <c r="AC14" s="1">
        <v>17</v>
      </c>
      <c r="AD14" s="1"/>
      <c r="AE14" s="1">
        <f t="shared" si="9"/>
        <v>0</v>
      </c>
      <c r="AF14" s="1">
        <f t="shared" si="10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46</v>
      </c>
      <c r="B15" s="13" t="s">
        <v>39</v>
      </c>
      <c r="C15" s="13"/>
      <c r="D15" s="13"/>
      <c r="E15" s="13"/>
      <c r="F15" s="13"/>
      <c r="G15" s="14">
        <v>0</v>
      </c>
      <c r="H15" s="13">
        <v>50</v>
      </c>
      <c r="I15" s="13" t="s">
        <v>34</v>
      </c>
      <c r="J15" s="13"/>
      <c r="K15" s="13">
        <f t="shared" si="3"/>
        <v>0</v>
      </c>
      <c r="L15" s="13">
        <f t="shared" si="4"/>
        <v>0</v>
      </c>
      <c r="M15" s="13"/>
      <c r="N15" s="13"/>
      <c r="O15" s="13"/>
      <c r="P15" s="13">
        <f t="shared" si="5"/>
        <v>0</v>
      </c>
      <c r="Q15" s="15"/>
      <c r="R15" s="15"/>
      <c r="S15" s="15"/>
      <c r="T15" s="15"/>
      <c r="U15" s="13"/>
      <c r="V15" s="13" t="e">
        <f t="shared" si="7"/>
        <v>#DIV/0!</v>
      </c>
      <c r="W15" s="13" t="e">
        <f t="shared" si="8"/>
        <v>#DIV/0!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 t="s">
        <v>40</v>
      </c>
      <c r="AE15" s="13">
        <f t="shared" si="9"/>
        <v>0</v>
      </c>
      <c r="AF15" s="13">
        <f t="shared" si="10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39</v>
      </c>
      <c r="C16" s="1">
        <v>54</v>
      </c>
      <c r="D16" s="1">
        <v>90</v>
      </c>
      <c r="E16" s="1">
        <v>38</v>
      </c>
      <c r="F16" s="1">
        <v>48</v>
      </c>
      <c r="G16" s="6">
        <v>0.35</v>
      </c>
      <c r="H16" s="1">
        <v>50</v>
      </c>
      <c r="I16" s="1" t="s">
        <v>34</v>
      </c>
      <c r="J16" s="1">
        <v>80</v>
      </c>
      <c r="K16" s="1">
        <f t="shared" si="3"/>
        <v>-42</v>
      </c>
      <c r="L16" s="1">
        <f t="shared" si="4"/>
        <v>2</v>
      </c>
      <c r="M16" s="1">
        <v>36</v>
      </c>
      <c r="N16" s="1">
        <v>254</v>
      </c>
      <c r="O16" s="1">
        <v>0</v>
      </c>
      <c r="P16" s="1">
        <f t="shared" si="5"/>
        <v>0.4</v>
      </c>
      <c r="Q16" s="5"/>
      <c r="R16" s="5"/>
      <c r="S16" s="5"/>
      <c r="T16" s="5"/>
      <c r="U16" s="1"/>
      <c r="V16" s="1">
        <f t="shared" si="7"/>
        <v>755</v>
      </c>
      <c r="W16" s="1">
        <f t="shared" si="8"/>
        <v>755</v>
      </c>
      <c r="X16" s="1">
        <v>10.8</v>
      </c>
      <c r="Y16" s="1">
        <v>28</v>
      </c>
      <c r="Z16" s="1">
        <v>34.799999999999997</v>
      </c>
      <c r="AA16" s="1">
        <v>15.2</v>
      </c>
      <c r="AB16" s="1">
        <v>-0.2</v>
      </c>
      <c r="AC16" s="1">
        <v>19.8</v>
      </c>
      <c r="AD16" s="1"/>
      <c r="AE16" s="1">
        <f t="shared" si="9"/>
        <v>0</v>
      </c>
      <c r="AF16" s="1">
        <f t="shared" si="10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33</v>
      </c>
      <c r="C17" s="1">
        <v>224.06299999999999</v>
      </c>
      <c r="D17" s="1">
        <v>711.69600000000003</v>
      </c>
      <c r="E17" s="1">
        <v>881.29600000000005</v>
      </c>
      <c r="F17" s="1">
        <v>3.5999999999999997E-2</v>
      </c>
      <c r="G17" s="6">
        <v>1</v>
      </c>
      <c r="H17" s="1">
        <v>55</v>
      </c>
      <c r="I17" s="1" t="s">
        <v>34</v>
      </c>
      <c r="J17" s="1">
        <v>884.37599999999998</v>
      </c>
      <c r="K17" s="1">
        <f t="shared" si="3"/>
        <v>-3.0799999999999272</v>
      </c>
      <c r="L17" s="1">
        <f t="shared" si="4"/>
        <v>275.5</v>
      </c>
      <c r="M17" s="1">
        <v>605.79600000000005</v>
      </c>
      <c r="N17" s="1">
        <v>322.96860000000021</v>
      </c>
      <c r="O17" s="1">
        <v>211.97019999999989</v>
      </c>
      <c r="P17" s="1">
        <f t="shared" si="5"/>
        <v>55.1</v>
      </c>
      <c r="Q17" s="5"/>
      <c r="R17" s="5"/>
      <c r="S17" s="5"/>
      <c r="T17" s="5"/>
      <c r="U17" s="1"/>
      <c r="V17" s="1">
        <f t="shared" si="7"/>
        <v>9.7091615245009084</v>
      </c>
      <c r="W17" s="1">
        <f t="shared" si="8"/>
        <v>9.7091615245009084</v>
      </c>
      <c r="X17" s="1">
        <v>61.303199999999997</v>
      </c>
      <c r="Y17" s="1">
        <v>74.793399999999991</v>
      </c>
      <c r="Z17" s="1">
        <v>81.066600000000008</v>
      </c>
      <c r="AA17" s="1">
        <v>72.684799999999996</v>
      </c>
      <c r="AB17" s="1">
        <v>56.857600000000012</v>
      </c>
      <c r="AC17" s="1">
        <v>54.071000000000012</v>
      </c>
      <c r="AD17" s="1" t="s">
        <v>49</v>
      </c>
      <c r="AE17" s="1">
        <f t="shared" si="9"/>
        <v>0</v>
      </c>
      <c r="AF17" s="1">
        <f t="shared" si="10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33</v>
      </c>
      <c r="C18" s="1"/>
      <c r="D18" s="1">
        <v>8209.8179999999993</v>
      </c>
      <c r="E18" s="1">
        <v>6604.598</v>
      </c>
      <c r="F18" s="1">
        <v>1605.22</v>
      </c>
      <c r="G18" s="6">
        <v>1</v>
      </c>
      <c r="H18" s="1">
        <v>50</v>
      </c>
      <c r="I18" s="1" t="s">
        <v>34</v>
      </c>
      <c r="J18" s="1">
        <v>6623.46</v>
      </c>
      <c r="K18" s="1">
        <f t="shared" si="3"/>
        <v>-18.86200000000008</v>
      </c>
      <c r="L18" s="1">
        <f t="shared" si="4"/>
        <v>1584.3379999999997</v>
      </c>
      <c r="M18" s="1">
        <v>5020.26</v>
      </c>
      <c r="N18" s="1">
        <v>0</v>
      </c>
      <c r="O18" s="1">
        <v>1018.142599999999</v>
      </c>
      <c r="P18" s="1">
        <f t="shared" si="5"/>
        <v>316.86759999999992</v>
      </c>
      <c r="Q18" s="5">
        <v>1300</v>
      </c>
      <c r="R18" s="5">
        <v>600</v>
      </c>
      <c r="S18" s="5">
        <f>Q18-R18</f>
        <v>700</v>
      </c>
      <c r="T18" s="5"/>
      <c r="U18" s="1"/>
      <c r="V18" s="1">
        <f t="shared" si="7"/>
        <v>12.381709584697205</v>
      </c>
      <c r="W18" s="1">
        <f t="shared" si="8"/>
        <v>8.2790496724815021</v>
      </c>
      <c r="X18" s="1">
        <v>262.98160000000001</v>
      </c>
      <c r="Y18" s="1">
        <v>145.12819999999999</v>
      </c>
      <c r="Z18" s="1">
        <v>197.41399999999999</v>
      </c>
      <c r="AA18" s="1">
        <v>339.3098</v>
      </c>
      <c r="AB18" s="1">
        <v>373.8544</v>
      </c>
      <c r="AC18" s="1">
        <v>185.69239999999999</v>
      </c>
      <c r="AD18" s="1" t="s">
        <v>51</v>
      </c>
      <c r="AE18" s="1">
        <f t="shared" si="9"/>
        <v>600</v>
      </c>
      <c r="AF18" s="1">
        <f t="shared" si="10"/>
        <v>700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33</v>
      </c>
      <c r="C19" s="1">
        <v>177.363</v>
      </c>
      <c r="D19" s="1">
        <v>43.63</v>
      </c>
      <c r="E19" s="1">
        <v>142.71799999999999</v>
      </c>
      <c r="F19" s="1">
        <v>58.075000000000003</v>
      </c>
      <c r="G19" s="6">
        <v>1</v>
      </c>
      <c r="H19" s="1">
        <v>60</v>
      </c>
      <c r="I19" s="1" t="s">
        <v>34</v>
      </c>
      <c r="J19" s="1">
        <v>140.04</v>
      </c>
      <c r="K19" s="1">
        <f t="shared" si="3"/>
        <v>2.6779999999999973</v>
      </c>
      <c r="L19" s="1">
        <f t="shared" si="4"/>
        <v>127.81799999999998</v>
      </c>
      <c r="M19" s="1">
        <v>14.9</v>
      </c>
      <c r="N19" s="1">
        <v>125.581</v>
      </c>
      <c r="O19" s="1">
        <v>113.2274</v>
      </c>
      <c r="P19" s="1">
        <f t="shared" si="5"/>
        <v>25.563599999999997</v>
      </c>
      <c r="Q19" s="5"/>
      <c r="R19" s="5"/>
      <c r="S19" s="5"/>
      <c r="T19" s="5"/>
      <c r="U19" s="1"/>
      <c r="V19" s="1">
        <f t="shared" si="7"/>
        <v>11.613520787369541</v>
      </c>
      <c r="W19" s="1">
        <f t="shared" si="8"/>
        <v>11.613520787369541</v>
      </c>
      <c r="X19" s="1">
        <v>30.296399999999998</v>
      </c>
      <c r="Y19" s="1">
        <v>29.079599999999999</v>
      </c>
      <c r="Z19" s="1">
        <v>30.2944</v>
      </c>
      <c r="AA19" s="1">
        <v>27.093</v>
      </c>
      <c r="AB19" s="1">
        <v>25.703399999999998</v>
      </c>
      <c r="AC19" s="1">
        <v>35.729799999999997</v>
      </c>
      <c r="AD19" s="1"/>
      <c r="AE19" s="1">
        <f t="shared" si="9"/>
        <v>0</v>
      </c>
      <c r="AF19" s="1">
        <f t="shared" si="10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53</v>
      </c>
      <c r="B20" s="1" t="s">
        <v>33</v>
      </c>
      <c r="C20" s="1"/>
      <c r="D20" s="1"/>
      <c r="E20" s="1"/>
      <c r="F20" s="1"/>
      <c r="G20" s="6">
        <v>1</v>
      </c>
      <c r="H20" s="1">
        <v>60</v>
      </c>
      <c r="I20" s="1" t="s">
        <v>34</v>
      </c>
      <c r="J20" s="1"/>
      <c r="K20" s="1">
        <f t="shared" si="3"/>
        <v>0</v>
      </c>
      <c r="L20" s="1">
        <f t="shared" si="4"/>
        <v>0</v>
      </c>
      <c r="M20" s="1"/>
      <c r="N20" s="1"/>
      <c r="O20" s="1">
        <v>200</v>
      </c>
      <c r="P20" s="1">
        <f t="shared" si="5"/>
        <v>0</v>
      </c>
      <c r="Q20" s="5"/>
      <c r="R20" s="5"/>
      <c r="S20" s="5"/>
      <c r="T20" s="5"/>
      <c r="U20" s="1"/>
      <c r="V20" s="1" t="e">
        <f t="shared" si="7"/>
        <v>#DIV/0!</v>
      </c>
      <c r="W20" s="1" t="e">
        <f t="shared" si="8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 t="s">
        <v>54</v>
      </c>
      <c r="AE20" s="1">
        <f t="shared" si="9"/>
        <v>0</v>
      </c>
      <c r="AF20" s="1">
        <f t="shared" si="10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3" t="s">
        <v>55</v>
      </c>
      <c r="B21" s="13" t="s">
        <v>33</v>
      </c>
      <c r="C21" s="13"/>
      <c r="D21" s="13">
        <v>57.658999999999999</v>
      </c>
      <c r="E21" s="13">
        <v>57.658999999999999</v>
      </c>
      <c r="F21" s="13"/>
      <c r="G21" s="14">
        <v>0</v>
      </c>
      <c r="H21" s="13">
        <v>60</v>
      </c>
      <c r="I21" s="13" t="s">
        <v>34</v>
      </c>
      <c r="J21" s="13">
        <v>57.658999999999999</v>
      </c>
      <c r="K21" s="13">
        <f t="shared" si="3"/>
        <v>0</v>
      </c>
      <c r="L21" s="13">
        <f t="shared" si="4"/>
        <v>0</v>
      </c>
      <c r="M21" s="13">
        <v>57.658999999999999</v>
      </c>
      <c r="N21" s="13"/>
      <c r="O21" s="13"/>
      <c r="P21" s="13">
        <f t="shared" si="5"/>
        <v>0</v>
      </c>
      <c r="Q21" s="15"/>
      <c r="R21" s="15"/>
      <c r="S21" s="15"/>
      <c r="T21" s="15"/>
      <c r="U21" s="13"/>
      <c r="V21" s="13" t="e">
        <f t="shared" si="7"/>
        <v>#DIV/0!</v>
      </c>
      <c r="W21" s="13" t="e">
        <f t="shared" si="8"/>
        <v>#DIV/0!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 t="s">
        <v>40</v>
      </c>
      <c r="AE21" s="13">
        <f t="shared" si="9"/>
        <v>0</v>
      </c>
      <c r="AF21" s="13">
        <f t="shared" si="10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33</v>
      </c>
      <c r="C22" s="1"/>
      <c r="D22" s="1">
        <v>1569.538</v>
      </c>
      <c r="E22" s="1">
        <v>1041.308</v>
      </c>
      <c r="F22" s="1">
        <v>528.23</v>
      </c>
      <c r="G22" s="6">
        <v>1</v>
      </c>
      <c r="H22" s="1">
        <v>60</v>
      </c>
      <c r="I22" s="1" t="s">
        <v>34</v>
      </c>
      <c r="J22" s="1">
        <v>1015.5</v>
      </c>
      <c r="K22" s="1">
        <f t="shared" si="3"/>
        <v>25.807999999999993</v>
      </c>
      <c r="L22" s="1">
        <f t="shared" si="4"/>
        <v>540.86799999999994</v>
      </c>
      <c r="M22" s="1">
        <v>500.44</v>
      </c>
      <c r="N22" s="1">
        <v>0</v>
      </c>
      <c r="O22" s="1">
        <v>230.6587999999999</v>
      </c>
      <c r="P22" s="1">
        <f t="shared" si="5"/>
        <v>108.17359999999999</v>
      </c>
      <c r="Q22" s="5">
        <v>550</v>
      </c>
      <c r="R22" s="5"/>
      <c r="S22" s="5">
        <f>Q22-R22</f>
        <v>550</v>
      </c>
      <c r="T22" s="5"/>
      <c r="U22" s="1"/>
      <c r="V22" s="1">
        <f t="shared" si="7"/>
        <v>12.099891285859027</v>
      </c>
      <c r="W22" s="1">
        <f t="shared" si="8"/>
        <v>7.0154714274092758</v>
      </c>
      <c r="X22" s="1">
        <v>81.234799999999993</v>
      </c>
      <c r="Y22" s="1">
        <v>0.71480000000000243</v>
      </c>
      <c r="Z22" s="1">
        <v>22.553999999999998</v>
      </c>
      <c r="AA22" s="1">
        <v>118.13760000000001</v>
      </c>
      <c r="AB22" s="1">
        <v>113.7212</v>
      </c>
      <c r="AC22" s="1">
        <v>50.872</v>
      </c>
      <c r="AD22" s="1" t="s">
        <v>57</v>
      </c>
      <c r="AE22" s="1">
        <f t="shared" si="9"/>
        <v>0</v>
      </c>
      <c r="AF22" s="1">
        <f t="shared" si="10"/>
        <v>550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58</v>
      </c>
      <c r="B23" s="1" t="s">
        <v>33</v>
      </c>
      <c r="C23" s="1">
        <v>172.25399999999999</v>
      </c>
      <c r="D23" s="1">
        <v>247.91</v>
      </c>
      <c r="E23" s="1">
        <v>230.21799999999999</v>
      </c>
      <c r="F23" s="1">
        <v>134.696</v>
      </c>
      <c r="G23" s="6">
        <v>1</v>
      </c>
      <c r="H23" s="1">
        <v>60</v>
      </c>
      <c r="I23" s="1" t="s">
        <v>34</v>
      </c>
      <c r="J23" s="1">
        <v>242.67</v>
      </c>
      <c r="K23" s="1">
        <f t="shared" si="3"/>
        <v>-12.451999999999998</v>
      </c>
      <c r="L23" s="1">
        <f t="shared" si="4"/>
        <v>151.238</v>
      </c>
      <c r="M23" s="1">
        <v>78.98</v>
      </c>
      <c r="N23" s="1">
        <v>176.03540000000001</v>
      </c>
      <c r="O23" s="1">
        <v>87.662999999999982</v>
      </c>
      <c r="P23" s="1">
        <f t="shared" si="5"/>
        <v>30.247599999999998</v>
      </c>
      <c r="Q23" s="5"/>
      <c r="R23" s="5"/>
      <c r="S23" s="5"/>
      <c r="T23" s="5"/>
      <c r="U23" s="1"/>
      <c r="V23" s="1">
        <f t="shared" si="7"/>
        <v>13.171107790370147</v>
      </c>
      <c r="W23" s="1">
        <f t="shared" si="8"/>
        <v>13.171107790370147</v>
      </c>
      <c r="X23" s="1">
        <v>40.087200000000003</v>
      </c>
      <c r="Y23" s="1">
        <v>41.449599999999997</v>
      </c>
      <c r="Z23" s="1">
        <v>37.060400000000001</v>
      </c>
      <c r="AA23" s="1">
        <v>31.976600000000001</v>
      </c>
      <c r="AB23" s="1">
        <v>34.765000000000001</v>
      </c>
      <c r="AC23" s="1">
        <v>40.007199999999997</v>
      </c>
      <c r="AD23" s="1"/>
      <c r="AE23" s="1">
        <f t="shared" si="9"/>
        <v>0</v>
      </c>
      <c r="AF23" s="1">
        <f t="shared" si="10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59</v>
      </c>
      <c r="B24" s="1" t="s">
        <v>33</v>
      </c>
      <c r="C24" s="1">
        <v>227.27099999999999</v>
      </c>
      <c r="D24" s="1">
        <v>274.733</v>
      </c>
      <c r="E24" s="1">
        <v>313.20699999999999</v>
      </c>
      <c r="F24" s="1">
        <v>149.18899999999999</v>
      </c>
      <c r="G24" s="6">
        <v>1</v>
      </c>
      <c r="H24" s="1">
        <v>60</v>
      </c>
      <c r="I24" s="1" t="s">
        <v>34</v>
      </c>
      <c r="J24" s="1">
        <v>310.51100000000002</v>
      </c>
      <c r="K24" s="1">
        <f t="shared" si="3"/>
        <v>2.6959999999999695</v>
      </c>
      <c r="L24" s="1">
        <f t="shared" si="4"/>
        <v>104.63800000000001</v>
      </c>
      <c r="M24" s="1">
        <v>208.56899999999999</v>
      </c>
      <c r="N24" s="1">
        <v>0</v>
      </c>
      <c r="O24" s="1">
        <v>80.384599999999992</v>
      </c>
      <c r="P24" s="1">
        <f t="shared" si="5"/>
        <v>20.927600000000002</v>
      </c>
      <c r="Q24" s="5"/>
      <c r="R24" s="5"/>
      <c r="S24" s="5"/>
      <c r="T24" s="5"/>
      <c r="U24" s="1"/>
      <c r="V24" s="1">
        <f t="shared" si="7"/>
        <v>10.969896213612644</v>
      </c>
      <c r="W24" s="1">
        <f t="shared" si="8"/>
        <v>10.969896213612644</v>
      </c>
      <c r="X24" s="1">
        <v>24.977799999999998</v>
      </c>
      <c r="Y24" s="1">
        <v>23.228400000000001</v>
      </c>
      <c r="Z24" s="1">
        <v>21.293399999999998</v>
      </c>
      <c r="AA24" s="1">
        <v>10.205</v>
      </c>
      <c r="AB24" s="1">
        <v>7.9096000000000002</v>
      </c>
      <c r="AC24" s="1">
        <v>30.629000000000001</v>
      </c>
      <c r="AD24" s="1"/>
      <c r="AE24" s="1">
        <f t="shared" si="9"/>
        <v>0</v>
      </c>
      <c r="AF24" s="1">
        <f t="shared" si="10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60</v>
      </c>
      <c r="B25" s="1" t="s">
        <v>33</v>
      </c>
      <c r="C25" s="1">
        <v>227.87899999999999</v>
      </c>
      <c r="D25" s="1">
        <v>718.36400000000003</v>
      </c>
      <c r="E25" s="1">
        <v>506.10599999999999</v>
      </c>
      <c r="F25" s="1">
        <v>389.98700000000002</v>
      </c>
      <c r="G25" s="6">
        <v>1</v>
      </c>
      <c r="H25" s="1">
        <v>60</v>
      </c>
      <c r="I25" s="1" t="s">
        <v>34</v>
      </c>
      <c r="J25" s="1">
        <v>497.88600000000002</v>
      </c>
      <c r="K25" s="1">
        <f t="shared" si="3"/>
        <v>8.2199999999999704</v>
      </c>
      <c r="L25" s="1">
        <f t="shared" si="4"/>
        <v>304.82</v>
      </c>
      <c r="M25" s="1">
        <v>201.286</v>
      </c>
      <c r="N25" s="1">
        <v>62.526999999999958</v>
      </c>
      <c r="O25" s="1">
        <v>75.904799999999696</v>
      </c>
      <c r="P25" s="1">
        <f t="shared" si="5"/>
        <v>60.963999999999999</v>
      </c>
      <c r="Q25" s="5">
        <f>12*P25-O25-N25-F25</f>
        <v>203.14920000000035</v>
      </c>
      <c r="R25" s="5"/>
      <c r="S25" s="5">
        <f t="shared" ref="S25:S27" si="11">Q25-R25</f>
        <v>203.14920000000035</v>
      </c>
      <c r="T25" s="20">
        <v>200</v>
      </c>
      <c r="U25" s="1" t="s">
        <v>148</v>
      </c>
      <c r="V25" s="1">
        <f t="shared" si="7"/>
        <v>12</v>
      </c>
      <c r="W25" s="1">
        <f t="shared" si="8"/>
        <v>8.6677186536316473</v>
      </c>
      <c r="X25" s="1">
        <v>54.832399999999993</v>
      </c>
      <c r="Y25" s="1">
        <v>53.650399999999998</v>
      </c>
      <c r="Z25" s="1">
        <v>54.840999999999987</v>
      </c>
      <c r="AA25" s="1">
        <v>66.423000000000002</v>
      </c>
      <c r="AB25" s="1">
        <v>61.711599999999997</v>
      </c>
      <c r="AC25" s="1">
        <v>63.455800000000004</v>
      </c>
      <c r="AD25" s="1" t="s">
        <v>57</v>
      </c>
      <c r="AE25" s="1">
        <f t="shared" si="9"/>
        <v>0</v>
      </c>
      <c r="AF25" s="1">
        <f t="shared" si="10"/>
        <v>203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33</v>
      </c>
      <c r="C26" s="1">
        <v>63.79</v>
      </c>
      <c r="D26" s="1">
        <v>462.86599999999999</v>
      </c>
      <c r="E26" s="1">
        <v>472.86099999999999</v>
      </c>
      <c r="F26" s="1">
        <v>34.957000000000001</v>
      </c>
      <c r="G26" s="6">
        <v>1</v>
      </c>
      <c r="H26" s="1">
        <v>30</v>
      </c>
      <c r="I26" s="1" t="s">
        <v>34</v>
      </c>
      <c r="J26" s="1">
        <v>476.27800000000002</v>
      </c>
      <c r="K26" s="1">
        <f t="shared" si="3"/>
        <v>-3.41700000000003</v>
      </c>
      <c r="L26" s="1">
        <f t="shared" si="4"/>
        <v>124.60199999999998</v>
      </c>
      <c r="M26" s="1">
        <v>348.25900000000001</v>
      </c>
      <c r="N26" s="1">
        <v>76.614000000000033</v>
      </c>
      <c r="O26" s="1">
        <v>101.301</v>
      </c>
      <c r="P26" s="1">
        <f t="shared" si="5"/>
        <v>24.920399999999994</v>
      </c>
      <c r="Q26" s="5">
        <f t="shared" ref="Q26:Q27" si="12">11*P26-O26-N26-F26</f>
        <v>61.252399999999902</v>
      </c>
      <c r="R26" s="5"/>
      <c r="S26" s="5">
        <f t="shared" si="11"/>
        <v>61.252399999999902</v>
      </c>
      <c r="T26" s="5"/>
      <c r="U26" s="1"/>
      <c r="V26" s="1">
        <f t="shared" si="7"/>
        <v>11</v>
      </c>
      <c r="W26" s="1">
        <f t="shared" si="8"/>
        <v>8.5420779762764667</v>
      </c>
      <c r="X26" s="1">
        <v>24.194600000000001</v>
      </c>
      <c r="Y26" s="1">
        <v>20.610199999999999</v>
      </c>
      <c r="Z26" s="1">
        <v>25.173200000000001</v>
      </c>
      <c r="AA26" s="1">
        <v>24.504999999999999</v>
      </c>
      <c r="AB26" s="1">
        <v>21.257200000000001</v>
      </c>
      <c r="AC26" s="1">
        <v>23.568200000000001</v>
      </c>
      <c r="AD26" s="1"/>
      <c r="AE26" s="1">
        <f t="shared" si="9"/>
        <v>0</v>
      </c>
      <c r="AF26" s="1">
        <f t="shared" si="10"/>
        <v>61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33</v>
      </c>
      <c r="C27" s="1">
        <v>49.38</v>
      </c>
      <c r="D27" s="1">
        <v>734.15200000000004</v>
      </c>
      <c r="E27" s="1">
        <v>647.06100000000004</v>
      </c>
      <c r="F27" s="1">
        <v>86.043999999999997</v>
      </c>
      <c r="G27" s="6">
        <v>1</v>
      </c>
      <c r="H27" s="1">
        <v>30</v>
      </c>
      <c r="I27" s="1" t="s">
        <v>34</v>
      </c>
      <c r="J27" s="1">
        <v>652.38199999999995</v>
      </c>
      <c r="K27" s="1">
        <f t="shared" si="3"/>
        <v>-5.3209999999999127</v>
      </c>
      <c r="L27" s="1">
        <f t="shared" si="4"/>
        <v>165.96800000000002</v>
      </c>
      <c r="M27" s="1">
        <v>481.09300000000002</v>
      </c>
      <c r="N27" s="1">
        <v>243.13380000000009</v>
      </c>
      <c r="O27" s="1">
        <v>18.667200000000008</v>
      </c>
      <c r="P27" s="1">
        <f t="shared" si="5"/>
        <v>33.193600000000004</v>
      </c>
      <c r="Q27" s="5">
        <f t="shared" si="12"/>
        <v>17.284599999999912</v>
      </c>
      <c r="R27" s="5"/>
      <c r="S27" s="5">
        <f t="shared" si="11"/>
        <v>17.284599999999912</v>
      </c>
      <c r="T27" s="5"/>
      <c r="U27" s="1"/>
      <c r="V27" s="1">
        <f t="shared" si="7"/>
        <v>11</v>
      </c>
      <c r="W27" s="1">
        <f t="shared" si="8"/>
        <v>10.479279138147115</v>
      </c>
      <c r="X27" s="1">
        <v>37.823799999999999</v>
      </c>
      <c r="Y27" s="1">
        <v>46.156999999999996</v>
      </c>
      <c r="Z27" s="1">
        <v>46.751399999999997</v>
      </c>
      <c r="AA27" s="1">
        <v>38.0642</v>
      </c>
      <c r="AB27" s="1">
        <v>37.617400000000004</v>
      </c>
      <c r="AC27" s="1">
        <v>37.831200000000003</v>
      </c>
      <c r="AD27" s="1"/>
      <c r="AE27" s="1">
        <f t="shared" si="9"/>
        <v>0</v>
      </c>
      <c r="AF27" s="1">
        <f t="shared" si="10"/>
        <v>17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33</v>
      </c>
      <c r="C28" s="1"/>
      <c r="D28" s="1">
        <v>72.533000000000001</v>
      </c>
      <c r="E28" s="1">
        <v>68.073999999999998</v>
      </c>
      <c r="F28" s="1"/>
      <c r="G28" s="6">
        <v>1</v>
      </c>
      <c r="H28" s="1">
        <v>30</v>
      </c>
      <c r="I28" s="1" t="s">
        <v>34</v>
      </c>
      <c r="J28" s="1">
        <v>97.897999999999996</v>
      </c>
      <c r="K28" s="1">
        <f t="shared" si="3"/>
        <v>-29.823999999999998</v>
      </c>
      <c r="L28" s="1">
        <f t="shared" si="4"/>
        <v>35.576000000000001</v>
      </c>
      <c r="M28" s="1">
        <v>32.497999999999998</v>
      </c>
      <c r="N28" s="1">
        <v>145.8142</v>
      </c>
      <c r="O28" s="1">
        <v>0</v>
      </c>
      <c r="P28" s="1">
        <f t="shared" si="5"/>
        <v>7.1151999999999997</v>
      </c>
      <c r="Q28" s="5"/>
      <c r="R28" s="5"/>
      <c r="S28" s="5"/>
      <c r="T28" s="5"/>
      <c r="U28" s="1"/>
      <c r="V28" s="1">
        <f t="shared" si="7"/>
        <v>20.493338205531821</v>
      </c>
      <c r="W28" s="1">
        <f t="shared" si="8"/>
        <v>20.493338205531821</v>
      </c>
      <c r="X28" s="1">
        <v>6.9074</v>
      </c>
      <c r="Y28" s="1">
        <v>9.4819999999999993</v>
      </c>
      <c r="Z28" s="1">
        <v>18.206800000000001</v>
      </c>
      <c r="AA28" s="1">
        <v>18.252800000000001</v>
      </c>
      <c r="AB28" s="1">
        <v>15.5946</v>
      </c>
      <c r="AC28" s="1">
        <v>27.726800000000001</v>
      </c>
      <c r="AD28" s="1"/>
      <c r="AE28" s="1">
        <f t="shared" si="9"/>
        <v>0</v>
      </c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64</v>
      </c>
      <c r="B29" s="13" t="s">
        <v>33</v>
      </c>
      <c r="C29" s="13"/>
      <c r="D29" s="13"/>
      <c r="E29" s="13"/>
      <c r="F29" s="13"/>
      <c r="G29" s="14">
        <v>0</v>
      </c>
      <c r="H29" s="13">
        <v>45</v>
      </c>
      <c r="I29" s="13" t="s">
        <v>34</v>
      </c>
      <c r="J29" s="13"/>
      <c r="K29" s="13">
        <f t="shared" si="3"/>
        <v>0</v>
      </c>
      <c r="L29" s="13">
        <f t="shared" si="4"/>
        <v>0</v>
      </c>
      <c r="M29" s="13"/>
      <c r="N29" s="13"/>
      <c r="O29" s="13"/>
      <c r="P29" s="13">
        <f t="shared" si="5"/>
        <v>0</v>
      </c>
      <c r="Q29" s="15"/>
      <c r="R29" s="15"/>
      <c r="S29" s="15"/>
      <c r="T29" s="15"/>
      <c r="U29" s="13"/>
      <c r="V29" s="13" t="e">
        <f t="shared" si="7"/>
        <v>#DIV/0!</v>
      </c>
      <c r="W29" s="13" t="e">
        <f t="shared" si="8"/>
        <v>#DIV/0!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 t="s">
        <v>40</v>
      </c>
      <c r="AE29" s="13">
        <f t="shared" si="9"/>
        <v>0</v>
      </c>
      <c r="AF29" s="13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33</v>
      </c>
      <c r="C30" s="1">
        <v>302.91300000000001</v>
      </c>
      <c r="D30" s="1">
        <v>886.322</v>
      </c>
      <c r="E30" s="1">
        <v>403.673</v>
      </c>
      <c r="F30" s="1">
        <v>667.63800000000003</v>
      </c>
      <c r="G30" s="6">
        <v>1</v>
      </c>
      <c r="H30" s="1">
        <v>40</v>
      </c>
      <c r="I30" s="1" t="s">
        <v>34</v>
      </c>
      <c r="J30" s="1">
        <v>459.11599999999999</v>
      </c>
      <c r="K30" s="1">
        <f t="shared" si="3"/>
        <v>-55.442999999999984</v>
      </c>
      <c r="L30" s="1">
        <f t="shared" si="4"/>
        <v>345.05700000000002</v>
      </c>
      <c r="M30" s="1">
        <v>58.616</v>
      </c>
      <c r="N30" s="1">
        <v>470.25019999999978</v>
      </c>
      <c r="O30" s="1">
        <v>0</v>
      </c>
      <c r="P30" s="1">
        <f t="shared" si="5"/>
        <v>69.011400000000009</v>
      </c>
      <c r="Q30" s="5"/>
      <c r="R30" s="5"/>
      <c r="S30" s="5"/>
      <c r="T30" s="5"/>
      <c r="U30" s="1"/>
      <c r="V30" s="1">
        <f t="shared" si="7"/>
        <v>16.488409161384926</v>
      </c>
      <c r="W30" s="1">
        <f t="shared" si="8"/>
        <v>16.488409161384926</v>
      </c>
      <c r="X30" s="1">
        <v>92.596199999999996</v>
      </c>
      <c r="Y30" s="1">
        <v>112.34480000000001</v>
      </c>
      <c r="Z30" s="1">
        <v>114.9288</v>
      </c>
      <c r="AA30" s="1">
        <v>99.653800000000004</v>
      </c>
      <c r="AB30" s="1">
        <v>83.421599999999998</v>
      </c>
      <c r="AC30" s="1">
        <v>111.3302</v>
      </c>
      <c r="AD30" s="1" t="s">
        <v>57</v>
      </c>
      <c r="AE30" s="1">
        <f t="shared" si="9"/>
        <v>0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66</v>
      </c>
      <c r="B31" s="1" t="s">
        <v>33</v>
      </c>
      <c r="C31" s="1">
        <v>40.116999999999997</v>
      </c>
      <c r="D31" s="1">
        <v>263.22899999999998</v>
      </c>
      <c r="E31" s="1">
        <v>140.673</v>
      </c>
      <c r="F31" s="1">
        <v>138.595</v>
      </c>
      <c r="G31" s="6">
        <v>1</v>
      </c>
      <c r="H31" s="1">
        <v>40</v>
      </c>
      <c r="I31" s="1" t="s">
        <v>34</v>
      </c>
      <c r="J31" s="1">
        <v>130.6</v>
      </c>
      <c r="K31" s="1">
        <f t="shared" si="3"/>
        <v>10.073000000000008</v>
      </c>
      <c r="L31" s="1">
        <f t="shared" si="4"/>
        <v>140.673</v>
      </c>
      <c r="M31" s="1"/>
      <c r="N31" s="1">
        <v>18.325599999999969</v>
      </c>
      <c r="O31" s="1">
        <v>39.783400000000029</v>
      </c>
      <c r="P31" s="1">
        <f t="shared" si="5"/>
        <v>28.134599999999999</v>
      </c>
      <c r="Q31" s="5">
        <f t="shared" ref="Q31:Q33" si="13">11*P31-O31-N31-F31</f>
        <v>112.77659999999997</v>
      </c>
      <c r="R31" s="5"/>
      <c r="S31" s="5">
        <f t="shared" ref="S31:S33" si="14">Q31-R31</f>
        <v>112.77659999999997</v>
      </c>
      <c r="T31" s="5"/>
      <c r="U31" s="1"/>
      <c r="V31" s="1">
        <f t="shared" si="7"/>
        <v>11</v>
      </c>
      <c r="W31" s="1">
        <f t="shared" si="8"/>
        <v>6.9915335565460328</v>
      </c>
      <c r="X31" s="1">
        <v>23.4314</v>
      </c>
      <c r="Y31" s="1">
        <v>26.020399999999999</v>
      </c>
      <c r="Z31" s="1">
        <v>27.437200000000001</v>
      </c>
      <c r="AA31" s="1">
        <v>34.852400000000003</v>
      </c>
      <c r="AB31" s="1">
        <v>35.387999999999998</v>
      </c>
      <c r="AC31" s="1">
        <v>31.7804</v>
      </c>
      <c r="AD31" s="1"/>
      <c r="AE31" s="1">
        <f t="shared" si="9"/>
        <v>0</v>
      </c>
      <c r="AF31" s="1">
        <f t="shared" si="10"/>
        <v>113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33</v>
      </c>
      <c r="C32" s="1">
        <v>9.52</v>
      </c>
      <c r="D32" s="1">
        <v>65.974999999999994</v>
      </c>
      <c r="E32" s="1">
        <v>61.186999999999998</v>
      </c>
      <c r="F32" s="1">
        <v>2.2549999999999999</v>
      </c>
      <c r="G32" s="6">
        <v>1</v>
      </c>
      <c r="H32" s="1">
        <v>30</v>
      </c>
      <c r="I32" s="1" t="s">
        <v>34</v>
      </c>
      <c r="J32" s="1">
        <v>67.400000000000006</v>
      </c>
      <c r="K32" s="1">
        <f t="shared" si="3"/>
        <v>-6.2130000000000081</v>
      </c>
      <c r="L32" s="1">
        <f t="shared" si="4"/>
        <v>59.756999999999998</v>
      </c>
      <c r="M32" s="1">
        <v>1.43</v>
      </c>
      <c r="N32" s="1">
        <v>37.577399999999997</v>
      </c>
      <c r="O32" s="1">
        <v>56.221600000000002</v>
      </c>
      <c r="P32" s="1">
        <f t="shared" si="5"/>
        <v>11.9514</v>
      </c>
      <c r="Q32" s="5">
        <f t="shared" si="13"/>
        <v>35.411399999999993</v>
      </c>
      <c r="R32" s="5"/>
      <c r="S32" s="5">
        <f t="shared" si="14"/>
        <v>35.411399999999993</v>
      </c>
      <c r="T32" s="5"/>
      <c r="U32" s="1"/>
      <c r="V32" s="1">
        <f t="shared" si="7"/>
        <v>11</v>
      </c>
      <c r="W32" s="1">
        <f t="shared" si="8"/>
        <v>8.0370500527134894</v>
      </c>
      <c r="X32" s="1">
        <v>11.624599999999999</v>
      </c>
      <c r="Y32" s="1">
        <v>9.2701999999999991</v>
      </c>
      <c r="Z32" s="1">
        <v>9.6472000000000016</v>
      </c>
      <c r="AA32" s="1">
        <v>9.8046000000000006</v>
      </c>
      <c r="AB32" s="1">
        <v>8.9084000000000003</v>
      </c>
      <c r="AC32" s="1">
        <v>9.4231999999999996</v>
      </c>
      <c r="AD32" s="1"/>
      <c r="AE32" s="1">
        <f t="shared" si="9"/>
        <v>0</v>
      </c>
      <c r="AF32" s="1">
        <f t="shared" si="10"/>
        <v>35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33</v>
      </c>
      <c r="C33" s="1">
        <v>52.356000000000002</v>
      </c>
      <c r="D33" s="1">
        <v>198.608</v>
      </c>
      <c r="E33" s="1">
        <v>118.017</v>
      </c>
      <c r="F33" s="1">
        <v>115.342</v>
      </c>
      <c r="G33" s="6">
        <v>1</v>
      </c>
      <c r="H33" s="1">
        <v>50</v>
      </c>
      <c r="I33" s="1" t="s">
        <v>34</v>
      </c>
      <c r="J33" s="1">
        <v>122.8</v>
      </c>
      <c r="K33" s="1">
        <f t="shared" si="3"/>
        <v>-4.7830000000000013</v>
      </c>
      <c r="L33" s="1">
        <f t="shared" si="4"/>
        <v>118.017</v>
      </c>
      <c r="M33" s="1"/>
      <c r="N33" s="1">
        <v>0</v>
      </c>
      <c r="O33" s="1">
        <v>88.629600000000053</v>
      </c>
      <c r="P33" s="1">
        <f t="shared" si="5"/>
        <v>23.603400000000001</v>
      </c>
      <c r="Q33" s="5">
        <f t="shared" si="13"/>
        <v>55.665799999999976</v>
      </c>
      <c r="R33" s="5"/>
      <c r="S33" s="5">
        <f t="shared" si="14"/>
        <v>55.665799999999976</v>
      </c>
      <c r="T33" s="5"/>
      <c r="U33" s="1"/>
      <c r="V33" s="1">
        <f t="shared" si="7"/>
        <v>11</v>
      </c>
      <c r="W33" s="1">
        <f t="shared" si="8"/>
        <v>8.6416194277095695</v>
      </c>
      <c r="X33" s="1">
        <v>22.157399999999999</v>
      </c>
      <c r="Y33" s="1">
        <v>21.1098</v>
      </c>
      <c r="Z33" s="1">
        <v>22.534400000000002</v>
      </c>
      <c r="AA33" s="1">
        <v>30.170400000000001</v>
      </c>
      <c r="AB33" s="1">
        <v>30.8842</v>
      </c>
      <c r="AC33" s="1">
        <v>27.3842</v>
      </c>
      <c r="AD33" s="1"/>
      <c r="AE33" s="1">
        <f t="shared" si="9"/>
        <v>0</v>
      </c>
      <c r="AF33" s="1">
        <f t="shared" si="10"/>
        <v>56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69</v>
      </c>
      <c r="B34" s="1" t="s">
        <v>33</v>
      </c>
      <c r="C34" s="1">
        <v>19.684999999999999</v>
      </c>
      <c r="D34" s="1">
        <v>110.047</v>
      </c>
      <c r="E34" s="1">
        <v>43.335000000000001</v>
      </c>
      <c r="F34" s="1">
        <v>59.17</v>
      </c>
      <c r="G34" s="6">
        <v>1</v>
      </c>
      <c r="H34" s="1">
        <v>50</v>
      </c>
      <c r="I34" s="1" t="s">
        <v>34</v>
      </c>
      <c r="J34" s="1">
        <v>67.7</v>
      </c>
      <c r="K34" s="1">
        <f t="shared" si="3"/>
        <v>-24.365000000000002</v>
      </c>
      <c r="L34" s="1">
        <f t="shared" si="4"/>
        <v>37.521000000000001</v>
      </c>
      <c r="M34" s="1">
        <v>5.8140000000000001</v>
      </c>
      <c r="N34" s="1">
        <v>160.9128</v>
      </c>
      <c r="O34" s="1">
        <v>0</v>
      </c>
      <c r="P34" s="1">
        <f t="shared" si="5"/>
        <v>7.5042</v>
      </c>
      <c r="Q34" s="5"/>
      <c r="R34" s="5"/>
      <c r="S34" s="5"/>
      <c r="T34" s="5"/>
      <c r="U34" s="1"/>
      <c r="V34" s="1">
        <f t="shared" si="7"/>
        <v>29.32794968151169</v>
      </c>
      <c r="W34" s="1">
        <f t="shared" si="8"/>
        <v>29.32794968151169</v>
      </c>
      <c r="X34" s="1">
        <v>8.3887999999999998</v>
      </c>
      <c r="Y34" s="1">
        <v>23.518599999999999</v>
      </c>
      <c r="Z34" s="1">
        <v>24.4084</v>
      </c>
      <c r="AA34" s="1">
        <v>16.5992</v>
      </c>
      <c r="AB34" s="1">
        <v>14.9818</v>
      </c>
      <c r="AC34" s="1">
        <v>17.955200000000001</v>
      </c>
      <c r="AD34" s="1"/>
      <c r="AE34" s="1">
        <f t="shared" si="9"/>
        <v>0</v>
      </c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70</v>
      </c>
      <c r="B35" s="10" t="s">
        <v>33</v>
      </c>
      <c r="C35" s="10"/>
      <c r="D35" s="10">
        <v>103.108</v>
      </c>
      <c r="E35" s="10">
        <v>103.108</v>
      </c>
      <c r="F35" s="10"/>
      <c r="G35" s="11">
        <v>0</v>
      </c>
      <c r="H35" s="10" t="e">
        <v>#N/A</v>
      </c>
      <c r="I35" s="10" t="s">
        <v>118</v>
      </c>
      <c r="J35" s="10">
        <v>103.108</v>
      </c>
      <c r="K35" s="10">
        <f t="shared" si="3"/>
        <v>0</v>
      </c>
      <c r="L35" s="10">
        <f t="shared" si="4"/>
        <v>0</v>
      </c>
      <c r="M35" s="10">
        <v>103.108</v>
      </c>
      <c r="N35" s="10"/>
      <c r="O35" s="10"/>
      <c r="P35" s="10">
        <f t="shared" si="5"/>
        <v>0</v>
      </c>
      <c r="Q35" s="12"/>
      <c r="R35" s="12"/>
      <c r="S35" s="12"/>
      <c r="T35" s="12"/>
      <c r="U35" s="10"/>
      <c r="V35" s="10" t="e">
        <f t="shared" si="7"/>
        <v>#DIV/0!</v>
      </c>
      <c r="W35" s="10" t="e">
        <f t="shared" si="8"/>
        <v>#DIV/0!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/>
      <c r="AE35" s="10">
        <f t="shared" si="9"/>
        <v>0</v>
      </c>
      <c r="AF35" s="10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39</v>
      </c>
      <c r="C36" s="1">
        <v>524</v>
      </c>
      <c r="D36" s="1">
        <v>66</v>
      </c>
      <c r="E36" s="1">
        <v>294</v>
      </c>
      <c r="F36" s="1">
        <v>216</v>
      </c>
      <c r="G36" s="6">
        <v>0.4</v>
      </c>
      <c r="H36" s="1">
        <v>45</v>
      </c>
      <c r="I36" s="1" t="s">
        <v>34</v>
      </c>
      <c r="J36" s="1">
        <v>311</v>
      </c>
      <c r="K36" s="1">
        <f t="shared" si="3"/>
        <v>-17</v>
      </c>
      <c r="L36" s="1">
        <f t="shared" si="4"/>
        <v>279</v>
      </c>
      <c r="M36" s="1">
        <v>15</v>
      </c>
      <c r="N36" s="1">
        <v>268</v>
      </c>
      <c r="O36" s="1">
        <v>46.599999999999909</v>
      </c>
      <c r="P36" s="1">
        <f t="shared" si="5"/>
        <v>55.8</v>
      </c>
      <c r="Q36" s="5">
        <f>11*P36-O36-N36-F36</f>
        <v>83.200000000000045</v>
      </c>
      <c r="R36" s="5"/>
      <c r="S36" s="5">
        <f>Q36-R36</f>
        <v>83.200000000000045</v>
      </c>
      <c r="T36" s="5"/>
      <c r="U36" s="1"/>
      <c r="V36" s="1">
        <f t="shared" si="7"/>
        <v>11</v>
      </c>
      <c r="W36" s="1">
        <f t="shared" si="8"/>
        <v>9.5089605734767009</v>
      </c>
      <c r="X36" s="1">
        <v>59.6</v>
      </c>
      <c r="Y36" s="1">
        <v>71.400000000000006</v>
      </c>
      <c r="Z36" s="1">
        <v>79.2</v>
      </c>
      <c r="AA36" s="1">
        <v>53.8</v>
      </c>
      <c r="AB36" s="1">
        <v>45.8</v>
      </c>
      <c r="AC36" s="1">
        <v>90.6</v>
      </c>
      <c r="AD36" s="1"/>
      <c r="AE36" s="1">
        <f t="shared" si="9"/>
        <v>0</v>
      </c>
      <c r="AF36" s="1">
        <f t="shared" si="10"/>
        <v>33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3" t="s">
        <v>72</v>
      </c>
      <c r="B37" s="13" t="s">
        <v>39</v>
      </c>
      <c r="C37" s="13"/>
      <c r="D37" s="13"/>
      <c r="E37" s="13"/>
      <c r="F37" s="13"/>
      <c r="G37" s="14">
        <v>0</v>
      </c>
      <c r="H37" s="13">
        <v>50</v>
      </c>
      <c r="I37" s="13" t="s">
        <v>34</v>
      </c>
      <c r="J37" s="13"/>
      <c r="K37" s="13">
        <f t="shared" si="3"/>
        <v>0</v>
      </c>
      <c r="L37" s="13">
        <f t="shared" si="4"/>
        <v>0</v>
      </c>
      <c r="M37" s="13"/>
      <c r="N37" s="13"/>
      <c r="O37" s="13"/>
      <c r="P37" s="13">
        <f t="shared" si="5"/>
        <v>0</v>
      </c>
      <c r="Q37" s="15"/>
      <c r="R37" s="15"/>
      <c r="S37" s="15"/>
      <c r="T37" s="15"/>
      <c r="U37" s="13"/>
      <c r="V37" s="13" t="e">
        <f t="shared" si="7"/>
        <v>#DIV/0!</v>
      </c>
      <c r="W37" s="13" t="e">
        <f t="shared" si="8"/>
        <v>#DIV/0!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 t="s">
        <v>40</v>
      </c>
      <c r="AE37" s="13">
        <f t="shared" si="9"/>
        <v>0</v>
      </c>
      <c r="AF37" s="13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73</v>
      </c>
      <c r="B38" s="1" t="s">
        <v>39</v>
      </c>
      <c r="C38" s="1">
        <v>406</v>
      </c>
      <c r="D38" s="1">
        <v>290</v>
      </c>
      <c r="E38" s="1">
        <v>554</v>
      </c>
      <c r="F38" s="1">
        <v>73</v>
      </c>
      <c r="G38" s="6">
        <v>0.4</v>
      </c>
      <c r="H38" s="1">
        <v>45</v>
      </c>
      <c r="I38" s="1" t="s">
        <v>34</v>
      </c>
      <c r="J38" s="1">
        <v>560</v>
      </c>
      <c r="K38" s="1">
        <f t="shared" ref="K38:K69" si="15">E38-J38</f>
        <v>-6</v>
      </c>
      <c r="L38" s="1">
        <f t="shared" si="4"/>
        <v>311</v>
      </c>
      <c r="M38" s="1">
        <v>243</v>
      </c>
      <c r="N38" s="1">
        <v>416</v>
      </c>
      <c r="O38" s="1">
        <v>16.799999999999951</v>
      </c>
      <c r="P38" s="1">
        <f t="shared" si="5"/>
        <v>62.2</v>
      </c>
      <c r="Q38" s="5">
        <f>11*P38-O38-N38-F38</f>
        <v>178.40000000000009</v>
      </c>
      <c r="R38" s="5"/>
      <c r="S38" s="5">
        <f>Q38-R38</f>
        <v>178.40000000000009</v>
      </c>
      <c r="T38" s="5"/>
      <c r="U38" s="1"/>
      <c r="V38" s="1">
        <f t="shared" si="7"/>
        <v>11</v>
      </c>
      <c r="W38" s="1">
        <f t="shared" si="8"/>
        <v>8.1318327974276521</v>
      </c>
      <c r="X38" s="1">
        <v>59</v>
      </c>
      <c r="Y38" s="1">
        <v>73.2</v>
      </c>
      <c r="Z38" s="1">
        <v>82.2</v>
      </c>
      <c r="AA38" s="1">
        <v>56.4</v>
      </c>
      <c r="AB38" s="1">
        <v>50</v>
      </c>
      <c r="AC38" s="1">
        <v>87.2</v>
      </c>
      <c r="AD38" s="1"/>
      <c r="AE38" s="1">
        <f t="shared" si="9"/>
        <v>0</v>
      </c>
      <c r="AF38" s="1">
        <f t="shared" si="10"/>
        <v>71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3" t="s">
        <v>74</v>
      </c>
      <c r="B39" s="13" t="s">
        <v>33</v>
      </c>
      <c r="C39" s="13"/>
      <c r="D39" s="13"/>
      <c r="E39" s="13"/>
      <c r="F39" s="13"/>
      <c r="G39" s="14">
        <v>0</v>
      </c>
      <c r="H39" s="13">
        <v>45</v>
      </c>
      <c r="I39" s="13" t="s">
        <v>34</v>
      </c>
      <c r="J39" s="13"/>
      <c r="K39" s="13">
        <f t="shared" si="15"/>
        <v>0</v>
      </c>
      <c r="L39" s="13">
        <f t="shared" si="4"/>
        <v>0</v>
      </c>
      <c r="M39" s="13"/>
      <c r="N39" s="13"/>
      <c r="O39" s="13"/>
      <c r="P39" s="13">
        <f t="shared" si="5"/>
        <v>0</v>
      </c>
      <c r="Q39" s="15"/>
      <c r="R39" s="15"/>
      <c r="S39" s="15"/>
      <c r="T39" s="15"/>
      <c r="U39" s="13"/>
      <c r="V39" s="13" t="e">
        <f t="shared" si="7"/>
        <v>#DIV/0!</v>
      </c>
      <c r="W39" s="13" t="e">
        <f t="shared" si="8"/>
        <v>#DIV/0!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 t="s">
        <v>40</v>
      </c>
      <c r="AE39" s="13">
        <f t="shared" si="9"/>
        <v>0</v>
      </c>
      <c r="AF39" s="13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3" t="s">
        <v>75</v>
      </c>
      <c r="B40" s="13" t="s">
        <v>39</v>
      </c>
      <c r="C40" s="13"/>
      <c r="D40" s="13"/>
      <c r="E40" s="13"/>
      <c r="F40" s="13"/>
      <c r="G40" s="14">
        <v>0</v>
      </c>
      <c r="H40" s="13">
        <v>45</v>
      </c>
      <c r="I40" s="13" t="s">
        <v>34</v>
      </c>
      <c r="J40" s="13"/>
      <c r="K40" s="13">
        <f t="shared" si="15"/>
        <v>0</v>
      </c>
      <c r="L40" s="13">
        <f t="shared" si="4"/>
        <v>0</v>
      </c>
      <c r="M40" s="13"/>
      <c r="N40" s="13"/>
      <c r="O40" s="13"/>
      <c r="P40" s="13">
        <f t="shared" si="5"/>
        <v>0</v>
      </c>
      <c r="Q40" s="15"/>
      <c r="R40" s="15"/>
      <c r="S40" s="15"/>
      <c r="T40" s="15"/>
      <c r="U40" s="13"/>
      <c r="V40" s="13" t="e">
        <f t="shared" si="7"/>
        <v>#DIV/0!</v>
      </c>
      <c r="W40" s="13" t="e">
        <f t="shared" si="8"/>
        <v>#DIV/0!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 t="s">
        <v>40</v>
      </c>
      <c r="AE40" s="13">
        <f t="shared" si="9"/>
        <v>0</v>
      </c>
      <c r="AF40" s="13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3" t="s">
        <v>76</v>
      </c>
      <c r="B41" s="13" t="s">
        <v>39</v>
      </c>
      <c r="C41" s="13"/>
      <c r="D41" s="13"/>
      <c r="E41" s="13"/>
      <c r="F41" s="13"/>
      <c r="G41" s="14">
        <v>0</v>
      </c>
      <c r="H41" s="13">
        <v>40</v>
      </c>
      <c r="I41" s="13" t="s">
        <v>34</v>
      </c>
      <c r="J41" s="13"/>
      <c r="K41" s="13">
        <f t="shared" si="15"/>
        <v>0</v>
      </c>
      <c r="L41" s="13">
        <f t="shared" si="4"/>
        <v>0</v>
      </c>
      <c r="M41" s="13"/>
      <c r="N41" s="13"/>
      <c r="O41" s="13"/>
      <c r="P41" s="13">
        <f t="shared" si="5"/>
        <v>0</v>
      </c>
      <c r="Q41" s="15"/>
      <c r="R41" s="15"/>
      <c r="S41" s="15"/>
      <c r="T41" s="15"/>
      <c r="U41" s="13"/>
      <c r="V41" s="13" t="e">
        <f t="shared" si="7"/>
        <v>#DIV/0!</v>
      </c>
      <c r="W41" s="13" t="e">
        <f t="shared" si="8"/>
        <v>#DIV/0!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 t="s">
        <v>40</v>
      </c>
      <c r="AE41" s="13">
        <f t="shared" si="9"/>
        <v>0</v>
      </c>
      <c r="AF41" s="13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33</v>
      </c>
      <c r="C42" s="1">
        <v>140.78100000000001</v>
      </c>
      <c r="D42" s="1">
        <v>66.665999999999997</v>
      </c>
      <c r="E42" s="1">
        <v>168.05600000000001</v>
      </c>
      <c r="F42" s="1">
        <v>-0.874</v>
      </c>
      <c r="G42" s="6">
        <v>1</v>
      </c>
      <c r="H42" s="1">
        <v>40</v>
      </c>
      <c r="I42" s="1" t="s">
        <v>34</v>
      </c>
      <c r="J42" s="1">
        <v>214.6</v>
      </c>
      <c r="K42" s="1">
        <f t="shared" si="15"/>
        <v>-46.543999999999983</v>
      </c>
      <c r="L42" s="1">
        <f t="shared" si="4"/>
        <v>166.61800000000002</v>
      </c>
      <c r="M42" s="1">
        <v>1.4379999999999999</v>
      </c>
      <c r="N42" s="1">
        <v>195.92080000000001</v>
      </c>
      <c r="O42" s="1">
        <v>177.1652</v>
      </c>
      <c r="P42" s="1">
        <f t="shared" si="5"/>
        <v>33.323600000000006</v>
      </c>
      <c r="Q42" s="5"/>
      <c r="R42" s="5"/>
      <c r="S42" s="5"/>
      <c r="T42" s="5"/>
      <c r="U42" s="1"/>
      <c r="V42" s="1">
        <f t="shared" si="7"/>
        <v>11.169621529486609</v>
      </c>
      <c r="W42" s="1">
        <f t="shared" si="8"/>
        <v>11.169621529486609</v>
      </c>
      <c r="X42" s="1">
        <v>38.223399999999998</v>
      </c>
      <c r="Y42" s="1">
        <v>33.338799999999999</v>
      </c>
      <c r="Z42" s="1">
        <v>39.7834</v>
      </c>
      <c r="AA42" s="1">
        <v>31.283200000000001</v>
      </c>
      <c r="AB42" s="1">
        <v>18.797000000000001</v>
      </c>
      <c r="AC42" s="1">
        <v>37.709800000000001</v>
      </c>
      <c r="AD42" s="1"/>
      <c r="AE42" s="1">
        <f t="shared" si="9"/>
        <v>0</v>
      </c>
      <c r="AF42" s="1">
        <f t="shared" si="10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39</v>
      </c>
      <c r="C43" s="1">
        <v>258</v>
      </c>
      <c r="D43" s="1">
        <v>36</v>
      </c>
      <c r="E43" s="1">
        <v>131</v>
      </c>
      <c r="F43" s="1">
        <v>90</v>
      </c>
      <c r="G43" s="6">
        <v>0.4</v>
      </c>
      <c r="H43" s="1">
        <v>40</v>
      </c>
      <c r="I43" s="1" t="s">
        <v>34</v>
      </c>
      <c r="J43" s="1">
        <v>144</v>
      </c>
      <c r="K43" s="1">
        <f t="shared" si="15"/>
        <v>-13</v>
      </c>
      <c r="L43" s="1">
        <f t="shared" si="4"/>
        <v>122</v>
      </c>
      <c r="M43" s="1">
        <v>9</v>
      </c>
      <c r="N43" s="1">
        <v>256</v>
      </c>
      <c r="O43" s="1">
        <v>0</v>
      </c>
      <c r="P43" s="1">
        <f t="shared" si="5"/>
        <v>24.4</v>
      </c>
      <c r="Q43" s="5"/>
      <c r="R43" s="5"/>
      <c r="S43" s="5"/>
      <c r="T43" s="5"/>
      <c r="U43" s="1"/>
      <c r="V43" s="1">
        <f t="shared" si="7"/>
        <v>14.18032786885246</v>
      </c>
      <c r="W43" s="1">
        <f t="shared" si="8"/>
        <v>14.18032786885246</v>
      </c>
      <c r="X43" s="1">
        <v>23.8</v>
      </c>
      <c r="Y43" s="1">
        <v>44.6</v>
      </c>
      <c r="Z43" s="1">
        <v>51.4</v>
      </c>
      <c r="AA43" s="1">
        <v>16.399999999999999</v>
      </c>
      <c r="AB43" s="1">
        <v>0.4</v>
      </c>
      <c r="AC43" s="1">
        <v>45.4</v>
      </c>
      <c r="AD43" s="1"/>
      <c r="AE43" s="1">
        <f t="shared" si="9"/>
        <v>0</v>
      </c>
      <c r="AF43" s="1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39</v>
      </c>
      <c r="C44" s="1">
        <v>197</v>
      </c>
      <c r="D44" s="1"/>
      <c r="E44" s="1">
        <v>138</v>
      </c>
      <c r="F44" s="1"/>
      <c r="G44" s="6">
        <v>0.4</v>
      </c>
      <c r="H44" s="1">
        <v>45</v>
      </c>
      <c r="I44" s="1" t="s">
        <v>34</v>
      </c>
      <c r="J44" s="1">
        <v>159</v>
      </c>
      <c r="K44" s="1">
        <f t="shared" si="15"/>
        <v>-21</v>
      </c>
      <c r="L44" s="1">
        <f t="shared" si="4"/>
        <v>129</v>
      </c>
      <c r="M44" s="1">
        <v>9</v>
      </c>
      <c r="N44" s="1">
        <v>511</v>
      </c>
      <c r="O44" s="1">
        <v>0</v>
      </c>
      <c r="P44" s="1">
        <f t="shared" si="5"/>
        <v>25.8</v>
      </c>
      <c r="Q44" s="5"/>
      <c r="R44" s="5"/>
      <c r="S44" s="5"/>
      <c r="T44" s="5"/>
      <c r="U44" s="1"/>
      <c r="V44" s="1">
        <f t="shared" si="7"/>
        <v>19.806201550387595</v>
      </c>
      <c r="W44" s="1">
        <f t="shared" si="8"/>
        <v>19.806201550387595</v>
      </c>
      <c r="X44" s="1">
        <v>34.4</v>
      </c>
      <c r="Y44" s="1">
        <v>61.8</v>
      </c>
      <c r="Z44" s="1">
        <v>70.2</v>
      </c>
      <c r="AA44" s="1">
        <v>18.8</v>
      </c>
      <c r="AB44" s="1">
        <v>-1.4</v>
      </c>
      <c r="AC44" s="1">
        <v>48.6</v>
      </c>
      <c r="AD44" s="1"/>
      <c r="AE44" s="1">
        <f t="shared" si="9"/>
        <v>0</v>
      </c>
      <c r="AF44" s="1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80</v>
      </c>
      <c r="B45" s="10" t="s">
        <v>33</v>
      </c>
      <c r="C45" s="10"/>
      <c r="D45" s="10">
        <v>33.878999999999998</v>
      </c>
      <c r="E45" s="10">
        <v>33.878999999999998</v>
      </c>
      <c r="F45" s="10"/>
      <c r="G45" s="11">
        <v>0</v>
      </c>
      <c r="H45" s="10" t="e">
        <v>#N/A</v>
      </c>
      <c r="I45" s="10" t="s">
        <v>118</v>
      </c>
      <c r="J45" s="10">
        <v>33.878999999999998</v>
      </c>
      <c r="K45" s="10">
        <f t="shared" si="15"/>
        <v>0</v>
      </c>
      <c r="L45" s="10">
        <f t="shared" si="4"/>
        <v>0</v>
      </c>
      <c r="M45" s="10">
        <v>33.878999999999998</v>
      </c>
      <c r="N45" s="10"/>
      <c r="O45" s="10"/>
      <c r="P45" s="10">
        <f t="shared" si="5"/>
        <v>0</v>
      </c>
      <c r="Q45" s="12"/>
      <c r="R45" s="12"/>
      <c r="S45" s="12"/>
      <c r="T45" s="12"/>
      <c r="U45" s="10"/>
      <c r="V45" s="10" t="e">
        <f t="shared" si="7"/>
        <v>#DIV/0!</v>
      </c>
      <c r="W45" s="10" t="e">
        <f t="shared" si="8"/>
        <v>#DIV/0!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/>
      <c r="AE45" s="10">
        <f t="shared" si="9"/>
        <v>0</v>
      </c>
      <c r="AF45" s="10">
        <f t="shared" si="10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81</v>
      </c>
      <c r="B46" s="13" t="s">
        <v>33</v>
      </c>
      <c r="C46" s="13"/>
      <c r="D46" s="13">
        <v>34.290999999999997</v>
      </c>
      <c r="E46" s="13">
        <v>34.290999999999997</v>
      </c>
      <c r="F46" s="13"/>
      <c r="G46" s="14">
        <v>0</v>
      </c>
      <c r="H46" s="13">
        <v>40</v>
      </c>
      <c r="I46" s="13" t="s">
        <v>34</v>
      </c>
      <c r="J46" s="13">
        <v>34.290999999999997</v>
      </c>
      <c r="K46" s="13">
        <f t="shared" si="15"/>
        <v>0</v>
      </c>
      <c r="L46" s="13">
        <f t="shared" si="4"/>
        <v>0</v>
      </c>
      <c r="M46" s="13">
        <v>34.290999999999997</v>
      </c>
      <c r="N46" s="13"/>
      <c r="O46" s="13"/>
      <c r="P46" s="13">
        <f t="shared" si="5"/>
        <v>0</v>
      </c>
      <c r="Q46" s="15"/>
      <c r="R46" s="15"/>
      <c r="S46" s="15"/>
      <c r="T46" s="15"/>
      <c r="U46" s="13"/>
      <c r="V46" s="13" t="e">
        <f t="shared" si="7"/>
        <v>#DIV/0!</v>
      </c>
      <c r="W46" s="13" t="e">
        <f t="shared" si="8"/>
        <v>#DIV/0!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 t="s">
        <v>40</v>
      </c>
      <c r="AE46" s="13">
        <f t="shared" si="9"/>
        <v>0</v>
      </c>
      <c r="AF46" s="13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39</v>
      </c>
      <c r="C47" s="1"/>
      <c r="D47" s="1">
        <v>48</v>
      </c>
      <c r="E47" s="1">
        <v>48</v>
      </c>
      <c r="F47" s="1"/>
      <c r="G47" s="6">
        <v>0.35</v>
      </c>
      <c r="H47" s="1">
        <v>40</v>
      </c>
      <c r="I47" s="1" t="s">
        <v>34</v>
      </c>
      <c r="J47" s="1">
        <v>48</v>
      </c>
      <c r="K47" s="1">
        <f t="shared" si="15"/>
        <v>0</v>
      </c>
      <c r="L47" s="1">
        <f t="shared" si="4"/>
        <v>0</v>
      </c>
      <c r="M47" s="1">
        <v>48</v>
      </c>
      <c r="N47" s="1">
        <v>200</v>
      </c>
      <c r="O47" s="1">
        <v>0</v>
      </c>
      <c r="P47" s="1">
        <f t="shared" si="5"/>
        <v>0</v>
      </c>
      <c r="Q47" s="5"/>
      <c r="R47" s="20">
        <v>200</v>
      </c>
      <c r="S47" s="5"/>
      <c r="T47" s="20">
        <v>200</v>
      </c>
      <c r="U47" s="1" t="s">
        <v>148</v>
      </c>
      <c r="V47" s="1" t="e">
        <f t="shared" si="7"/>
        <v>#DIV/0!</v>
      </c>
      <c r="W47" s="1" t="e">
        <f t="shared" si="8"/>
        <v>#DIV/0!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 t="s">
        <v>83</v>
      </c>
      <c r="AE47" s="1">
        <f t="shared" si="9"/>
        <v>70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39</v>
      </c>
      <c r="C48" s="1">
        <v>357</v>
      </c>
      <c r="D48" s="1">
        <v>498</v>
      </c>
      <c r="E48" s="1">
        <v>545</v>
      </c>
      <c r="F48" s="1">
        <v>182</v>
      </c>
      <c r="G48" s="6">
        <v>0.4</v>
      </c>
      <c r="H48" s="1">
        <v>40</v>
      </c>
      <c r="I48" s="1" t="s">
        <v>34</v>
      </c>
      <c r="J48" s="1">
        <v>617</v>
      </c>
      <c r="K48" s="1">
        <f t="shared" si="15"/>
        <v>-72</v>
      </c>
      <c r="L48" s="1">
        <f t="shared" si="4"/>
        <v>305</v>
      </c>
      <c r="M48" s="1">
        <v>240</v>
      </c>
      <c r="N48" s="1">
        <v>650.59999999999991</v>
      </c>
      <c r="O48" s="1">
        <v>0</v>
      </c>
      <c r="P48" s="1">
        <f t="shared" si="5"/>
        <v>61</v>
      </c>
      <c r="Q48" s="5"/>
      <c r="R48" s="5"/>
      <c r="S48" s="5"/>
      <c r="T48" s="5"/>
      <c r="U48" s="1"/>
      <c r="V48" s="1">
        <f t="shared" si="7"/>
        <v>13.649180327868851</v>
      </c>
      <c r="W48" s="1">
        <f t="shared" si="8"/>
        <v>13.649180327868851</v>
      </c>
      <c r="X48" s="1">
        <v>69</v>
      </c>
      <c r="Y48" s="1">
        <v>103.4</v>
      </c>
      <c r="Z48" s="1">
        <v>108</v>
      </c>
      <c r="AA48" s="1">
        <v>76.400000000000006</v>
      </c>
      <c r="AB48" s="1">
        <v>54.8</v>
      </c>
      <c r="AC48" s="1">
        <v>101.2</v>
      </c>
      <c r="AD48" s="1"/>
      <c r="AE48" s="1">
        <f t="shared" si="9"/>
        <v>0</v>
      </c>
      <c r="AF48" s="1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33</v>
      </c>
      <c r="C49" s="1">
        <v>83.603999999999999</v>
      </c>
      <c r="D49" s="1">
        <v>128.74</v>
      </c>
      <c r="E49" s="1">
        <v>144.38300000000001</v>
      </c>
      <c r="F49" s="1">
        <v>45.317999999999998</v>
      </c>
      <c r="G49" s="6">
        <v>1</v>
      </c>
      <c r="H49" s="1">
        <v>50</v>
      </c>
      <c r="I49" s="1" t="s">
        <v>34</v>
      </c>
      <c r="J49" s="1">
        <v>148.96</v>
      </c>
      <c r="K49" s="1">
        <f t="shared" si="15"/>
        <v>-4.5769999999999982</v>
      </c>
      <c r="L49" s="1">
        <f t="shared" si="4"/>
        <v>73.167000000000016</v>
      </c>
      <c r="M49" s="1">
        <v>71.215999999999994</v>
      </c>
      <c r="N49" s="1">
        <v>0</v>
      </c>
      <c r="O49" s="1">
        <v>101.42400000000001</v>
      </c>
      <c r="P49" s="1">
        <f t="shared" si="5"/>
        <v>14.633400000000004</v>
      </c>
      <c r="Q49" s="5">
        <f t="shared" ref="Q49:Q51" si="16">11*P49-O49-N49-F49</f>
        <v>14.225400000000022</v>
      </c>
      <c r="R49" s="5"/>
      <c r="S49" s="5">
        <f>Q49-R49</f>
        <v>14.225400000000022</v>
      </c>
      <c r="T49" s="5"/>
      <c r="U49" s="1"/>
      <c r="V49" s="1">
        <f t="shared" si="7"/>
        <v>11.000000000000002</v>
      </c>
      <c r="W49" s="1">
        <f t="shared" si="8"/>
        <v>10.027881421952518</v>
      </c>
      <c r="X49" s="1">
        <v>16.555800000000001</v>
      </c>
      <c r="Y49" s="1">
        <v>10.192</v>
      </c>
      <c r="Z49" s="1">
        <v>11.2644</v>
      </c>
      <c r="AA49" s="1">
        <v>16.147200000000002</v>
      </c>
      <c r="AB49" s="1">
        <v>13.852</v>
      </c>
      <c r="AC49" s="1">
        <v>14.289199999999999</v>
      </c>
      <c r="AD49" s="1"/>
      <c r="AE49" s="1">
        <f t="shared" si="9"/>
        <v>0</v>
      </c>
      <c r="AF49" s="1">
        <f t="shared" si="10"/>
        <v>14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33</v>
      </c>
      <c r="C50" s="1"/>
      <c r="D50" s="1">
        <v>345.43299999999999</v>
      </c>
      <c r="E50" s="1">
        <v>114.33199999999999</v>
      </c>
      <c r="F50" s="1">
        <v>229.733</v>
      </c>
      <c r="G50" s="6">
        <v>1</v>
      </c>
      <c r="H50" s="1">
        <v>50</v>
      </c>
      <c r="I50" s="1" t="s">
        <v>34</v>
      </c>
      <c r="J50" s="1">
        <v>120.9</v>
      </c>
      <c r="K50" s="1">
        <f t="shared" si="15"/>
        <v>-6.5680000000000121</v>
      </c>
      <c r="L50" s="1">
        <f t="shared" si="4"/>
        <v>108.10199999999999</v>
      </c>
      <c r="M50" s="1">
        <v>6.23</v>
      </c>
      <c r="N50" s="1">
        <v>0</v>
      </c>
      <c r="O50" s="1">
        <v>0</v>
      </c>
      <c r="P50" s="1">
        <f t="shared" si="5"/>
        <v>21.620399999999997</v>
      </c>
      <c r="Q50" s="5"/>
      <c r="R50" s="5"/>
      <c r="S50" s="5"/>
      <c r="T50" s="5"/>
      <c r="U50" s="1"/>
      <c r="V50" s="1">
        <f t="shared" si="7"/>
        <v>10.625751604965682</v>
      </c>
      <c r="W50" s="1">
        <f t="shared" si="8"/>
        <v>10.625751604965682</v>
      </c>
      <c r="X50" s="1">
        <v>12.776</v>
      </c>
      <c r="Y50" s="1">
        <v>18.5732</v>
      </c>
      <c r="Z50" s="1">
        <v>28.657599999999999</v>
      </c>
      <c r="AA50" s="1">
        <v>47.411200000000001</v>
      </c>
      <c r="AB50" s="1">
        <v>45.422400000000003</v>
      </c>
      <c r="AC50" s="1">
        <v>24.3492</v>
      </c>
      <c r="AD50" s="17" t="s">
        <v>87</v>
      </c>
      <c r="AE50" s="1">
        <f t="shared" si="9"/>
        <v>0</v>
      </c>
      <c r="AF50" s="1">
        <f t="shared" si="10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33</v>
      </c>
      <c r="C51" s="1">
        <v>150.66999999999999</v>
      </c>
      <c r="D51" s="1">
        <v>1695.222</v>
      </c>
      <c r="E51" s="1">
        <v>1129.056</v>
      </c>
      <c r="F51" s="1">
        <v>669.45600000000002</v>
      </c>
      <c r="G51" s="6">
        <v>1</v>
      </c>
      <c r="H51" s="1">
        <v>40</v>
      </c>
      <c r="I51" s="1" t="s">
        <v>34</v>
      </c>
      <c r="J51" s="1">
        <v>1115.615</v>
      </c>
      <c r="K51" s="1">
        <f t="shared" si="15"/>
        <v>13.441000000000031</v>
      </c>
      <c r="L51" s="1">
        <f t="shared" si="4"/>
        <v>529.74099999999999</v>
      </c>
      <c r="M51" s="1">
        <v>599.31500000000005</v>
      </c>
      <c r="N51" s="1">
        <v>0</v>
      </c>
      <c r="O51" s="1">
        <v>203.02500000000009</v>
      </c>
      <c r="P51" s="1">
        <f t="shared" si="5"/>
        <v>105.9482</v>
      </c>
      <c r="Q51" s="5">
        <f t="shared" si="16"/>
        <v>292.94919999999991</v>
      </c>
      <c r="R51" s="5"/>
      <c r="S51" s="5">
        <f>Q51-R51</f>
        <v>292.94919999999991</v>
      </c>
      <c r="T51" s="5"/>
      <c r="U51" s="1"/>
      <c r="V51" s="1">
        <f t="shared" si="7"/>
        <v>11</v>
      </c>
      <c r="W51" s="1">
        <f t="shared" si="8"/>
        <v>8.2349770925792054</v>
      </c>
      <c r="X51" s="1">
        <v>96.486800000000002</v>
      </c>
      <c r="Y51" s="1">
        <v>77.770799999999994</v>
      </c>
      <c r="Z51" s="1">
        <v>77.027200000000008</v>
      </c>
      <c r="AA51" s="1">
        <v>113.8308</v>
      </c>
      <c r="AB51" s="1">
        <v>179.31379999999999</v>
      </c>
      <c r="AC51" s="1">
        <v>87.735799999999998</v>
      </c>
      <c r="AD51" s="1"/>
      <c r="AE51" s="1">
        <f t="shared" si="9"/>
        <v>0</v>
      </c>
      <c r="AF51" s="1">
        <f t="shared" si="10"/>
        <v>293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89</v>
      </c>
      <c r="B52" s="10" t="s">
        <v>39</v>
      </c>
      <c r="C52" s="10"/>
      <c r="D52" s="10">
        <v>100</v>
      </c>
      <c r="E52" s="10">
        <v>100</v>
      </c>
      <c r="F52" s="10"/>
      <c r="G52" s="11">
        <v>0</v>
      </c>
      <c r="H52" s="10" t="e">
        <v>#N/A</v>
      </c>
      <c r="I52" s="10" t="s">
        <v>118</v>
      </c>
      <c r="J52" s="10">
        <v>100</v>
      </c>
      <c r="K52" s="10">
        <f t="shared" si="15"/>
        <v>0</v>
      </c>
      <c r="L52" s="10">
        <f t="shared" si="4"/>
        <v>0</v>
      </c>
      <c r="M52" s="10">
        <v>100</v>
      </c>
      <c r="N52" s="10"/>
      <c r="O52" s="10"/>
      <c r="P52" s="10">
        <f t="shared" si="5"/>
        <v>0</v>
      </c>
      <c r="Q52" s="12"/>
      <c r="R52" s="12"/>
      <c r="S52" s="12"/>
      <c r="T52" s="12"/>
      <c r="U52" s="10"/>
      <c r="V52" s="10" t="e">
        <f t="shared" si="7"/>
        <v>#DIV/0!</v>
      </c>
      <c r="W52" s="10" t="e">
        <f t="shared" si="8"/>
        <v>#DIV/0!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/>
      <c r="AE52" s="10">
        <f t="shared" si="9"/>
        <v>0</v>
      </c>
      <c r="AF52" s="10">
        <f t="shared" si="10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90</v>
      </c>
      <c r="B53" s="13" t="s">
        <v>39</v>
      </c>
      <c r="C53" s="13"/>
      <c r="D53" s="13"/>
      <c r="E53" s="13"/>
      <c r="F53" s="13"/>
      <c r="G53" s="14">
        <v>0</v>
      </c>
      <c r="H53" s="13">
        <v>50</v>
      </c>
      <c r="I53" s="13" t="s">
        <v>34</v>
      </c>
      <c r="J53" s="13"/>
      <c r="K53" s="13">
        <f t="shared" si="15"/>
        <v>0</v>
      </c>
      <c r="L53" s="13">
        <f t="shared" si="4"/>
        <v>0</v>
      </c>
      <c r="M53" s="13"/>
      <c r="N53" s="13"/>
      <c r="O53" s="13"/>
      <c r="P53" s="13">
        <f t="shared" si="5"/>
        <v>0</v>
      </c>
      <c r="Q53" s="15"/>
      <c r="R53" s="15"/>
      <c r="S53" s="15"/>
      <c r="T53" s="15"/>
      <c r="U53" s="13"/>
      <c r="V53" s="13" t="e">
        <f t="shared" si="7"/>
        <v>#DIV/0!</v>
      </c>
      <c r="W53" s="13" t="e">
        <f t="shared" si="8"/>
        <v>#DIV/0!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 t="s">
        <v>40</v>
      </c>
      <c r="AE53" s="13">
        <f t="shared" si="9"/>
        <v>0</v>
      </c>
      <c r="AF53" s="13">
        <f t="shared" si="10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33</v>
      </c>
      <c r="C54" s="1">
        <v>0.67600000000000005</v>
      </c>
      <c r="D54" s="1">
        <v>246.06899999999999</v>
      </c>
      <c r="E54" s="1">
        <v>243.93600000000001</v>
      </c>
      <c r="F54" s="1">
        <v>0.22500000000000001</v>
      </c>
      <c r="G54" s="6">
        <v>1</v>
      </c>
      <c r="H54" s="1">
        <v>40</v>
      </c>
      <c r="I54" s="1" t="s">
        <v>34</v>
      </c>
      <c r="J54" s="1">
        <v>259.12200000000001</v>
      </c>
      <c r="K54" s="1">
        <f t="shared" si="15"/>
        <v>-15.186000000000007</v>
      </c>
      <c r="L54" s="1">
        <f t="shared" si="4"/>
        <v>108.71600000000001</v>
      </c>
      <c r="M54" s="1">
        <v>135.22</v>
      </c>
      <c r="N54" s="1">
        <v>30</v>
      </c>
      <c r="O54" s="1">
        <v>181.89940000000001</v>
      </c>
      <c r="P54" s="1">
        <f t="shared" si="5"/>
        <v>21.743200000000002</v>
      </c>
      <c r="Q54" s="5">
        <f t="shared" ref="Q54:Q56" si="17">11*P54-O54-N54-F54</f>
        <v>27.050800000000002</v>
      </c>
      <c r="R54" s="5"/>
      <c r="S54" s="5">
        <f t="shared" ref="S54:S56" si="18">Q54-R54</f>
        <v>27.050800000000002</v>
      </c>
      <c r="T54" s="5"/>
      <c r="U54" s="1"/>
      <c r="V54" s="1">
        <f t="shared" si="7"/>
        <v>11</v>
      </c>
      <c r="W54" s="1">
        <f t="shared" si="8"/>
        <v>9.7558960962507815</v>
      </c>
      <c r="X54" s="1">
        <v>26.852799999999998</v>
      </c>
      <c r="Y54" s="1">
        <v>2.8879999999999999</v>
      </c>
      <c r="Z54" s="1">
        <v>5.7876000000000003</v>
      </c>
      <c r="AA54" s="1">
        <v>14.3498</v>
      </c>
      <c r="AB54" s="1">
        <v>15.409800000000001</v>
      </c>
      <c r="AC54" s="1">
        <v>16.852</v>
      </c>
      <c r="AD54" s="1"/>
      <c r="AE54" s="1">
        <f t="shared" si="9"/>
        <v>0</v>
      </c>
      <c r="AF54" s="1">
        <f t="shared" si="10"/>
        <v>27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39</v>
      </c>
      <c r="C55" s="1">
        <v>147</v>
      </c>
      <c r="D55" s="1">
        <v>222</v>
      </c>
      <c r="E55" s="1">
        <v>183</v>
      </c>
      <c r="F55" s="1">
        <v>133</v>
      </c>
      <c r="G55" s="6">
        <v>0.4</v>
      </c>
      <c r="H55" s="1">
        <v>40</v>
      </c>
      <c r="I55" s="1" t="s">
        <v>34</v>
      </c>
      <c r="J55" s="1">
        <v>185</v>
      </c>
      <c r="K55" s="1">
        <f t="shared" si="15"/>
        <v>-2</v>
      </c>
      <c r="L55" s="1">
        <f t="shared" si="4"/>
        <v>147</v>
      </c>
      <c r="M55" s="1">
        <v>36</v>
      </c>
      <c r="N55" s="1">
        <v>168.4</v>
      </c>
      <c r="O55" s="1">
        <v>0</v>
      </c>
      <c r="P55" s="1">
        <f t="shared" si="5"/>
        <v>29.4</v>
      </c>
      <c r="Q55" s="5">
        <f t="shared" si="17"/>
        <v>21.999999999999972</v>
      </c>
      <c r="R55" s="5"/>
      <c r="S55" s="5">
        <f t="shared" si="18"/>
        <v>21.999999999999972</v>
      </c>
      <c r="T55" s="5"/>
      <c r="U55" s="1"/>
      <c r="V55" s="1">
        <f t="shared" si="7"/>
        <v>11</v>
      </c>
      <c r="W55" s="1">
        <f t="shared" si="8"/>
        <v>10.251700680272108</v>
      </c>
      <c r="X55" s="1">
        <v>30.2</v>
      </c>
      <c r="Y55" s="1">
        <v>41</v>
      </c>
      <c r="Z55" s="1">
        <v>49</v>
      </c>
      <c r="AA55" s="1">
        <v>44.6</v>
      </c>
      <c r="AB55" s="1">
        <v>40.200000000000003</v>
      </c>
      <c r="AC55" s="1">
        <v>43.8</v>
      </c>
      <c r="AD55" s="1"/>
      <c r="AE55" s="1">
        <f t="shared" si="9"/>
        <v>0</v>
      </c>
      <c r="AF55" s="1">
        <f t="shared" si="10"/>
        <v>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39</v>
      </c>
      <c r="C56" s="1">
        <v>7</v>
      </c>
      <c r="D56" s="1">
        <v>336</v>
      </c>
      <c r="E56" s="1">
        <v>178</v>
      </c>
      <c r="F56" s="1">
        <v>157</v>
      </c>
      <c r="G56" s="6">
        <v>0.4</v>
      </c>
      <c r="H56" s="1">
        <v>40</v>
      </c>
      <c r="I56" s="1" t="s">
        <v>34</v>
      </c>
      <c r="J56" s="1">
        <v>198</v>
      </c>
      <c r="K56" s="1">
        <f t="shared" si="15"/>
        <v>-20</v>
      </c>
      <c r="L56" s="1">
        <f t="shared" si="4"/>
        <v>154</v>
      </c>
      <c r="M56" s="1">
        <v>24</v>
      </c>
      <c r="N56" s="1">
        <v>40.800000000000011</v>
      </c>
      <c r="O56" s="1">
        <v>0</v>
      </c>
      <c r="P56" s="1">
        <f t="shared" si="5"/>
        <v>30.8</v>
      </c>
      <c r="Q56" s="5">
        <f t="shared" si="17"/>
        <v>141</v>
      </c>
      <c r="R56" s="5"/>
      <c r="S56" s="5">
        <f t="shared" si="18"/>
        <v>141</v>
      </c>
      <c r="T56" s="5"/>
      <c r="U56" s="1"/>
      <c r="V56" s="1">
        <f t="shared" si="7"/>
        <v>11</v>
      </c>
      <c r="W56" s="1">
        <f t="shared" si="8"/>
        <v>6.4220779220779223</v>
      </c>
      <c r="X56" s="1">
        <v>19.399999999999999</v>
      </c>
      <c r="Y56" s="1">
        <v>32</v>
      </c>
      <c r="Z56" s="1">
        <v>33.799999999999997</v>
      </c>
      <c r="AA56" s="1">
        <v>41.2</v>
      </c>
      <c r="AB56" s="1">
        <v>51</v>
      </c>
      <c r="AC56" s="1">
        <v>30.4</v>
      </c>
      <c r="AD56" s="1"/>
      <c r="AE56" s="1">
        <f t="shared" si="9"/>
        <v>0</v>
      </c>
      <c r="AF56" s="1">
        <f t="shared" si="10"/>
        <v>56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94</v>
      </c>
      <c r="B57" s="13" t="s">
        <v>33</v>
      </c>
      <c r="C57" s="13"/>
      <c r="D57" s="13">
        <v>309.64999999999998</v>
      </c>
      <c r="E57" s="13">
        <v>309.64999999999998</v>
      </c>
      <c r="F57" s="13"/>
      <c r="G57" s="14">
        <v>0</v>
      </c>
      <c r="H57" s="13">
        <v>50</v>
      </c>
      <c r="I57" s="13" t="s">
        <v>34</v>
      </c>
      <c r="J57" s="13">
        <v>311.05</v>
      </c>
      <c r="K57" s="13">
        <f t="shared" si="15"/>
        <v>-1.4000000000000341</v>
      </c>
      <c r="L57" s="13">
        <f t="shared" si="4"/>
        <v>0</v>
      </c>
      <c r="M57" s="13">
        <v>309.64999999999998</v>
      </c>
      <c r="N57" s="13"/>
      <c r="O57" s="13"/>
      <c r="P57" s="13">
        <f t="shared" si="5"/>
        <v>0</v>
      </c>
      <c r="Q57" s="15"/>
      <c r="R57" s="15"/>
      <c r="S57" s="15"/>
      <c r="T57" s="15"/>
      <c r="U57" s="13"/>
      <c r="V57" s="13" t="e">
        <f t="shared" si="7"/>
        <v>#DIV/0!</v>
      </c>
      <c r="W57" s="13" t="e">
        <f t="shared" si="8"/>
        <v>#DIV/0!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 t="s">
        <v>40</v>
      </c>
      <c r="AE57" s="13">
        <f t="shared" si="9"/>
        <v>0</v>
      </c>
      <c r="AF57" s="13">
        <f t="shared" si="10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33</v>
      </c>
      <c r="C58" s="1">
        <v>2.2799999999999998</v>
      </c>
      <c r="D58" s="1">
        <v>431.339</v>
      </c>
      <c r="E58" s="1">
        <v>134.68100000000001</v>
      </c>
      <c r="F58" s="1">
        <v>295.88600000000002</v>
      </c>
      <c r="G58" s="6">
        <v>1</v>
      </c>
      <c r="H58" s="1">
        <v>50</v>
      </c>
      <c r="I58" s="1" t="s">
        <v>34</v>
      </c>
      <c r="J58" s="1">
        <v>140.80000000000001</v>
      </c>
      <c r="K58" s="1">
        <f t="shared" si="15"/>
        <v>-6.1189999999999998</v>
      </c>
      <c r="L58" s="1">
        <f t="shared" si="4"/>
        <v>134.68100000000001</v>
      </c>
      <c r="M58" s="1"/>
      <c r="N58" s="1">
        <v>0</v>
      </c>
      <c r="O58" s="1">
        <v>0</v>
      </c>
      <c r="P58" s="1">
        <f t="shared" si="5"/>
        <v>26.936200000000003</v>
      </c>
      <c r="Q58" s="5"/>
      <c r="R58" s="5"/>
      <c r="S58" s="5"/>
      <c r="T58" s="5"/>
      <c r="U58" s="1"/>
      <c r="V58" s="1">
        <f t="shared" si="7"/>
        <v>10.984697173320662</v>
      </c>
      <c r="W58" s="1">
        <f t="shared" si="8"/>
        <v>10.984697173320662</v>
      </c>
      <c r="X58" s="1">
        <v>16.695599999999999</v>
      </c>
      <c r="Y58" s="1">
        <v>14.8208</v>
      </c>
      <c r="Z58" s="1">
        <v>26.481200000000001</v>
      </c>
      <c r="AA58" s="1">
        <v>54.8904</v>
      </c>
      <c r="AB58" s="1">
        <v>54.113199999999992</v>
      </c>
      <c r="AC58" s="1">
        <v>28.704000000000001</v>
      </c>
      <c r="AD58" s="18" t="s">
        <v>87</v>
      </c>
      <c r="AE58" s="1">
        <f t="shared" si="9"/>
        <v>0</v>
      </c>
      <c r="AF58" s="1">
        <f t="shared" si="10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33</v>
      </c>
      <c r="C59" s="1">
        <v>87.44</v>
      </c>
      <c r="D59" s="1"/>
      <c r="E59" s="1">
        <v>60.21</v>
      </c>
      <c r="F59" s="1">
        <v>12.24</v>
      </c>
      <c r="G59" s="6">
        <v>1</v>
      </c>
      <c r="H59" s="1">
        <v>50</v>
      </c>
      <c r="I59" s="1" t="s">
        <v>34</v>
      </c>
      <c r="J59" s="1">
        <v>61.3</v>
      </c>
      <c r="K59" s="1">
        <f t="shared" si="15"/>
        <v>-1.0899999999999963</v>
      </c>
      <c r="L59" s="1">
        <f t="shared" si="4"/>
        <v>60.21</v>
      </c>
      <c r="M59" s="1"/>
      <c r="N59" s="1">
        <v>0</v>
      </c>
      <c r="O59" s="1">
        <v>77.436000000000007</v>
      </c>
      <c r="P59" s="1">
        <f t="shared" si="5"/>
        <v>12.042</v>
      </c>
      <c r="Q59" s="5">
        <f t="shared" ref="Q59" si="19">11*P59-O59-N59-F59</f>
        <v>42.78599999999998</v>
      </c>
      <c r="R59" s="5"/>
      <c r="S59" s="5">
        <f>Q59-R59</f>
        <v>42.78599999999998</v>
      </c>
      <c r="T59" s="5"/>
      <c r="U59" s="1"/>
      <c r="V59" s="1">
        <f t="shared" si="7"/>
        <v>11</v>
      </c>
      <c r="W59" s="1">
        <f t="shared" si="8"/>
        <v>7.4469357249626311</v>
      </c>
      <c r="X59" s="1">
        <v>10.882400000000001</v>
      </c>
      <c r="Y59" s="1">
        <v>5.6327999999999996</v>
      </c>
      <c r="Z59" s="1">
        <v>7.4024000000000001</v>
      </c>
      <c r="AA59" s="1">
        <v>7.5923999999999996</v>
      </c>
      <c r="AB59" s="1">
        <v>7.8575999999999997</v>
      </c>
      <c r="AC59" s="1">
        <v>13.529199999999999</v>
      </c>
      <c r="AD59" s="1"/>
      <c r="AE59" s="1">
        <f t="shared" si="9"/>
        <v>0</v>
      </c>
      <c r="AF59" s="1">
        <f t="shared" si="10"/>
        <v>43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97</v>
      </c>
      <c r="B60" s="13" t="s">
        <v>39</v>
      </c>
      <c r="C60" s="13"/>
      <c r="D60" s="13"/>
      <c r="E60" s="13"/>
      <c r="F60" s="13"/>
      <c r="G60" s="14">
        <v>0</v>
      </c>
      <c r="H60" s="13">
        <v>50</v>
      </c>
      <c r="I60" s="13" t="s">
        <v>34</v>
      </c>
      <c r="J60" s="13"/>
      <c r="K60" s="13">
        <f t="shared" si="15"/>
        <v>0</v>
      </c>
      <c r="L60" s="13">
        <f t="shared" si="4"/>
        <v>0</v>
      </c>
      <c r="M60" s="13"/>
      <c r="N60" s="13"/>
      <c r="O60" s="13"/>
      <c r="P60" s="13">
        <f t="shared" si="5"/>
        <v>0</v>
      </c>
      <c r="Q60" s="15"/>
      <c r="R60" s="15"/>
      <c r="S60" s="15"/>
      <c r="T60" s="15"/>
      <c r="U60" s="13"/>
      <c r="V60" s="13" t="e">
        <f t="shared" si="7"/>
        <v>#DIV/0!</v>
      </c>
      <c r="W60" s="13" t="e">
        <f t="shared" si="8"/>
        <v>#DIV/0!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 t="s">
        <v>40</v>
      </c>
      <c r="AE60" s="13">
        <f t="shared" si="9"/>
        <v>0</v>
      </c>
      <c r="AF60" s="13">
        <f t="shared" si="10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0" t="s">
        <v>98</v>
      </c>
      <c r="B61" s="10" t="s">
        <v>33</v>
      </c>
      <c r="C61" s="10"/>
      <c r="D61" s="10">
        <v>86.587000000000003</v>
      </c>
      <c r="E61" s="10">
        <v>86.587000000000003</v>
      </c>
      <c r="F61" s="10"/>
      <c r="G61" s="11">
        <v>0</v>
      </c>
      <c r="H61" s="10" t="e">
        <v>#N/A</v>
      </c>
      <c r="I61" s="10" t="s">
        <v>118</v>
      </c>
      <c r="J61" s="10">
        <v>86.587000000000003</v>
      </c>
      <c r="K61" s="10">
        <f t="shared" si="15"/>
        <v>0</v>
      </c>
      <c r="L61" s="10">
        <f t="shared" si="4"/>
        <v>0</v>
      </c>
      <c r="M61" s="10">
        <v>86.587000000000003</v>
      </c>
      <c r="N61" s="10"/>
      <c r="O61" s="10"/>
      <c r="P61" s="10">
        <f t="shared" si="5"/>
        <v>0</v>
      </c>
      <c r="Q61" s="12"/>
      <c r="R61" s="12"/>
      <c r="S61" s="12"/>
      <c r="T61" s="12"/>
      <c r="U61" s="10"/>
      <c r="V61" s="10" t="e">
        <f t="shared" si="7"/>
        <v>#DIV/0!</v>
      </c>
      <c r="W61" s="10" t="e">
        <f t="shared" si="8"/>
        <v>#DIV/0!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/>
      <c r="AE61" s="10">
        <f t="shared" si="9"/>
        <v>0</v>
      </c>
      <c r="AF61" s="10">
        <f t="shared" si="10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39</v>
      </c>
      <c r="C62" s="1">
        <v>578</v>
      </c>
      <c r="D62" s="1">
        <v>726</v>
      </c>
      <c r="E62" s="1">
        <v>854</v>
      </c>
      <c r="F62" s="1">
        <v>293</v>
      </c>
      <c r="G62" s="6">
        <v>0.4</v>
      </c>
      <c r="H62" s="1">
        <v>40</v>
      </c>
      <c r="I62" s="1" t="s">
        <v>34</v>
      </c>
      <c r="J62" s="1">
        <v>857</v>
      </c>
      <c r="K62" s="1">
        <f t="shared" si="15"/>
        <v>-3</v>
      </c>
      <c r="L62" s="1">
        <f t="shared" si="4"/>
        <v>494</v>
      </c>
      <c r="M62" s="1">
        <v>360</v>
      </c>
      <c r="N62" s="1">
        <v>621.59999999999991</v>
      </c>
      <c r="O62" s="1">
        <v>0</v>
      </c>
      <c r="P62" s="1">
        <f t="shared" si="5"/>
        <v>98.8</v>
      </c>
      <c r="Q62" s="5">
        <f t="shared" ref="Q62:Q65" si="20">11*P62-O62-N62-F62</f>
        <v>172.20000000000005</v>
      </c>
      <c r="R62" s="5"/>
      <c r="S62" s="5">
        <f>Q62-R62</f>
        <v>172.20000000000005</v>
      </c>
      <c r="T62" s="5"/>
      <c r="U62" s="1"/>
      <c r="V62" s="1">
        <f t="shared" si="7"/>
        <v>11</v>
      </c>
      <c r="W62" s="1">
        <f t="shared" si="8"/>
        <v>9.2570850202429149</v>
      </c>
      <c r="X62" s="1">
        <v>100.6</v>
      </c>
      <c r="Y62" s="1">
        <v>128.6</v>
      </c>
      <c r="Z62" s="1">
        <v>129.4</v>
      </c>
      <c r="AA62" s="1">
        <v>107.4</v>
      </c>
      <c r="AB62" s="1">
        <v>103</v>
      </c>
      <c r="AC62" s="1">
        <v>135.4</v>
      </c>
      <c r="AD62" s="1"/>
      <c r="AE62" s="1">
        <f t="shared" si="9"/>
        <v>0</v>
      </c>
      <c r="AF62" s="1">
        <f t="shared" si="10"/>
        <v>69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39</v>
      </c>
      <c r="C63" s="1">
        <v>116</v>
      </c>
      <c r="D63" s="1">
        <v>741</v>
      </c>
      <c r="E63" s="1">
        <v>520</v>
      </c>
      <c r="F63" s="1">
        <v>233</v>
      </c>
      <c r="G63" s="6">
        <v>0.4</v>
      </c>
      <c r="H63" s="1">
        <v>40</v>
      </c>
      <c r="I63" s="1" t="s">
        <v>34</v>
      </c>
      <c r="J63" s="1">
        <v>574</v>
      </c>
      <c r="K63" s="1">
        <f t="shared" si="15"/>
        <v>-54</v>
      </c>
      <c r="L63" s="1">
        <f t="shared" si="4"/>
        <v>277</v>
      </c>
      <c r="M63" s="1">
        <v>243</v>
      </c>
      <c r="N63" s="1">
        <v>386.59999999999991</v>
      </c>
      <c r="O63" s="1">
        <v>0</v>
      </c>
      <c r="P63" s="1">
        <f t="shared" si="5"/>
        <v>55.4</v>
      </c>
      <c r="Q63" s="5"/>
      <c r="R63" s="5"/>
      <c r="S63" s="5"/>
      <c r="T63" s="5"/>
      <c r="U63" s="1"/>
      <c r="V63" s="1">
        <f t="shared" si="7"/>
        <v>11.184115523465703</v>
      </c>
      <c r="W63" s="1">
        <f t="shared" si="8"/>
        <v>11.184115523465703</v>
      </c>
      <c r="X63" s="1">
        <v>57</v>
      </c>
      <c r="Y63" s="1">
        <v>81.8</v>
      </c>
      <c r="Z63" s="1">
        <v>90.6</v>
      </c>
      <c r="AA63" s="1">
        <v>80.400000000000006</v>
      </c>
      <c r="AB63" s="1">
        <v>70.2</v>
      </c>
      <c r="AC63" s="1">
        <v>78.599999999999994</v>
      </c>
      <c r="AD63" s="1"/>
      <c r="AE63" s="1">
        <f t="shared" si="9"/>
        <v>0</v>
      </c>
      <c r="AF63" s="1">
        <f t="shared" si="10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33</v>
      </c>
      <c r="C64" s="1">
        <v>74.600999999999999</v>
      </c>
      <c r="D64" s="1">
        <v>231.08199999999999</v>
      </c>
      <c r="E64" s="1">
        <v>227.2</v>
      </c>
      <c r="F64" s="1">
        <v>29.565000000000001</v>
      </c>
      <c r="G64" s="6">
        <v>1</v>
      </c>
      <c r="H64" s="1">
        <v>40</v>
      </c>
      <c r="I64" s="1" t="s">
        <v>34</v>
      </c>
      <c r="J64" s="1">
        <v>225.68</v>
      </c>
      <c r="K64" s="1">
        <f t="shared" si="15"/>
        <v>1.5199999999999818</v>
      </c>
      <c r="L64" s="1">
        <f t="shared" si="4"/>
        <v>223.1</v>
      </c>
      <c r="M64" s="1">
        <v>4.0999999999999996</v>
      </c>
      <c r="N64" s="1">
        <v>136.31780000000001</v>
      </c>
      <c r="O64" s="1">
        <v>124.2023999999999</v>
      </c>
      <c r="P64" s="1">
        <f t="shared" si="5"/>
        <v>44.62</v>
      </c>
      <c r="Q64" s="5">
        <f t="shared" si="20"/>
        <v>200.73480000000009</v>
      </c>
      <c r="R64" s="5"/>
      <c r="S64" s="5">
        <f t="shared" ref="S64:S65" si="21">Q64-R64</f>
        <v>200.73480000000009</v>
      </c>
      <c r="T64" s="5"/>
      <c r="U64" s="1"/>
      <c r="V64" s="1">
        <f t="shared" si="7"/>
        <v>11</v>
      </c>
      <c r="W64" s="1">
        <f t="shared" si="8"/>
        <v>6.501237113402059</v>
      </c>
      <c r="X64" s="1">
        <v>43.083799999999997</v>
      </c>
      <c r="Y64" s="1">
        <v>42.786000000000001</v>
      </c>
      <c r="Z64" s="1">
        <v>41.346600000000002</v>
      </c>
      <c r="AA64" s="1">
        <v>41.991199999999999</v>
      </c>
      <c r="AB64" s="1">
        <v>47.383400000000002</v>
      </c>
      <c r="AC64" s="1">
        <v>39.613999999999997</v>
      </c>
      <c r="AD64" s="1"/>
      <c r="AE64" s="1">
        <f t="shared" si="9"/>
        <v>0</v>
      </c>
      <c r="AF64" s="1">
        <f t="shared" si="10"/>
        <v>201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33</v>
      </c>
      <c r="C65" s="1">
        <v>132.768</v>
      </c>
      <c r="D65" s="1">
        <v>158.482</v>
      </c>
      <c r="E65" s="1">
        <v>178.916</v>
      </c>
      <c r="F65" s="1">
        <v>74.938999999999993</v>
      </c>
      <c r="G65" s="6">
        <v>1</v>
      </c>
      <c r="H65" s="1">
        <v>40</v>
      </c>
      <c r="I65" s="1" t="s">
        <v>34</v>
      </c>
      <c r="J65" s="1">
        <v>190.196</v>
      </c>
      <c r="K65" s="1">
        <f t="shared" si="15"/>
        <v>-11.280000000000001</v>
      </c>
      <c r="L65" s="1">
        <f t="shared" si="4"/>
        <v>175.7</v>
      </c>
      <c r="M65" s="1">
        <v>3.2160000000000002</v>
      </c>
      <c r="N65" s="1">
        <v>125.4032</v>
      </c>
      <c r="O65" s="1">
        <v>113.47920000000011</v>
      </c>
      <c r="P65" s="1">
        <f t="shared" si="5"/>
        <v>35.14</v>
      </c>
      <c r="Q65" s="5">
        <f t="shared" si="20"/>
        <v>72.718599999999924</v>
      </c>
      <c r="R65" s="5"/>
      <c r="S65" s="5">
        <f t="shared" si="21"/>
        <v>72.718599999999924</v>
      </c>
      <c r="T65" s="5"/>
      <c r="U65" s="1"/>
      <c r="V65" s="1">
        <f t="shared" si="7"/>
        <v>11</v>
      </c>
      <c r="W65" s="1">
        <f t="shared" si="8"/>
        <v>8.9306033010813906</v>
      </c>
      <c r="X65" s="1">
        <v>34.591200000000001</v>
      </c>
      <c r="Y65" s="1">
        <v>34.308999999999997</v>
      </c>
      <c r="Z65" s="1">
        <v>36.630800000000001</v>
      </c>
      <c r="AA65" s="1">
        <v>36.386800000000001</v>
      </c>
      <c r="AB65" s="1">
        <v>37.83</v>
      </c>
      <c r="AC65" s="1">
        <v>37.883400000000002</v>
      </c>
      <c r="AD65" s="1"/>
      <c r="AE65" s="1">
        <f t="shared" si="9"/>
        <v>0</v>
      </c>
      <c r="AF65" s="1">
        <f t="shared" si="10"/>
        <v>73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103</v>
      </c>
      <c r="B66" s="10" t="s">
        <v>33</v>
      </c>
      <c r="C66" s="10"/>
      <c r="D66" s="10">
        <v>58.779000000000003</v>
      </c>
      <c r="E66" s="10">
        <v>58.779000000000003</v>
      </c>
      <c r="F66" s="10"/>
      <c r="G66" s="11">
        <v>0</v>
      </c>
      <c r="H66" s="10" t="e">
        <v>#N/A</v>
      </c>
      <c r="I66" s="10" t="s">
        <v>118</v>
      </c>
      <c r="J66" s="10">
        <v>58.779000000000003</v>
      </c>
      <c r="K66" s="10">
        <f t="shared" si="15"/>
        <v>0</v>
      </c>
      <c r="L66" s="10">
        <f t="shared" si="4"/>
        <v>0</v>
      </c>
      <c r="M66" s="10">
        <v>58.779000000000003</v>
      </c>
      <c r="N66" s="10"/>
      <c r="O66" s="10"/>
      <c r="P66" s="10">
        <f t="shared" si="5"/>
        <v>0</v>
      </c>
      <c r="Q66" s="12"/>
      <c r="R66" s="12"/>
      <c r="S66" s="12"/>
      <c r="T66" s="12"/>
      <c r="U66" s="10"/>
      <c r="V66" s="10" t="e">
        <f t="shared" si="7"/>
        <v>#DIV/0!</v>
      </c>
      <c r="W66" s="10" t="e">
        <f t="shared" si="8"/>
        <v>#DIV/0!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/>
      <c r="AE66" s="10">
        <f t="shared" si="9"/>
        <v>0</v>
      </c>
      <c r="AF66" s="10">
        <f t="shared" si="10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104</v>
      </c>
      <c r="B67" s="13" t="s">
        <v>33</v>
      </c>
      <c r="C67" s="13"/>
      <c r="D67" s="13"/>
      <c r="E67" s="13"/>
      <c r="F67" s="13"/>
      <c r="G67" s="14">
        <v>0</v>
      </c>
      <c r="H67" s="13">
        <v>40</v>
      </c>
      <c r="I67" s="13" t="s">
        <v>34</v>
      </c>
      <c r="J67" s="13"/>
      <c r="K67" s="13">
        <f t="shared" si="15"/>
        <v>0</v>
      </c>
      <c r="L67" s="13">
        <f t="shared" si="4"/>
        <v>0</v>
      </c>
      <c r="M67" s="13"/>
      <c r="N67" s="13"/>
      <c r="O67" s="13"/>
      <c r="P67" s="13">
        <f t="shared" si="5"/>
        <v>0</v>
      </c>
      <c r="Q67" s="15"/>
      <c r="R67" s="15"/>
      <c r="S67" s="15"/>
      <c r="T67" s="15"/>
      <c r="U67" s="13"/>
      <c r="V67" s="13" t="e">
        <f t="shared" si="7"/>
        <v>#DIV/0!</v>
      </c>
      <c r="W67" s="13" t="e">
        <f t="shared" si="8"/>
        <v>#DIV/0!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 t="s">
        <v>40</v>
      </c>
      <c r="AE67" s="13">
        <f t="shared" si="9"/>
        <v>0</v>
      </c>
      <c r="AF67" s="13">
        <f t="shared" si="10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33</v>
      </c>
      <c r="C68" s="1">
        <v>65.396000000000001</v>
      </c>
      <c r="D68" s="1">
        <v>40.534999999999997</v>
      </c>
      <c r="E68" s="1">
        <v>53.920999999999999</v>
      </c>
      <c r="F68" s="1">
        <v>29.599</v>
      </c>
      <c r="G68" s="6">
        <v>1</v>
      </c>
      <c r="H68" s="1">
        <v>30</v>
      </c>
      <c r="I68" s="1" t="s">
        <v>34</v>
      </c>
      <c r="J68" s="1">
        <v>61.4</v>
      </c>
      <c r="K68" s="1">
        <f t="shared" si="15"/>
        <v>-7.4789999999999992</v>
      </c>
      <c r="L68" s="1">
        <f t="shared" si="4"/>
        <v>53.920999999999999</v>
      </c>
      <c r="M68" s="1"/>
      <c r="N68" s="1">
        <v>0</v>
      </c>
      <c r="O68" s="1">
        <v>63.936400000000013</v>
      </c>
      <c r="P68" s="1">
        <f t="shared" si="5"/>
        <v>10.7842</v>
      </c>
      <c r="Q68" s="5">
        <f>11*P68-O68-N68-F68</f>
        <v>25.090799999999984</v>
      </c>
      <c r="R68" s="5"/>
      <c r="S68" s="5">
        <f>Q68-R68</f>
        <v>25.090799999999984</v>
      </c>
      <c r="T68" s="5"/>
      <c r="U68" s="1"/>
      <c r="V68" s="1">
        <f t="shared" si="7"/>
        <v>11</v>
      </c>
      <c r="W68" s="1">
        <f t="shared" si="8"/>
        <v>8.6733740101259258</v>
      </c>
      <c r="X68" s="1">
        <v>10.385</v>
      </c>
      <c r="Y68" s="1">
        <v>8.2392000000000003</v>
      </c>
      <c r="Z68" s="1">
        <v>8.079600000000001</v>
      </c>
      <c r="AA68" s="1">
        <v>11.489800000000001</v>
      </c>
      <c r="AB68" s="1">
        <v>11.6892</v>
      </c>
      <c r="AC68" s="1">
        <v>12.1998</v>
      </c>
      <c r="AD68" s="1"/>
      <c r="AE68" s="1">
        <f t="shared" si="9"/>
        <v>0</v>
      </c>
      <c r="AF68" s="1">
        <f t="shared" si="10"/>
        <v>25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3" t="s">
        <v>106</v>
      </c>
      <c r="B69" s="13" t="s">
        <v>39</v>
      </c>
      <c r="C69" s="13"/>
      <c r="D69" s="13"/>
      <c r="E69" s="13"/>
      <c r="F69" s="13"/>
      <c r="G69" s="14">
        <v>0</v>
      </c>
      <c r="H69" s="13">
        <v>60</v>
      </c>
      <c r="I69" s="13" t="s">
        <v>34</v>
      </c>
      <c r="J69" s="13"/>
      <c r="K69" s="13">
        <f t="shared" si="15"/>
        <v>0</v>
      </c>
      <c r="L69" s="13">
        <f t="shared" si="4"/>
        <v>0</v>
      </c>
      <c r="M69" s="13"/>
      <c r="N69" s="13"/>
      <c r="O69" s="13"/>
      <c r="P69" s="13">
        <f t="shared" si="5"/>
        <v>0</v>
      </c>
      <c r="Q69" s="15"/>
      <c r="R69" s="15"/>
      <c r="S69" s="15"/>
      <c r="T69" s="15"/>
      <c r="U69" s="13"/>
      <c r="V69" s="13" t="e">
        <f t="shared" si="7"/>
        <v>#DIV/0!</v>
      </c>
      <c r="W69" s="13" t="e">
        <f t="shared" si="8"/>
        <v>#DIV/0!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 t="s">
        <v>40</v>
      </c>
      <c r="AE69" s="13">
        <f t="shared" si="9"/>
        <v>0</v>
      </c>
      <c r="AF69" s="13">
        <f t="shared" si="10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107</v>
      </c>
      <c r="B70" s="13" t="s">
        <v>39</v>
      </c>
      <c r="C70" s="13"/>
      <c r="D70" s="13"/>
      <c r="E70" s="13"/>
      <c r="F70" s="13"/>
      <c r="G70" s="14">
        <v>0</v>
      </c>
      <c r="H70" s="13">
        <v>50</v>
      </c>
      <c r="I70" s="13" t="s">
        <v>34</v>
      </c>
      <c r="J70" s="13"/>
      <c r="K70" s="13">
        <f t="shared" ref="K70:K101" si="22">E70-J70</f>
        <v>0</v>
      </c>
      <c r="L70" s="13">
        <f t="shared" si="4"/>
        <v>0</v>
      </c>
      <c r="M70" s="13"/>
      <c r="N70" s="13"/>
      <c r="O70" s="13"/>
      <c r="P70" s="13">
        <f t="shared" si="5"/>
        <v>0</v>
      </c>
      <c r="Q70" s="15"/>
      <c r="R70" s="15"/>
      <c r="S70" s="15"/>
      <c r="T70" s="15"/>
      <c r="U70" s="13"/>
      <c r="V70" s="13" t="e">
        <f t="shared" si="7"/>
        <v>#DIV/0!</v>
      </c>
      <c r="W70" s="13" t="e">
        <f t="shared" si="8"/>
        <v>#DIV/0!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 t="s">
        <v>40</v>
      </c>
      <c r="AE70" s="13">
        <f t="shared" si="9"/>
        <v>0</v>
      </c>
      <c r="AF70" s="13">
        <f t="shared" si="1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108</v>
      </c>
      <c r="B71" s="13" t="s">
        <v>39</v>
      </c>
      <c r="C71" s="13"/>
      <c r="D71" s="13"/>
      <c r="E71" s="13"/>
      <c r="F71" s="13"/>
      <c r="G71" s="14">
        <v>0</v>
      </c>
      <c r="H71" s="13">
        <v>50</v>
      </c>
      <c r="I71" s="13" t="s">
        <v>34</v>
      </c>
      <c r="J71" s="13"/>
      <c r="K71" s="13">
        <f t="shared" si="22"/>
        <v>0</v>
      </c>
      <c r="L71" s="13">
        <f t="shared" ref="L71:L102" si="23">E71-M71</f>
        <v>0</v>
      </c>
      <c r="M71" s="13"/>
      <c r="N71" s="13"/>
      <c r="O71" s="13"/>
      <c r="P71" s="13">
        <f t="shared" ref="P71:P102" si="24">L71/5</f>
        <v>0</v>
      </c>
      <c r="Q71" s="15"/>
      <c r="R71" s="15"/>
      <c r="S71" s="15"/>
      <c r="T71" s="15"/>
      <c r="U71" s="13"/>
      <c r="V71" s="13" t="e">
        <f t="shared" ref="V71:V102" si="25">(F71+N71+O71+Q71)/P71</f>
        <v>#DIV/0!</v>
      </c>
      <c r="W71" s="13" t="e">
        <f t="shared" ref="W71:W102" si="26">(F71+N71+O71)/P71</f>
        <v>#DIV/0!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 t="s">
        <v>40</v>
      </c>
      <c r="AE71" s="13">
        <f t="shared" ref="AE71:AE102" si="27">ROUND(R71*G71,0)</f>
        <v>0</v>
      </c>
      <c r="AF71" s="13">
        <f t="shared" ref="AF71:AF102" si="28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109</v>
      </c>
      <c r="B72" s="13" t="s">
        <v>39</v>
      </c>
      <c r="C72" s="13"/>
      <c r="D72" s="13"/>
      <c r="E72" s="13"/>
      <c r="F72" s="13"/>
      <c r="G72" s="14">
        <v>0</v>
      </c>
      <c r="H72" s="13">
        <v>30</v>
      </c>
      <c r="I72" s="13" t="s">
        <v>34</v>
      </c>
      <c r="J72" s="13"/>
      <c r="K72" s="13">
        <f t="shared" si="22"/>
        <v>0</v>
      </c>
      <c r="L72" s="13">
        <f t="shared" si="23"/>
        <v>0</v>
      </c>
      <c r="M72" s="13"/>
      <c r="N72" s="13"/>
      <c r="O72" s="13"/>
      <c r="P72" s="13">
        <f t="shared" si="24"/>
        <v>0</v>
      </c>
      <c r="Q72" s="15"/>
      <c r="R72" s="15"/>
      <c r="S72" s="15"/>
      <c r="T72" s="15"/>
      <c r="U72" s="13"/>
      <c r="V72" s="13" t="e">
        <f t="shared" si="25"/>
        <v>#DIV/0!</v>
      </c>
      <c r="W72" s="13" t="e">
        <f t="shared" si="26"/>
        <v>#DIV/0!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 t="s">
        <v>40</v>
      </c>
      <c r="AE72" s="13">
        <f t="shared" si="27"/>
        <v>0</v>
      </c>
      <c r="AF72" s="13">
        <f t="shared" si="2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110</v>
      </c>
      <c r="B73" s="13" t="s">
        <v>39</v>
      </c>
      <c r="C73" s="13"/>
      <c r="D73" s="13"/>
      <c r="E73" s="13"/>
      <c r="F73" s="13"/>
      <c r="G73" s="14">
        <v>0</v>
      </c>
      <c r="H73" s="13">
        <v>55</v>
      </c>
      <c r="I73" s="13" t="s">
        <v>34</v>
      </c>
      <c r="J73" s="13"/>
      <c r="K73" s="13">
        <f t="shared" si="22"/>
        <v>0</v>
      </c>
      <c r="L73" s="13">
        <f t="shared" si="23"/>
        <v>0</v>
      </c>
      <c r="M73" s="13"/>
      <c r="N73" s="13"/>
      <c r="O73" s="13"/>
      <c r="P73" s="13">
        <f t="shared" si="24"/>
        <v>0</v>
      </c>
      <c r="Q73" s="15"/>
      <c r="R73" s="15"/>
      <c r="S73" s="15"/>
      <c r="T73" s="15"/>
      <c r="U73" s="13"/>
      <c r="V73" s="13" t="e">
        <f t="shared" si="25"/>
        <v>#DIV/0!</v>
      </c>
      <c r="W73" s="13" t="e">
        <f t="shared" si="26"/>
        <v>#DIV/0!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 t="s">
        <v>40</v>
      </c>
      <c r="AE73" s="13">
        <f t="shared" si="27"/>
        <v>0</v>
      </c>
      <c r="AF73" s="13">
        <f t="shared" si="2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3" t="s">
        <v>111</v>
      </c>
      <c r="B74" s="13" t="s">
        <v>39</v>
      </c>
      <c r="C74" s="13"/>
      <c r="D74" s="13"/>
      <c r="E74" s="13"/>
      <c r="F74" s="13"/>
      <c r="G74" s="14">
        <v>0</v>
      </c>
      <c r="H74" s="13">
        <v>40</v>
      </c>
      <c r="I74" s="13" t="s">
        <v>34</v>
      </c>
      <c r="J74" s="13"/>
      <c r="K74" s="13">
        <f t="shared" si="22"/>
        <v>0</v>
      </c>
      <c r="L74" s="13">
        <f t="shared" si="23"/>
        <v>0</v>
      </c>
      <c r="M74" s="13"/>
      <c r="N74" s="13"/>
      <c r="O74" s="13"/>
      <c r="P74" s="13">
        <f t="shared" si="24"/>
        <v>0</v>
      </c>
      <c r="Q74" s="15"/>
      <c r="R74" s="15"/>
      <c r="S74" s="15"/>
      <c r="T74" s="15"/>
      <c r="U74" s="13"/>
      <c r="V74" s="13" t="e">
        <f t="shared" si="25"/>
        <v>#DIV/0!</v>
      </c>
      <c r="W74" s="13" t="e">
        <f t="shared" si="26"/>
        <v>#DIV/0!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 t="s">
        <v>40</v>
      </c>
      <c r="AE74" s="13">
        <f t="shared" si="27"/>
        <v>0</v>
      </c>
      <c r="AF74" s="13">
        <f t="shared" si="2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112</v>
      </c>
      <c r="B75" s="1" t="s">
        <v>39</v>
      </c>
      <c r="C75" s="1">
        <v>3</v>
      </c>
      <c r="D75" s="1">
        <v>96</v>
      </c>
      <c r="E75" s="1">
        <v>27</v>
      </c>
      <c r="F75" s="1">
        <v>69</v>
      </c>
      <c r="G75" s="6">
        <v>0.4</v>
      </c>
      <c r="H75" s="1">
        <v>50</v>
      </c>
      <c r="I75" s="1" t="s">
        <v>34</v>
      </c>
      <c r="J75" s="1">
        <v>33</v>
      </c>
      <c r="K75" s="1">
        <f t="shared" si="22"/>
        <v>-6</v>
      </c>
      <c r="L75" s="1">
        <f t="shared" si="23"/>
        <v>27</v>
      </c>
      <c r="M75" s="1"/>
      <c r="N75" s="1">
        <v>0</v>
      </c>
      <c r="O75" s="1">
        <v>0</v>
      </c>
      <c r="P75" s="1">
        <f t="shared" si="24"/>
        <v>5.4</v>
      </c>
      <c r="Q75" s="5"/>
      <c r="R75" s="5"/>
      <c r="S75" s="5"/>
      <c r="T75" s="5"/>
      <c r="U75" s="1"/>
      <c r="V75" s="1">
        <f t="shared" si="25"/>
        <v>12.777777777777777</v>
      </c>
      <c r="W75" s="1">
        <f t="shared" si="26"/>
        <v>12.777777777777777</v>
      </c>
      <c r="X75" s="1">
        <v>1.2</v>
      </c>
      <c r="Y75" s="1">
        <v>1.6</v>
      </c>
      <c r="Z75" s="1">
        <v>4.5999999999999996</v>
      </c>
      <c r="AA75" s="1">
        <v>9</v>
      </c>
      <c r="AB75" s="1">
        <v>7.6</v>
      </c>
      <c r="AC75" s="1">
        <v>4.8</v>
      </c>
      <c r="AD75" s="18" t="s">
        <v>113</v>
      </c>
      <c r="AE75" s="1">
        <f t="shared" si="27"/>
        <v>0</v>
      </c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3" t="s">
        <v>114</v>
      </c>
      <c r="B76" s="13" t="s">
        <v>39</v>
      </c>
      <c r="C76" s="13"/>
      <c r="D76" s="13"/>
      <c r="E76" s="13"/>
      <c r="F76" s="13"/>
      <c r="G76" s="14">
        <v>0</v>
      </c>
      <c r="H76" s="13">
        <v>150</v>
      </c>
      <c r="I76" s="13" t="s">
        <v>34</v>
      </c>
      <c r="J76" s="13"/>
      <c r="K76" s="13">
        <f t="shared" si="22"/>
        <v>0</v>
      </c>
      <c r="L76" s="13">
        <f t="shared" si="23"/>
        <v>0</v>
      </c>
      <c r="M76" s="13"/>
      <c r="N76" s="13"/>
      <c r="O76" s="13"/>
      <c r="P76" s="13">
        <f t="shared" si="24"/>
        <v>0</v>
      </c>
      <c r="Q76" s="15"/>
      <c r="R76" s="15"/>
      <c r="S76" s="15"/>
      <c r="T76" s="15"/>
      <c r="U76" s="13"/>
      <c r="V76" s="13" t="e">
        <f t="shared" si="25"/>
        <v>#DIV/0!</v>
      </c>
      <c r="W76" s="13" t="e">
        <f t="shared" si="26"/>
        <v>#DIV/0!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 t="s">
        <v>40</v>
      </c>
      <c r="AE76" s="13">
        <f t="shared" si="27"/>
        <v>0</v>
      </c>
      <c r="AF76" s="13">
        <f t="shared" si="2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39</v>
      </c>
      <c r="C77" s="1">
        <v>39</v>
      </c>
      <c r="D77" s="1">
        <v>1</v>
      </c>
      <c r="E77" s="1">
        <v>8</v>
      </c>
      <c r="F77" s="1">
        <v>22</v>
      </c>
      <c r="G77" s="6">
        <v>0.06</v>
      </c>
      <c r="H77" s="1">
        <v>60</v>
      </c>
      <c r="I77" s="1" t="s">
        <v>34</v>
      </c>
      <c r="J77" s="1">
        <v>48</v>
      </c>
      <c r="K77" s="1">
        <f t="shared" si="22"/>
        <v>-40</v>
      </c>
      <c r="L77" s="1">
        <f t="shared" si="23"/>
        <v>8</v>
      </c>
      <c r="M77" s="1"/>
      <c r="N77" s="1">
        <v>53.800000000000011</v>
      </c>
      <c r="O77" s="1">
        <v>0</v>
      </c>
      <c r="P77" s="1">
        <f t="shared" si="24"/>
        <v>1.6</v>
      </c>
      <c r="Q77" s="5"/>
      <c r="R77" s="5"/>
      <c r="S77" s="5"/>
      <c r="T77" s="5"/>
      <c r="U77" s="1"/>
      <c r="V77" s="1">
        <f t="shared" si="25"/>
        <v>47.375000000000007</v>
      </c>
      <c r="W77" s="1">
        <f t="shared" si="26"/>
        <v>47.375000000000007</v>
      </c>
      <c r="X77" s="1">
        <v>3</v>
      </c>
      <c r="Y77" s="1">
        <v>9</v>
      </c>
      <c r="Z77" s="1">
        <v>10.4</v>
      </c>
      <c r="AA77" s="1">
        <v>8.1999999999999993</v>
      </c>
      <c r="AB77" s="1">
        <v>8.8000000000000007</v>
      </c>
      <c r="AC77" s="1">
        <v>10</v>
      </c>
      <c r="AD77" s="19" t="s">
        <v>44</v>
      </c>
      <c r="AE77" s="1">
        <f t="shared" si="27"/>
        <v>0</v>
      </c>
      <c r="AF77" s="1">
        <f t="shared" si="2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6" t="s">
        <v>116</v>
      </c>
      <c r="B78" s="1" t="s">
        <v>39</v>
      </c>
      <c r="C78" s="1"/>
      <c r="D78" s="1"/>
      <c r="E78" s="1"/>
      <c r="F78" s="1"/>
      <c r="G78" s="6">
        <v>0.15</v>
      </c>
      <c r="H78" s="1">
        <v>60</v>
      </c>
      <c r="I78" s="1" t="s">
        <v>34</v>
      </c>
      <c r="J78" s="1"/>
      <c r="K78" s="1">
        <f t="shared" si="22"/>
        <v>0</v>
      </c>
      <c r="L78" s="1">
        <f t="shared" si="23"/>
        <v>0</v>
      </c>
      <c r="M78" s="1"/>
      <c r="N78" s="1">
        <v>44.199999999999989</v>
      </c>
      <c r="O78" s="1">
        <v>0</v>
      </c>
      <c r="P78" s="1">
        <f t="shared" si="24"/>
        <v>0</v>
      </c>
      <c r="Q78" s="5"/>
      <c r="R78" s="5"/>
      <c r="S78" s="5"/>
      <c r="T78" s="5"/>
      <c r="U78" s="1"/>
      <c r="V78" s="1" t="e">
        <f t="shared" si="25"/>
        <v>#DIV/0!</v>
      </c>
      <c r="W78" s="1" t="e">
        <f t="shared" si="26"/>
        <v>#DIV/0!</v>
      </c>
      <c r="X78" s="1">
        <v>0</v>
      </c>
      <c r="Y78" s="1">
        <v>6.4</v>
      </c>
      <c r="Z78" s="1">
        <v>10.8</v>
      </c>
      <c r="AA78" s="1">
        <v>8.8000000000000007</v>
      </c>
      <c r="AB78" s="1">
        <v>5</v>
      </c>
      <c r="AC78" s="1">
        <v>4</v>
      </c>
      <c r="AD78" s="1"/>
      <c r="AE78" s="1">
        <f t="shared" si="27"/>
        <v>0</v>
      </c>
      <c r="AF78" s="1">
        <f t="shared" si="2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117</v>
      </c>
      <c r="B79" s="10" t="s">
        <v>33</v>
      </c>
      <c r="C79" s="10">
        <v>10.917999999999999</v>
      </c>
      <c r="D79" s="10"/>
      <c r="E79" s="10">
        <v>10.698</v>
      </c>
      <c r="F79" s="10"/>
      <c r="G79" s="11">
        <v>0</v>
      </c>
      <c r="H79" s="10">
        <v>55</v>
      </c>
      <c r="I79" s="10" t="s">
        <v>118</v>
      </c>
      <c r="J79" s="10">
        <v>10.199999999999999</v>
      </c>
      <c r="K79" s="10">
        <f t="shared" si="22"/>
        <v>0.49800000000000111</v>
      </c>
      <c r="L79" s="10">
        <f t="shared" si="23"/>
        <v>10.698</v>
      </c>
      <c r="M79" s="10"/>
      <c r="N79" s="10"/>
      <c r="O79" s="10"/>
      <c r="P79" s="10">
        <f t="shared" si="24"/>
        <v>2.1396000000000002</v>
      </c>
      <c r="Q79" s="12"/>
      <c r="R79" s="12"/>
      <c r="S79" s="12"/>
      <c r="T79" s="12"/>
      <c r="U79" s="10"/>
      <c r="V79" s="10">
        <f t="shared" si="25"/>
        <v>0</v>
      </c>
      <c r="W79" s="10">
        <f t="shared" si="26"/>
        <v>0</v>
      </c>
      <c r="X79" s="10">
        <v>2.1396000000000002</v>
      </c>
      <c r="Y79" s="10">
        <v>1.6092</v>
      </c>
      <c r="Z79" s="10">
        <v>2.4011999999999998</v>
      </c>
      <c r="AA79" s="10">
        <v>3.1663999999999999</v>
      </c>
      <c r="AB79" s="10">
        <v>3.1648000000000001</v>
      </c>
      <c r="AC79" s="10">
        <v>1.9201999999999999</v>
      </c>
      <c r="AD79" s="10" t="s">
        <v>119</v>
      </c>
      <c r="AE79" s="10">
        <f t="shared" si="27"/>
        <v>0</v>
      </c>
      <c r="AF79" s="10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120</v>
      </c>
      <c r="B80" s="1" t="s">
        <v>39</v>
      </c>
      <c r="C80" s="1">
        <v>15</v>
      </c>
      <c r="D80" s="1">
        <v>60</v>
      </c>
      <c r="E80" s="1">
        <v>29</v>
      </c>
      <c r="F80" s="1">
        <v>42</v>
      </c>
      <c r="G80" s="6">
        <v>0.4</v>
      </c>
      <c r="H80" s="1">
        <v>55</v>
      </c>
      <c r="I80" s="1" t="s">
        <v>34</v>
      </c>
      <c r="J80" s="1">
        <v>31</v>
      </c>
      <c r="K80" s="1">
        <f t="shared" si="22"/>
        <v>-2</v>
      </c>
      <c r="L80" s="1">
        <f t="shared" si="23"/>
        <v>29</v>
      </c>
      <c r="M80" s="1"/>
      <c r="N80" s="1">
        <v>0</v>
      </c>
      <c r="O80" s="1">
        <v>0</v>
      </c>
      <c r="P80" s="1">
        <f t="shared" si="24"/>
        <v>5.8</v>
      </c>
      <c r="Q80" s="5">
        <f t="shared" ref="Q80" si="29">11*P80-O80-N80-F80</f>
        <v>21.799999999999997</v>
      </c>
      <c r="R80" s="5"/>
      <c r="S80" s="5">
        <f>Q80-R80</f>
        <v>21.799999999999997</v>
      </c>
      <c r="T80" s="5"/>
      <c r="U80" s="1"/>
      <c r="V80" s="1">
        <f t="shared" si="25"/>
        <v>11</v>
      </c>
      <c r="W80" s="1">
        <f t="shared" si="26"/>
        <v>7.2413793103448274</v>
      </c>
      <c r="X80" s="1">
        <v>4.5999999999999996</v>
      </c>
      <c r="Y80" s="1">
        <v>2</v>
      </c>
      <c r="Z80" s="1">
        <v>3.4</v>
      </c>
      <c r="AA80" s="1">
        <v>7</v>
      </c>
      <c r="AB80" s="1">
        <v>6.4</v>
      </c>
      <c r="AC80" s="1">
        <v>4</v>
      </c>
      <c r="AD80" s="1"/>
      <c r="AE80" s="1">
        <f t="shared" si="27"/>
        <v>0</v>
      </c>
      <c r="AF80" s="1">
        <f t="shared" si="28"/>
        <v>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121</v>
      </c>
      <c r="B81" s="1" t="s">
        <v>33</v>
      </c>
      <c r="C81" s="1">
        <v>6.5990000000000002</v>
      </c>
      <c r="D81" s="1">
        <v>94.745000000000005</v>
      </c>
      <c r="E81" s="1">
        <v>23.948</v>
      </c>
      <c r="F81" s="1">
        <v>74.831999999999994</v>
      </c>
      <c r="G81" s="6">
        <v>1</v>
      </c>
      <c r="H81" s="1">
        <v>55</v>
      </c>
      <c r="I81" s="1" t="s">
        <v>34</v>
      </c>
      <c r="J81" s="1">
        <v>27.4</v>
      </c>
      <c r="K81" s="1">
        <f t="shared" si="22"/>
        <v>-3.4519999999999982</v>
      </c>
      <c r="L81" s="1">
        <f t="shared" si="23"/>
        <v>22.612000000000002</v>
      </c>
      <c r="M81" s="1">
        <v>1.3360000000000001</v>
      </c>
      <c r="N81" s="1">
        <v>0</v>
      </c>
      <c r="O81" s="1">
        <v>0</v>
      </c>
      <c r="P81" s="1">
        <f t="shared" si="24"/>
        <v>4.5224000000000002</v>
      </c>
      <c r="Q81" s="5"/>
      <c r="R81" s="5"/>
      <c r="S81" s="5"/>
      <c r="T81" s="5"/>
      <c r="U81" s="1"/>
      <c r="V81" s="1">
        <f t="shared" si="25"/>
        <v>16.546966212630458</v>
      </c>
      <c r="W81" s="1">
        <f t="shared" si="26"/>
        <v>16.546966212630458</v>
      </c>
      <c r="X81" s="1">
        <v>3.721200000000001</v>
      </c>
      <c r="Y81" s="1">
        <v>4.2552000000000003</v>
      </c>
      <c r="Z81" s="1">
        <v>6.39</v>
      </c>
      <c r="AA81" s="1">
        <v>10.110200000000001</v>
      </c>
      <c r="AB81" s="1">
        <v>9.8450000000000006</v>
      </c>
      <c r="AC81" s="1">
        <v>4.2725999999999997</v>
      </c>
      <c r="AD81" s="18" t="s">
        <v>113</v>
      </c>
      <c r="AE81" s="1">
        <f t="shared" si="27"/>
        <v>0</v>
      </c>
      <c r="AF81" s="1">
        <f t="shared" si="28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0" t="s">
        <v>122</v>
      </c>
      <c r="B82" s="10" t="s">
        <v>39</v>
      </c>
      <c r="C82" s="10">
        <v>17</v>
      </c>
      <c r="D82" s="10"/>
      <c r="E82" s="10">
        <v>10</v>
      </c>
      <c r="F82" s="10"/>
      <c r="G82" s="11">
        <v>0</v>
      </c>
      <c r="H82" s="10">
        <v>55</v>
      </c>
      <c r="I82" s="10" t="s">
        <v>118</v>
      </c>
      <c r="J82" s="10">
        <v>12</v>
      </c>
      <c r="K82" s="10">
        <f t="shared" si="22"/>
        <v>-2</v>
      </c>
      <c r="L82" s="10">
        <f t="shared" si="23"/>
        <v>10</v>
      </c>
      <c r="M82" s="10"/>
      <c r="N82" s="10"/>
      <c r="O82" s="10"/>
      <c r="P82" s="10">
        <f t="shared" si="24"/>
        <v>2</v>
      </c>
      <c r="Q82" s="12"/>
      <c r="R82" s="12"/>
      <c r="S82" s="12"/>
      <c r="T82" s="12"/>
      <c r="U82" s="10"/>
      <c r="V82" s="10">
        <f t="shared" si="25"/>
        <v>0</v>
      </c>
      <c r="W82" s="10">
        <f t="shared" si="26"/>
        <v>0</v>
      </c>
      <c r="X82" s="10">
        <v>3</v>
      </c>
      <c r="Y82" s="10">
        <v>4.5999999999999996</v>
      </c>
      <c r="Z82" s="10">
        <v>4.5999999999999996</v>
      </c>
      <c r="AA82" s="10">
        <v>5.2</v>
      </c>
      <c r="AB82" s="10">
        <v>5.8</v>
      </c>
      <c r="AC82" s="10">
        <v>5</v>
      </c>
      <c r="AD82" s="10" t="s">
        <v>119</v>
      </c>
      <c r="AE82" s="10">
        <f t="shared" si="27"/>
        <v>0</v>
      </c>
      <c r="AF82" s="10">
        <f t="shared" si="2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123</v>
      </c>
      <c r="B83" s="13" t="s">
        <v>33</v>
      </c>
      <c r="C83" s="13"/>
      <c r="D83" s="13"/>
      <c r="E83" s="13"/>
      <c r="F83" s="13"/>
      <c r="G83" s="14">
        <v>0</v>
      </c>
      <c r="H83" s="13">
        <v>50</v>
      </c>
      <c r="I83" s="13" t="s">
        <v>34</v>
      </c>
      <c r="J83" s="13"/>
      <c r="K83" s="13">
        <f t="shared" si="22"/>
        <v>0</v>
      </c>
      <c r="L83" s="13">
        <f t="shared" si="23"/>
        <v>0</v>
      </c>
      <c r="M83" s="13"/>
      <c r="N83" s="13"/>
      <c r="O83" s="13"/>
      <c r="P83" s="13">
        <f t="shared" si="24"/>
        <v>0</v>
      </c>
      <c r="Q83" s="15"/>
      <c r="R83" s="15"/>
      <c r="S83" s="15"/>
      <c r="T83" s="15"/>
      <c r="U83" s="13"/>
      <c r="V83" s="13" t="e">
        <f t="shared" si="25"/>
        <v>#DIV/0!</v>
      </c>
      <c r="W83" s="13" t="e">
        <f t="shared" si="26"/>
        <v>#DIV/0!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 t="s">
        <v>40</v>
      </c>
      <c r="AE83" s="13">
        <f t="shared" si="27"/>
        <v>0</v>
      </c>
      <c r="AF83" s="13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39</v>
      </c>
      <c r="C84" s="1">
        <v>15</v>
      </c>
      <c r="D84" s="1">
        <v>102</v>
      </c>
      <c r="E84" s="1">
        <v>32</v>
      </c>
      <c r="F84" s="1">
        <v>75</v>
      </c>
      <c r="G84" s="6">
        <v>0.2</v>
      </c>
      <c r="H84" s="1">
        <v>40</v>
      </c>
      <c r="I84" s="1" t="s">
        <v>34</v>
      </c>
      <c r="J84" s="1">
        <v>34</v>
      </c>
      <c r="K84" s="1">
        <f t="shared" si="22"/>
        <v>-2</v>
      </c>
      <c r="L84" s="1">
        <f t="shared" si="23"/>
        <v>32</v>
      </c>
      <c r="M84" s="1"/>
      <c r="N84" s="1">
        <v>0</v>
      </c>
      <c r="O84" s="1">
        <v>0</v>
      </c>
      <c r="P84" s="1">
        <f t="shared" si="24"/>
        <v>6.4</v>
      </c>
      <c r="Q84" s="5"/>
      <c r="R84" s="5"/>
      <c r="S84" s="5"/>
      <c r="T84" s="5"/>
      <c r="U84" s="1"/>
      <c r="V84" s="1">
        <f t="shared" si="25"/>
        <v>11.71875</v>
      </c>
      <c r="W84" s="1">
        <f t="shared" si="26"/>
        <v>11.71875</v>
      </c>
      <c r="X84" s="1">
        <v>4.2</v>
      </c>
      <c r="Y84" s="1">
        <v>7.2</v>
      </c>
      <c r="Z84" s="1">
        <v>9.4</v>
      </c>
      <c r="AA84" s="1">
        <v>13</v>
      </c>
      <c r="AB84" s="1">
        <v>15.4</v>
      </c>
      <c r="AC84" s="1">
        <v>10.4</v>
      </c>
      <c r="AD84" s="1"/>
      <c r="AE84" s="1">
        <f t="shared" si="27"/>
        <v>0</v>
      </c>
      <c r="AF84" s="1">
        <f t="shared" si="2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39</v>
      </c>
      <c r="C85" s="1">
        <v>78</v>
      </c>
      <c r="D85" s="1">
        <v>78</v>
      </c>
      <c r="E85" s="1">
        <v>53</v>
      </c>
      <c r="F85" s="1">
        <v>88</v>
      </c>
      <c r="G85" s="6">
        <v>0.2</v>
      </c>
      <c r="H85" s="1">
        <v>35</v>
      </c>
      <c r="I85" s="1" t="s">
        <v>34</v>
      </c>
      <c r="J85" s="1">
        <v>56</v>
      </c>
      <c r="K85" s="1">
        <f t="shared" si="22"/>
        <v>-3</v>
      </c>
      <c r="L85" s="1">
        <f t="shared" si="23"/>
        <v>53</v>
      </c>
      <c r="M85" s="1"/>
      <c r="N85" s="1">
        <v>0</v>
      </c>
      <c r="O85" s="1">
        <v>0</v>
      </c>
      <c r="P85" s="1">
        <f t="shared" si="24"/>
        <v>10.6</v>
      </c>
      <c r="Q85" s="5">
        <f t="shared" ref="Q85" si="30">11*P85-O85-N85-F85</f>
        <v>28.599999999999994</v>
      </c>
      <c r="R85" s="5"/>
      <c r="S85" s="5">
        <f t="shared" ref="S85:S86" si="31">Q85-R85</f>
        <v>28.599999999999994</v>
      </c>
      <c r="T85" s="5"/>
      <c r="U85" s="1"/>
      <c r="V85" s="1">
        <f t="shared" si="25"/>
        <v>11</v>
      </c>
      <c r="W85" s="1">
        <f t="shared" si="26"/>
        <v>8.3018867924528301</v>
      </c>
      <c r="X85" s="1">
        <v>9.6</v>
      </c>
      <c r="Y85" s="1">
        <v>8.8000000000000007</v>
      </c>
      <c r="Z85" s="1">
        <v>6.8</v>
      </c>
      <c r="AA85" s="1">
        <v>10.199999999999999</v>
      </c>
      <c r="AB85" s="1">
        <v>18.600000000000001</v>
      </c>
      <c r="AC85" s="1">
        <v>15.2</v>
      </c>
      <c r="AD85" s="1"/>
      <c r="AE85" s="1">
        <f t="shared" si="27"/>
        <v>0</v>
      </c>
      <c r="AF85" s="1">
        <f t="shared" si="28"/>
        <v>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126</v>
      </c>
      <c r="B86" s="1" t="s">
        <v>33</v>
      </c>
      <c r="C86" s="1">
        <v>156.81800000000001</v>
      </c>
      <c r="D86" s="1">
        <v>386.74400000000003</v>
      </c>
      <c r="E86" s="1">
        <v>312.77999999999997</v>
      </c>
      <c r="F86" s="1">
        <v>169.774</v>
      </c>
      <c r="G86" s="6">
        <v>1</v>
      </c>
      <c r="H86" s="1">
        <v>60</v>
      </c>
      <c r="I86" s="1" t="s">
        <v>34</v>
      </c>
      <c r="J86" s="1">
        <v>282.47000000000003</v>
      </c>
      <c r="K86" s="1">
        <f t="shared" si="22"/>
        <v>30.309999999999945</v>
      </c>
      <c r="L86" s="1">
        <f t="shared" si="23"/>
        <v>209.07999999999998</v>
      </c>
      <c r="M86" s="1">
        <v>103.7</v>
      </c>
      <c r="N86" s="1">
        <v>45.727999999999952</v>
      </c>
      <c r="O86" s="1">
        <v>112.70439999999989</v>
      </c>
      <c r="P86" s="1">
        <f t="shared" si="24"/>
        <v>41.815999999999995</v>
      </c>
      <c r="Q86" s="5">
        <f>9*P86-O86-N86-F86</f>
        <v>48.137600000000077</v>
      </c>
      <c r="R86" s="5"/>
      <c r="S86" s="5">
        <f t="shared" si="31"/>
        <v>48.137600000000077</v>
      </c>
      <c r="T86" s="5"/>
      <c r="U86" s="1"/>
      <c r="V86" s="1">
        <f t="shared" si="25"/>
        <v>9</v>
      </c>
      <c r="W86" s="1">
        <f t="shared" si="26"/>
        <v>7.8488234168739215</v>
      </c>
      <c r="X86" s="1">
        <v>42.760399999999997</v>
      </c>
      <c r="Y86" s="1">
        <v>53.086399999999998</v>
      </c>
      <c r="Z86" s="1">
        <v>49.037999999999997</v>
      </c>
      <c r="AA86" s="1">
        <v>53.924599999999998</v>
      </c>
      <c r="AB86" s="1">
        <v>59.262199999999993</v>
      </c>
      <c r="AC86" s="1">
        <v>39.522799999999997</v>
      </c>
      <c r="AD86" s="1" t="s">
        <v>49</v>
      </c>
      <c r="AE86" s="1">
        <f t="shared" si="27"/>
        <v>0</v>
      </c>
      <c r="AF86" s="1">
        <f t="shared" si="28"/>
        <v>48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0" t="s">
        <v>127</v>
      </c>
      <c r="B87" s="10" t="s">
        <v>39</v>
      </c>
      <c r="C87" s="10">
        <v>14</v>
      </c>
      <c r="D87" s="10"/>
      <c r="E87" s="10"/>
      <c r="F87" s="10"/>
      <c r="G87" s="11">
        <v>0</v>
      </c>
      <c r="H87" s="10">
        <v>40</v>
      </c>
      <c r="I87" s="10" t="s">
        <v>118</v>
      </c>
      <c r="J87" s="10"/>
      <c r="K87" s="10">
        <f t="shared" si="22"/>
        <v>0</v>
      </c>
      <c r="L87" s="10">
        <f t="shared" si="23"/>
        <v>0</v>
      </c>
      <c r="M87" s="10"/>
      <c r="N87" s="10"/>
      <c r="O87" s="10"/>
      <c r="P87" s="10">
        <f t="shared" si="24"/>
        <v>0</v>
      </c>
      <c r="Q87" s="12"/>
      <c r="R87" s="12"/>
      <c r="S87" s="12"/>
      <c r="T87" s="12"/>
      <c r="U87" s="10"/>
      <c r="V87" s="10" t="e">
        <f t="shared" si="25"/>
        <v>#DIV/0!</v>
      </c>
      <c r="W87" s="10" t="e">
        <f t="shared" si="26"/>
        <v>#DIV/0!</v>
      </c>
      <c r="X87" s="10">
        <v>0</v>
      </c>
      <c r="Y87" s="10">
        <v>0</v>
      </c>
      <c r="Z87" s="10">
        <v>2.6</v>
      </c>
      <c r="AA87" s="10">
        <v>3.4</v>
      </c>
      <c r="AB87" s="10">
        <v>2</v>
      </c>
      <c r="AC87" s="10">
        <v>1.6</v>
      </c>
      <c r="AD87" s="10" t="s">
        <v>119</v>
      </c>
      <c r="AE87" s="10">
        <f t="shared" si="27"/>
        <v>0</v>
      </c>
      <c r="AF87" s="10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33</v>
      </c>
      <c r="C88" s="1">
        <v>1965.538</v>
      </c>
      <c r="D88" s="1">
        <v>3623.1129999999998</v>
      </c>
      <c r="E88" s="1">
        <v>4068.614</v>
      </c>
      <c r="F88" s="1">
        <v>1317.0889999999999</v>
      </c>
      <c r="G88" s="6">
        <v>1</v>
      </c>
      <c r="H88" s="1">
        <v>60</v>
      </c>
      <c r="I88" s="1" t="s">
        <v>34</v>
      </c>
      <c r="J88" s="1">
        <v>4049.9250000000002</v>
      </c>
      <c r="K88" s="1">
        <f t="shared" si="22"/>
        <v>18.688999999999851</v>
      </c>
      <c r="L88" s="1">
        <f t="shared" si="23"/>
        <v>1030.7890000000002</v>
      </c>
      <c r="M88" s="1">
        <v>3037.8249999999998</v>
      </c>
      <c r="N88" s="1">
        <v>144.3786399999999</v>
      </c>
      <c r="O88" s="1">
        <v>278.66800000000018</v>
      </c>
      <c r="P88" s="1">
        <f t="shared" si="24"/>
        <v>206.15780000000004</v>
      </c>
      <c r="Q88" s="5">
        <v>600</v>
      </c>
      <c r="R88" s="5"/>
      <c r="S88" s="5">
        <f>Q88-R88</f>
        <v>600</v>
      </c>
      <c r="T88" s="5"/>
      <c r="U88" s="1"/>
      <c r="V88" s="1">
        <f t="shared" si="25"/>
        <v>11.351186518288415</v>
      </c>
      <c r="W88" s="1">
        <f t="shared" si="26"/>
        <v>8.4407945758055227</v>
      </c>
      <c r="X88" s="1">
        <v>196.87479999999999</v>
      </c>
      <c r="Y88" s="1">
        <v>205.42400000000001</v>
      </c>
      <c r="Z88" s="1">
        <v>202.8766</v>
      </c>
      <c r="AA88" s="1">
        <v>233.7148</v>
      </c>
      <c r="AB88" s="1">
        <v>260.84399999999999</v>
      </c>
      <c r="AC88" s="1">
        <v>281.19240000000002</v>
      </c>
      <c r="AD88" s="1"/>
      <c r="AE88" s="1">
        <f t="shared" si="27"/>
        <v>0</v>
      </c>
      <c r="AF88" s="1">
        <f t="shared" si="28"/>
        <v>600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33</v>
      </c>
      <c r="C89" s="1">
        <v>1413.049</v>
      </c>
      <c r="D89" s="1">
        <v>7888.6049999999996</v>
      </c>
      <c r="E89" s="1">
        <v>8672.6669999999995</v>
      </c>
      <c r="F89" s="1">
        <v>358.73500000000001</v>
      </c>
      <c r="G89" s="6">
        <v>1</v>
      </c>
      <c r="H89" s="1">
        <v>60</v>
      </c>
      <c r="I89" s="1" t="s">
        <v>34</v>
      </c>
      <c r="J89" s="1">
        <v>8698.17</v>
      </c>
      <c r="K89" s="1">
        <f t="shared" si="22"/>
        <v>-25.503000000000611</v>
      </c>
      <c r="L89" s="1">
        <f t="shared" si="23"/>
        <v>931.90399999999954</v>
      </c>
      <c r="M89" s="1">
        <v>7740.7629999999999</v>
      </c>
      <c r="N89" s="1">
        <v>1174.1518000000001</v>
      </c>
      <c r="O89" s="1">
        <v>1000</v>
      </c>
      <c r="P89" s="1">
        <f t="shared" si="24"/>
        <v>186.38079999999991</v>
      </c>
      <c r="Q89" s="5"/>
      <c r="R89" s="5"/>
      <c r="S89" s="5"/>
      <c r="T89" s="5"/>
      <c r="U89" s="1"/>
      <c r="V89" s="1">
        <f t="shared" si="25"/>
        <v>13.589848310555601</v>
      </c>
      <c r="W89" s="1">
        <f t="shared" si="26"/>
        <v>13.589848310555601</v>
      </c>
      <c r="X89" s="1">
        <v>279.19380000000001</v>
      </c>
      <c r="Y89" s="1">
        <v>223.84020000000001</v>
      </c>
      <c r="Z89" s="1">
        <v>248.517</v>
      </c>
      <c r="AA89" s="1">
        <v>120.5772</v>
      </c>
      <c r="AB89" s="1">
        <v>138.78219999999999</v>
      </c>
      <c r="AC89" s="1">
        <v>216.6814</v>
      </c>
      <c r="AD89" s="1"/>
      <c r="AE89" s="1">
        <f t="shared" si="27"/>
        <v>0</v>
      </c>
      <c r="AF89" s="1">
        <f t="shared" si="28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130</v>
      </c>
      <c r="B90" s="1" t="s">
        <v>33</v>
      </c>
      <c r="C90" s="1">
        <v>1769.3979999999999</v>
      </c>
      <c r="D90" s="1">
        <v>5589.38</v>
      </c>
      <c r="E90" s="1">
        <v>5509.3869999999997</v>
      </c>
      <c r="F90" s="1">
        <v>1538.9670000000001</v>
      </c>
      <c r="G90" s="6">
        <v>1</v>
      </c>
      <c r="H90" s="1">
        <v>60</v>
      </c>
      <c r="I90" s="1" t="s">
        <v>34</v>
      </c>
      <c r="J90" s="1">
        <v>5575.6549999999997</v>
      </c>
      <c r="K90" s="1">
        <f t="shared" si="22"/>
        <v>-66.268000000000029</v>
      </c>
      <c r="L90" s="1">
        <f t="shared" si="23"/>
        <v>1973.2319999999995</v>
      </c>
      <c r="M90" s="1">
        <v>3536.1550000000002</v>
      </c>
      <c r="N90" s="1">
        <v>1176.2822399999991</v>
      </c>
      <c r="O90" s="1">
        <v>419.46812000000023</v>
      </c>
      <c r="P90" s="1">
        <f t="shared" si="24"/>
        <v>394.64639999999991</v>
      </c>
      <c r="Q90" s="5">
        <v>1750</v>
      </c>
      <c r="R90" s="5">
        <v>1000</v>
      </c>
      <c r="S90" s="5">
        <f>Q90-R90</f>
        <v>750</v>
      </c>
      <c r="T90" s="5"/>
      <c r="U90" s="1"/>
      <c r="V90" s="1">
        <f t="shared" si="25"/>
        <v>12.377453234084996</v>
      </c>
      <c r="W90" s="1">
        <f t="shared" si="26"/>
        <v>7.9431039026328385</v>
      </c>
      <c r="X90" s="1">
        <v>337.35</v>
      </c>
      <c r="Y90" s="1">
        <v>339.97519999999997</v>
      </c>
      <c r="Z90" s="1">
        <v>356.05459999999999</v>
      </c>
      <c r="AA90" s="1">
        <v>363.69740000000002</v>
      </c>
      <c r="AB90" s="1">
        <v>287.59399999999999</v>
      </c>
      <c r="AC90" s="1">
        <v>281.29939999999999</v>
      </c>
      <c r="AD90" s="1" t="s">
        <v>51</v>
      </c>
      <c r="AE90" s="1">
        <f t="shared" si="27"/>
        <v>1000</v>
      </c>
      <c r="AF90" s="1">
        <f t="shared" si="28"/>
        <v>750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131</v>
      </c>
      <c r="B91" s="1" t="s">
        <v>33</v>
      </c>
      <c r="C91" s="1">
        <v>32.283999999999999</v>
      </c>
      <c r="D91" s="1">
        <v>63.265000000000001</v>
      </c>
      <c r="E91" s="1">
        <v>16.21</v>
      </c>
      <c r="F91" s="1">
        <v>48.774999999999999</v>
      </c>
      <c r="G91" s="6">
        <v>1</v>
      </c>
      <c r="H91" s="1">
        <v>55</v>
      </c>
      <c r="I91" s="1" t="s">
        <v>34</v>
      </c>
      <c r="J91" s="1">
        <v>20</v>
      </c>
      <c r="K91" s="1">
        <f t="shared" si="22"/>
        <v>-3.7899999999999991</v>
      </c>
      <c r="L91" s="1">
        <f t="shared" si="23"/>
        <v>16.21</v>
      </c>
      <c r="M91" s="1"/>
      <c r="N91" s="1">
        <v>11.169999999999989</v>
      </c>
      <c r="O91" s="1">
        <v>0</v>
      </c>
      <c r="P91" s="1">
        <f t="shared" si="24"/>
        <v>3.242</v>
      </c>
      <c r="Q91" s="5"/>
      <c r="R91" s="5"/>
      <c r="S91" s="5"/>
      <c r="T91" s="5"/>
      <c r="U91" s="1"/>
      <c r="V91" s="1">
        <f t="shared" si="25"/>
        <v>18.490129549660701</v>
      </c>
      <c r="W91" s="1">
        <f t="shared" si="26"/>
        <v>18.490129549660701</v>
      </c>
      <c r="X91" s="1">
        <v>4.3305999999999996</v>
      </c>
      <c r="Y91" s="1">
        <v>5.8845999999999989</v>
      </c>
      <c r="Z91" s="1">
        <v>5.2018000000000004</v>
      </c>
      <c r="AA91" s="1">
        <v>5.5380000000000003</v>
      </c>
      <c r="AB91" s="1">
        <v>5.1524000000000001</v>
      </c>
      <c r="AC91" s="1">
        <v>3.9089999999999998</v>
      </c>
      <c r="AD91" s="1"/>
      <c r="AE91" s="1">
        <f t="shared" si="27"/>
        <v>0</v>
      </c>
      <c r="AF91" s="1">
        <f t="shared" si="28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132</v>
      </c>
      <c r="B92" s="1" t="s">
        <v>33</v>
      </c>
      <c r="C92" s="1">
        <v>34.374000000000002</v>
      </c>
      <c r="D92" s="1">
        <v>42.703000000000003</v>
      </c>
      <c r="E92" s="1">
        <v>19.488</v>
      </c>
      <c r="F92" s="1">
        <v>25.298999999999999</v>
      </c>
      <c r="G92" s="6">
        <v>1</v>
      </c>
      <c r="H92" s="1">
        <v>55</v>
      </c>
      <c r="I92" s="1" t="s">
        <v>34</v>
      </c>
      <c r="J92" s="1">
        <v>22.7</v>
      </c>
      <c r="K92" s="1">
        <f t="shared" si="22"/>
        <v>-3.2119999999999997</v>
      </c>
      <c r="L92" s="1">
        <f t="shared" si="23"/>
        <v>19.488</v>
      </c>
      <c r="M92" s="1"/>
      <c r="N92" s="1">
        <v>0</v>
      </c>
      <c r="O92" s="1">
        <v>18.531999999999989</v>
      </c>
      <c r="P92" s="1">
        <f t="shared" si="24"/>
        <v>3.8975999999999997</v>
      </c>
      <c r="Q92" s="5"/>
      <c r="R92" s="5"/>
      <c r="S92" s="5"/>
      <c r="T92" s="5"/>
      <c r="U92" s="1"/>
      <c r="V92" s="1">
        <f t="shared" si="25"/>
        <v>11.245638341543511</v>
      </c>
      <c r="W92" s="1">
        <f t="shared" si="26"/>
        <v>11.245638341543511</v>
      </c>
      <c r="X92" s="1">
        <v>4.9424000000000001</v>
      </c>
      <c r="Y92" s="1">
        <v>4.0991999999999997</v>
      </c>
      <c r="Z92" s="1">
        <v>2.7789999999999999</v>
      </c>
      <c r="AA92" s="1">
        <v>5.4951999999999996</v>
      </c>
      <c r="AB92" s="1">
        <v>5.3450000000000006</v>
      </c>
      <c r="AC92" s="1">
        <v>2.6177999999999999</v>
      </c>
      <c r="AD92" s="1"/>
      <c r="AE92" s="1">
        <f t="shared" si="27"/>
        <v>0</v>
      </c>
      <c r="AF92" s="1">
        <f t="shared" si="2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133</v>
      </c>
      <c r="B93" s="1" t="s">
        <v>33</v>
      </c>
      <c r="C93" s="1">
        <v>38.881999999999998</v>
      </c>
      <c r="D93" s="1">
        <v>54.058</v>
      </c>
      <c r="E93" s="1">
        <v>66.072000000000003</v>
      </c>
      <c r="F93" s="1">
        <v>21.795999999999999</v>
      </c>
      <c r="G93" s="6">
        <v>1</v>
      </c>
      <c r="H93" s="1">
        <v>55</v>
      </c>
      <c r="I93" s="1" t="s">
        <v>34</v>
      </c>
      <c r="J93" s="1">
        <v>66.558000000000007</v>
      </c>
      <c r="K93" s="1">
        <f t="shared" si="22"/>
        <v>-0.48600000000000421</v>
      </c>
      <c r="L93" s="1">
        <f t="shared" si="23"/>
        <v>12.014000000000003</v>
      </c>
      <c r="M93" s="1">
        <v>54.058</v>
      </c>
      <c r="N93" s="1">
        <v>0</v>
      </c>
      <c r="O93" s="1">
        <v>0</v>
      </c>
      <c r="P93" s="1">
        <f t="shared" si="24"/>
        <v>2.4028000000000005</v>
      </c>
      <c r="Q93" s="5">
        <f t="shared" ref="Q93" si="32">11*P93-O93-N93-F93</f>
        <v>4.6348000000000056</v>
      </c>
      <c r="R93" s="5"/>
      <c r="S93" s="5">
        <f>Q93-R93</f>
        <v>4.6348000000000056</v>
      </c>
      <c r="T93" s="5"/>
      <c r="U93" s="1"/>
      <c r="V93" s="1">
        <f t="shared" si="25"/>
        <v>11</v>
      </c>
      <c r="W93" s="1">
        <f t="shared" si="26"/>
        <v>9.07108373564175</v>
      </c>
      <c r="X93" s="1">
        <v>2.15</v>
      </c>
      <c r="Y93" s="1">
        <v>3.2608000000000001</v>
      </c>
      <c r="Z93" s="1">
        <v>3.0030000000000001</v>
      </c>
      <c r="AA93" s="1">
        <v>3.3092000000000001</v>
      </c>
      <c r="AB93" s="1">
        <v>5.4618000000000002</v>
      </c>
      <c r="AC93" s="1">
        <v>2.4260000000000002</v>
      </c>
      <c r="AD93" s="1"/>
      <c r="AE93" s="1">
        <f t="shared" si="27"/>
        <v>0</v>
      </c>
      <c r="AF93" s="1">
        <f t="shared" si="28"/>
        <v>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3" t="s">
        <v>134</v>
      </c>
      <c r="B94" s="13" t="s">
        <v>33</v>
      </c>
      <c r="C94" s="13"/>
      <c r="D94" s="13"/>
      <c r="E94" s="13"/>
      <c r="F94" s="13"/>
      <c r="G94" s="14">
        <v>0</v>
      </c>
      <c r="H94" s="13">
        <v>60</v>
      </c>
      <c r="I94" s="13" t="s">
        <v>34</v>
      </c>
      <c r="J94" s="13"/>
      <c r="K94" s="13">
        <f t="shared" si="22"/>
        <v>0</v>
      </c>
      <c r="L94" s="13">
        <f t="shared" si="23"/>
        <v>0</v>
      </c>
      <c r="M94" s="13"/>
      <c r="N94" s="13"/>
      <c r="O94" s="13"/>
      <c r="P94" s="13">
        <f t="shared" si="24"/>
        <v>0</v>
      </c>
      <c r="Q94" s="15"/>
      <c r="R94" s="15"/>
      <c r="S94" s="15"/>
      <c r="T94" s="15"/>
      <c r="U94" s="13"/>
      <c r="V94" s="13" t="e">
        <f t="shared" si="25"/>
        <v>#DIV/0!</v>
      </c>
      <c r="W94" s="13" t="e">
        <f t="shared" si="26"/>
        <v>#DIV/0!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 t="s">
        <v>40</v>
      </c>
      <c r="AE94" s="13">
        <f t="shared" si="27"/>
        <v>0</v>
      </c>
      <c r="AF94" s="13">
        <f t="shared" si="2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135</v>
      </c>
      <c r="B95" s="1" t="s">
        <v>39</v>
      </c>
      <c r="C95" s="1">
        <v>24</v>
      </c>
      <c r="D95" s="1">
        <v>126</v>
      </c>
      <c r="E95" s="1">
        <v>56</v>
      </c>
      <c r="F95" s="1">
        <v>61</v>
      </c>
      <c r="G95" s="6">
        <v>0.3</v>
      </c>
      <c r="H95" s="1">
        <v>40</v>
      </c>
      <c r="I95" s="1" t="s">
        <v>34</v>
      </c>
      <c r="J95" s="1">
        <v>75</v>
      </c>
      <c r="K95" s="1">
        <f t="shared" si="22"/>
        <v>-19</v>
      </c>
      <c r="L95" s="1">
        <f t="shared" si="23"/>
        <v>56</v>
      </c>
      <c r="M95" s="1"/>
      <c r="N95" s="1">
        <v>16.599999999999991</v>
      </c>
      <c r="O95" s="1">
        <v>0</v>
      </c>
      <c r="P95" s="1">
        <f t="shared" si="24"/>
        <v>11.2</v>
      </c>
      <c r="Q95" s="5">
        <f t="shared" ref="Q95:Q96" si="33">11*P95-O95-N95-F95</f>
        <v>45.599999999999994</v>
      </c>
      <c r="R95" s="5"/>
      <c r="S95" s="5">
        <f t="shared" ref="S95:S96" si="34">Q95-R95</f>
        <v>45.599999999999994</v>
      </c>
      <c r="T95" s="5"/>
      <c r="U95" s="1"/>
      <c r="V95" s="1">
        <f t="shared" si="25"/>
        <v>11</v>
      </c>
      <c r="W95" s="1">
        <f t="shared" si="26"/>
        <v>6.9285714285714288</v>
      </c>
      <c r="X95" s="1">
        <v>9.6</v>
      </c>
      <c r="Y95" s="1">
        <v>12.8</v>
      </c>
      <c r="Z95" s="1">
        <v>13.2</v>
      </c>
      <c r="AA95" s="1">
        <v>15.4</v>
      </c>
      <c r="AB95" s="1">
        <v>18.2</v>
      </c>
      <c r="AC95" s="1">
        <v>15</v>
      </c>
      <c r="AD95" s="1"/>
      <c r="AE95" s="1">
        <f t="shared" si="27"/>
        <v>0</v>
      </c>
      <c r="AF95" s="1">
        <f t="shared" si="28"/>
        <v>14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136</v>
      </c>
      <c r="B96" s="1" t="s">
        <v>39</v>
      </c>
      <c r="C96" s="1">
        <v>46</v>
      </c>
      <c r="D96" s="1">
        <v>108</v>
      </c>
      <c r="E96" s="1">
        <v>78</v>
      </c>
      <c r="F96" s="1">
        <v>47</v>
      </c>
      <c r="G96" s="6">
        <v>0.3</v>
      </c>
      <c r="H96" s="1">
        <v>40</v>
      </c>
      <c r="I96" s="1" t="s">
        <v>34</v>
      </c>
      <c r="J96" s="1">
        <v>89</v>
      </c>
      <c r="K96" s="1">
        <f t="shared" si="22"/>
        <v>-11</v>
      </c>
      <c r="L96" s="1">
        <f t="shared" si="23"/>
        <v>78</v>
      </c>
      <c r="M96" s="1"/>
      <c r="N96" s="1">
        <v>14.600000000000019</v>
      </c>
      <c r="O96" s="1">
        <v>28.99999999999994</v>
      </c>
      <c r="P96" s="1">
        <f t="shared" si="24"/>
        <v>15.6</v>
      </c>
      <c r="Q96" s="5">
        <f t="shared" si="33"/>
        <v>81.000000000000028</v>
      </c>
      <c r="R96" s="5"/>
      <c r="S96" s="5">
        <f t="shared" si="34"/>
        <v>81.000000000000028</v>
      </c>
      <c r="T96" s="5"/>
      <c r="U96" s="1"/>
      <c r="V96" s="1">
        <f t="shared" si="25"/>
        <v>11</v>
      </c>
      <c r="W96" s="1">
        <f t="shared" si="26"/>
        <v>5.8076923076923057</v>
      </c>
      <c r="X96" s="1">
        <v>12</v>
      </c>
      <c r="Y96" s="1">
        <v>12.8</v>
      </c>
      <c r="Z96" s="1">
        <v>14.6</v>
      </c>
      <c r="AA96" s="1">
        <v>17.399999999999999</v>
      </c>
      <c r="AB96" s="1">
        <v>19</v>
      </c>
      <c r="AC96" s="1">
        <v>17.399999999999999</v>
      </c>
      <c r="AD96" s="1"/>
      <c r="AE96" s="1">
        <f t="shared" si="27"/>
        <v>0</v>
      </c>
      <c r="AF96" s="1">
        <f t="shared" si="28"/>
        <v>24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137</v>
      </c>
      <c r="B97" s="1" t="s">
        <v>39</v>
      </c>
      <c r="C97" s="1"/>
      <c r="D97" s="1">
        <v>18</v>
      </c>
      <c r="E97" s="1">
        <v>16</v>
      </c>
      <c r="F97" s="1"/>
      <c r="G97" s="6">
        <v>0.3</v>
      </c>
      <c r="H97" s="1">
        <v>40</v>
      </c>
      <c r="I97" s="1" t="s">
        <v>34</v>
      </c>
      <c r="J97" s="1">
        <v>16</v>
      </c>
      <c r="K97" s="1">
        <f t="shared" si="22"/>
        <v>0</v>
      </c>
      <c r="L97" s="1">
        <f t="shared" si="23"/>
        <v>16</v>
      </c>
      <c r="M97" s="1"/>
      <c r="N97" s="1"/>
      <c r="O97" s="1">
        <v>108</v>
      </c>
      <c r="P97" s="1">
        <f t="shared" si="24"/>
        <v>3.2</v>
      </c>
      <c r="Q97" s="5"/>
      <c r="R97" s="5"/>
      <c r="S97" s="5"/>
      <c r="T97" s="5"/>
      <c r="U97" s="1"/>
      <c r="V97" s="1">
        <f t="shared" si="25"/>
        <v>33.75</v>
      </c>
      <c r="W97" s="1">
        <f t="shared" si="26"/>
        <v>33.75</v>
      </c>
      <c r="X97" s="1">
        <v>3.2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138</v>
      </c>
      <c r="AE97" s="1">
        <f t="shared" si="27"/>
        <v>0</v>
      </c>
      <c r="AF97" s="1">
        <f t="shared" si="28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139</v>
      </c>
      <c r="B98" s="1" t="s">
        <v>39</v>
      </c>
      <c r="C98" s="1"/>
      <c r="D98" s="1">
        <v>18</v>
      </c>
      <c r="E98" s="1">
        <v>18</v>
      </c>
      <c r="F98" s="1"/>
      <c r="G98" s="6">
        <v>0.3</v>
      </c>
      <c r="H98" s="1">
        <v>40</v>
      </c>
      <c r="I98" s="1" t="s">
        <v>34</v>
      </c>
      <c r="J98" s="1">
        <v>19</v>
      </c>
      <c r="K98" s="1">
        <f t="shared" si="22"/>
        <v>-1</v>
      </c>
      <c r="L98" s="1">
        <f t="shared" si="23"/>
        <v>18</v>
      </c>
      <c r="M98" s="1"/>
      <c r="N98" s="1"/>
      <c r="O98" s="1">
        <v>108</v>
      </c>
      <c r="P98" s="1">
        <f t="shared" si="24"/>
        <v>3.6</v>
      </c>
      <c r="Q98" s="5"/>
      <c r="R98" s="5"/>
      <c r="S98" s="5"/>
      <c r="T98" s="5"/>
      <c r="U98" s="1"/>
      <c r="V98" s="1">
        <f t="shared" si="25"/>
        <v>30</v>
      </c>
      <c r="W98" s="1">
        <f t="shared" si="26"/>
        <v>30</v>
      </c>
      <c r="X98" s="1">
        <v>3.6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138</v>
      </c>
      <c r="AE98" s="1">
        <f t="shared" si="27"/>
        <v>0</v>
      </c>
      <c r="AF98" s="1">
        <f t="shared" si="28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140</v>
      </c>
      <c r="B99" s="1" t="s">
        <v>39</v>
      </c>
      <c r="C99" s="1"/>
      <c r="D99" s="1">
        <v>18</v>
      </c>
      <c r="E99" s="1">
        <v>15</v>
      </c>
      <c r="F99" s="1"/>
      <c r="G99" s="6">
        <v>0.3</v>
      </c>
      <c r="H99" s="1">
        <v>40</v>
      </c>
      <c r="I99" s="1" t="s">
        <v>34</v>
      </c>
      <c r="J99" s="1">
        <v>15</v>
      </c>
      <c r="K99" s="1">
        <f t="shared" si="22"/>
        <v>0</v>
      </c>
      <c r="L99" s="1">
        <f t="shared" si="23"/>
        <v>15</v>
      </c>
      <c r="M99" s="1"/>
      <c r="N99" s="1">
        <v>400</v>
      </c>
      <c r="O99" s="1">
        <v>0</v>
      </c>
      <c r="P99" s="1">
        <f t="shared" si="24"/>
        <v>3</v>
      </c>
      <c r="Q99" s="5"/>
      <c r="R99" s="20">
        <v>200</v>
      </c>
      <c r="S99" s="5"/>
      <c r="T99" s="20">
        <v>200</v>
      </c>
      <c r="U99" s="1" t="s">
        <v>148</v>
      </c>
      <c r="V99" s="1">
        <f t="shared" si="25"/>
        <v>133.33333333333334</v>
      </c>
      <c r="W99" s="1">
        <f t="shared" si="26"/>
        <v>133.33333333333334</v>
      </c>
      <c r="X99" s="1">
        <v>3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141</v>
      </c>
      <c r="AE99" s="1">
        <f t="shared" si="27"/>
        <v>60</v>
      </c>
      <c r="AF99" s="1">
        <f t="shared" si="28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142</v>
      </c>
      <c r="B100" s="1" t="s">
        <v>33</v>
      </c>
      <c r="C100" s="1">
        <v>87.584000000000003</v>
      </c>
      <c r="D100" s="1">
        <v>42.792000000000002</v>
      </c>
      <c r="E100" s="1">
        <v>40.286999999999999</v>
      </c>
      <c r="F100" s="1">
        <v>73.534000000000006</v>
      </c>
      <c r="G100" s="6">
        <v>1</v>
      </c>
      <c r="H100" s="1">
        <v>45</v>
      </c>
      <c r="I100" s="1" t="s">
        <v>34</v>
      </c>
      <c r="J100" s="1">
        <v>40</v>
      </c>
      <c r="K100" s="1">
        <f t="shared" si="22"/>
        <v>0.28699999999999903</v>
      </c>
      <c r="L100" s="1">
        <f t="shared" si="23"/>
        <v>40.286999999999999</v>
      </c>
      <c r="M100" s="1"/>
      <c r="N100" s="1">
        <v>3.9959999999999951</v>
      </c>
      <c r="O100" s="1">
        <v>15.7744</v>
      </c>
      <c r="P100" s="1">
        <f t="shared" si="24"/>
        <v>8.0573999999999995</v>
      </c>
      <c r="Q100" s="5"/>
      <c r="R100" s="5"/>
      <c r="S100" s="5"/>
      <c r="T100" s="5"/>
      <c r="U100" s="1"/>
      <c r="V100" s="1">
        <f t="shared" si="25"/>
        <v>11.579963760021844</v>
      </c>
      <c r="W100" s="1">
        <f t="shared" si="26"/>
        <v>11.579963760021844</v>
      </c>
      <c r="X100" s="1">
        <v>9.4214000000000002</v>
      </c>
      <c r="Y100" s="1">
        <v>10.249599999999999</v>
      </c>
      <c r="Z100" s="1">
        <v>9.1579999999999995</v>
      </c>
      <c r="AA100" s="1">
        <v>10.3874</v>
      </c>
      <c r="AB100" s="1">
        <v>11.5482</v>
      </c>
      <c r="AC100" s="1">
        <v>3.5684</v>
      </c>
      <c r="AD100" s="1"/>
      <c r="AE100" s="1">
        <f t="shared" si="27"/>
        <v>0</v>
      </c>
      <c r="AF100" s="1">
        <f t="shared" si="28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143</v>
      </c>
      <c r="B101" s="1" t="s">
        <v>39</v>
      </c>
      <c r="C101" s="1">
        <v>1</v>
      </c>
      <c r="D101" s="1">
        <v>42</v>
      </c>
      <c r="E101" s="1">
        <v>11</v>
      </c>
      <c r="F101" s="1">
        <v>30</v>
      </c>
      <c r="G101" s="6">
        <v>0.33</v>
      </c>
      <c r="H101" s="1">
        <v>40</v>
      </c>
      <c r="I101" s="1" t="s">
        <v>34</v>
      </c>
      <c r="J101" s="1">
        <v>14</v>
      </c>
      <c r="K101" s="1">
        <f t="shared" si="22"/>
        <v>-3</v>
      </c>
      <c r="L101" s="1">
        <f t="shared" si="23"/>
        <v>11</v>
      </c>
      <c r="M101" s="1"/>
      <c r="N101" s="1">
        <v>67</v>
      </c>
      <c r="O101" s="1">
        <v>0</v>
      </c>
      <c r="P101" s="1">
        <f t="shared" si="24"/>
        <v>2.2000000000000002</v>
      </c>
      <c r="Q101" s="5"/>
      <c r="R101" s="5"/>
      <c r="S101" s="5"/>
      <c r="T101" s="5"/>
      <c r="U101" s="1"/>
      <c r="V101" s="1">
        <f t="shared" si="25"/>
        <v>44.090909090909086</v>
      </c>
      <c r="W101" s="1">
        <f t="shared" si="26"/>
        <v>44.090909090909086</v>
      </c>
      <c r="X101" s="1">
        <v>2.4</v>
      </c>
      <c r="Y101" s="1">
        <v>9.4</v>
      </c>
      <c r="Z101" s="1">
        <v>9.4</v>
      </c>
      <c r="AA101" s="1">
        <v>2.4</v>
      </c>
      <c r="AB101" s="1">
        <v>5</v>
      </c>
      <c r="AC101" s="1">
        <v>4.8</v>
      </c>
      <c r="AD101" s="1" t="s">
        <v>138</v>
      </c>
      <c r="AE101" s="1">
        <f t="shared" si="27"/>
        <v>0</v>
      </c>
      <c r="AF101" s="1">
        <f t="shared" si="28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144</v>
      </c>
      <c r="B102" s="1" t="s">
        <v>39</v>
      </c>
      <c r="C102" s="1">
        <v>6</v>
      </c>
      <c r="D102" s="1">
        <v>24</v>
      </c>
      <c r="E102" s="1"/>
      <c r="F102" s="1">
        <v>24</v>
      </c>
      <c r="G102" s="6">
        <v>0.33</v>
      </c>
      <c r="H102" s="1">
        <v>50</v>
      </c>
      <c r="I102" s="1" t="s">
        <v>34</v>
      </c>
      <c r="J102" s="1">
        <v>1</v>
      </c>
      <c r="K102" s="1">
        <f t="shared" ref="K102" si="35">E102-J102</f>
        <v>-1</v>
      </c>
      <c r="L102" s="1">
        <f t="shared" si="23"/>
        <v>0</v>
      </c>
      <c r="M102" s="1"/>
      <c r="N102" s="1">
        <v>83.6</v>
      </c>
      <c r="O102" s="1">
        <v>0</v>
      </c>
      <c r="P102" s="1">
        <f t="shared" si="24"/>
        <v>0</v>
      </c>
      <c r="Q102" s="5"/>
      <c r="R102" s="5"/>
      <c r="S102" s="5"/>
      <c r="T102" s="5"/>
      <c r="U102" s="1"/>
      <c r="V102" s="1" t="e">
        <f t="shared" si="25"/>
        <v>#DIV/0!</v>
      </c>
      <c r="W102" s="1" t="e">
        <f t="shared" si="26"/>
        <v>#DIV/0!</v>
      </c>
      <c r="X102" s="1">
        <v>1.2</v>
      </c>
      <c r="Y102" s="1">
        <v>9.6</v>
      </c>
      <c r="Z102" s="1">
        <v>11.2</v>
      </c>
      <c r="AA102" s="1">
        <v>3.6</v>
      </c>
      <c r="AB102" s="1">
        <v>3.4</v>
      </c>
      <c r="AC102" s="1">
        <v>4.8</v>
      </c>
      <c r="AD102" s="1" t="s">
        <v>138</v>
      </c>
      <c r="AE102" s="1">
        <f t="shared" si="27"/>
        <v>0</v>
      </c>
      <c r="AF102" s="1">
        <f t="shared" si="28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102" xr:uid="{CE9AA80C-CF12-4427-BBE5-2E91214DA97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2024-12-05T13:11:01Z</dcterms:created>
  <dcterms:modified xsi:type="dcterms:W3CDTF">2024-12-06T09:33:29Z</dcterms:modified>
</cp:coreProperties>
</file>