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313BAFF-6A82-439A-84D0-13F127C5F6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Y439" i="1" s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Y429" i="1" s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BP394" i="1" s="1"/>
  <c r="P394" i="1"/>
  <c r="BO393" i="1"/>
  <c r="BN393" i="1"/>
  <c r="BM393" i="1"/>
  <c r="Z393" i="1"/>
  <c r="Y393" i="1"/>
  <c r="BP393" i="1" s="1"/>
  <c r="P393" i="1"/>
  <c r="BO392" i="1"/>
  <c r="BM392" i="1"/>
  <c r="Y392" i="1"/>
  <c r="BP392" i="1" s="1"/>
  <c r="BO391" i="1"/>
  <c r="BM391" i="1"/>
  <c r="Y391" i="1"/>
  <c r="Y396" i="1" s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Y388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Y373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3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3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4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73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73" i="1" s="1"/>
  <c r="P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5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5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7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20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3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8" i="1" s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0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2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3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3" i="1"/>
  <c r="Z64" i="1"/>
  <c r="Z72" i="1" s="1"/>
  <c r="BN64" i="1"/>
  <c r="BP64" i="1"/>
  <c r="Z66" i="1"/>
  <c r="BN66" i="1"/>
  <c r="Z68" i="1"/>
  <c r="BN68" i="1"/>
  <c r="Z70" i="1"/>
  <c r="BN70" i="1"/>
  <c r="Y73" i="1"/>
  <c r="Z76" i="1"/>
  <c r="Z79" i="1" s="1"/>
  <c r="BN76" i="1"/>
  <c r="BP76" i="1"/>
  <c r="Z78" i="1"/>
  <c r="BN78" i="1"/>
  <c r="Z82" i="1"/>
  <c r="Z88" i="1" s="1"/>
  <c r="BN82" i="1"/>
  <c r="BP82" i="1"/>
  <c r="Z84" i="1"/>
  <c r="BN84" i="1"/>
  <c r="Z86" i="1"/>
  <c r="BN86" i="1"/>
  <c r="Y89" i="1"/>
  <c r="Z92" i="1"/>
  <c r="Z97" i="1" s="1"/>
  <c r="BN92" i="1"/>
  <c r="BP92" i="1"/>
  <c r="Z94" i="1"/>
  <c r="BN94" i="1"/>
  <c r="Z96" i="1"/>
  <c r="BN96" i="1"/>
  <c r="Z100" i="1"/>
  <c r="BN100" i="1"/>
  <c r="BP100" i="1"/>
  <c r="Z102" i="1"/>
  <c r="BN102" i="1"/>
  <c r="Y103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Y136" i="1"/>
  <c r="Z139" i="1"/>
  <c r="Z145" i="1" s="1"/>
  <c r="BN139" i="1"/>
  <c r="Z141" i="1"/>
  <c r="BN141" i="1"/>
  <c r="Z143" i="1"/>
  <c r="BN143" i="1"/>
  <c r="Y146" i="1"/>
  <c r="Z149" i="1"/>
  <c r="Z150" i="1" s="1"/>
  <c r="BN149" i="1"/>
  <c r="BP149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73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73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Z218" i="1"/>
  <c r="BN218" i="1"/>
  <c r="Z220" i="1"/>
  <c r="BN220" i="1"/>
  <c r="Z222" i="1"/>
  <c r="BN222" i="1"/>
  <c r="Y223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6" i="1" s="1"/>
  <c r="BN240" i="1"/>
  <c r="BP240" i="1"/>
  <c r="Z243" i="1"/>
  <c r="BN243" i="1"/>
  <c r="Z245" i="1"/>
  <c r="BN245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H9" i="1"/>
  <c r="Y24" i="1"/>
  <c r="Y111" i="1"/>
  <c r="Y129" i="1"/>
  <c r="Y156" i="1"/>
  <c r="Y191" i="1"/>
  <c r="Y247" i="1"/>
  <c r="K673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L673" i="1"/>
  <c r="Y272" i="1"/>
  <c r="M673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3" i="1"/>
  <c r="Z357" i="1"/>
  <c r="Z365" i="1" s="1"/>
  <c r="BN357" i="1"/>
  <c r="Z359" i="1"/>
  <c r="BN359" i="1"/>
  <c r="Z361" i="1"/>
  <c r="BN361" i="1"/>
  <c r="Z363" i="1"/>
  <c r="BN363" i="1"/>
  <c r="Y366" i="1"/>
  <c r="Z369" i="1"/>
  <c r="BN369" i="1"/>
  <c r="Z371" i="1"/>
  <c r="Z372" i="1" s="1"/>
  <c r="BN371" i="1"/>
  <c r="Y372" i="1"/>
  <c r="Z375" i="1"/>
  <c r="Z381" i="1" s="1"/>
  <c r="BN375" i="1"/>
  <c r="BP375" i="1"/>
  <c r="Z377" i="1"/>
  <c r="BN377" i="1"/>
  <c r="Z379" i="1"/>
  <c r="BN379" i="1"/>
  <c r="Y382" i="1"/>
  <c r="Z385" i="1"/>
  <c r="Z388" i="1" s="1"/>
  <c r="BN385" i="1"/>
  <c r="Z386" i="1"/>
  <c r="BN386" i="1"/>
  <c r="Y389" i="1"/>
  <c r="Z391" i="1"/>
  <c r="BN391" i="1"/>
  <c r="BP391" i="1"/>
  <c r="Z392" i="1"/>
  <c r="BN392" i="1"/>
  <c r="Z394" i="1"/>
  <c r="BN394" i="1"/>
  <c r="Y395" i="1"/>
  <c r="Z398" i="1"/>
  <c r="BN398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Z454" i="1" s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Z673" i="1"/>
  <c r="BP526" i="1"/>
  <c r="BN526" i="1"/>
  <c r="Z526" i="1"/>
  <c r="Y290" i="1"/>
  <c r="Y295" i="1"/>
  <c r="Y302" i="1"/>
  <c r="Y311" i="1"/>
  <c r="Y344" i="1"/>
  <c r="Y365" i="1"/>
  <c r="Y401" i="1"/>
  <c r="BP398" i="1"/>
  <c r="BP411" i="1"/>
  <c r="BN411" i="1"/>
  <c r="Z411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3" i="1"/>
  <c r="Y438" i="1"/>
  <c r="BP436" i="1"/>
  <c r="BN436" i="1"/>
  <c r="Z436" i="1"/>
  <c r="Z438" i="1" s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Z505" i="1" s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X673" i="1"/>
  <c r="Y454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85" i="1" l="1"/>
  <c r="Z567" i="1"/>
  <c r="Z428" i="1"/>
  <c r="Z529" i="1"/>
  <c r="Z467" i="1"/>
  <c r="Z412" i="1"/>
  <c r="Z401" i="1"/>
  <c r="Z395" i="1"/>
  <c r="Z311" i="1"/>
  <c r="Z301" i="1"/>
  <c r="Z135" i="1"/>
  <c r="Z128" i="1"/>
  <c r="Z119" i="1"/>
  <c r="Z110" i="1"/>
  <c r="Z103" i="1"/>
  <c r="Z35" i="1"/>
  <c r="Y667" i="1"/>
  <c r="Y664" i="1"/>
  <c r="Z636" i="1"/>
  <c r="Z649" i="1"/>
  <c r="Z615" i="1"/>
  <c r="Z596" i="1"/>
  <c r="Z573" i="1"/>
  <c r="Y663" i="1"/>
  <c r="Y665" i="1"/>
  <c r="Z668" i="1"/>
  <c r="Y666" i="1" l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<sst xmlns="http://schemas.openxmlformats.org/spreadsheetml/2006/main" count="3138" uniqueCount="1080">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</sst>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320</v>
      </c>
      <c r="Y49" s="778">
        <f t="shared" si="6"/>
        <v>324</v>
      </c>
      <c r="Z49" s="36">
        <f>IFERROR(IF(Y49=0,"",ROUNDUP(Y49/H49,0)*0.02175),"")</f>
        <v>0.65249999999999997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334.22222222222217</v>
      </c>
      <c r="BN49" s="64">
        <f t="shared" si="8"/>
        <v>338.4</v>
      </c>
      <c r="BO49" s="64">
        <f t="shared" si="9"/>
        <v>0.52910052910052896</v>
      </c>
      <c r="BP49" s="64">
        <f t="shared" si="10"/>
        <v>0.53571428571428559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11</v>
      </c>
      <c r="Y50" s="778">
        <f t="shared" si="6"/>
        <v>11.2</v>
      </c>
      <c r="Z50" s="36">
        <f>IFERROR(IF(Y50=0,"",ROUNDUP(Y50/H50,0)*0.02175),"")</f>
        <v>2.1749999999999999E-2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11.471428571428572</v>
      </c>
      <c r="BN50" s="64">
        <f t="shared" si="8"/>
        <v>11.680000000000001</v>
      </c>
      <c r="BO50" s="64">
        <f t="shared" si="9"/>
        <v>1.7538265306122448E-2</v>
      </c>
      <c r="BP50" s="64">
        <f t="shared" si="10"/>
        <v>1.7857142857142856E-2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30.611772486772484</v>
      </c>
      <c r="Y54" s="779">
        <f>IFERROR(Y48/H48,"0")+IFERROR(Y49/H49,"0")+IFERROR(Y50/H50,"0")+IFERROR(Y51/H51,"0")+IFERROR(Y52/H52,"0")+IFERROR(Y53/H53,"0")</f>
        <v>30.999999999999996</v>
      </c>
      <c r="Z54" s="779">
        <f>IFERROR(IF(Z48="",0,Z48),"0")+IFERROR(IF(Z49="",0,Z49),"0")+IFERROR(IF(Z50="",0,Z50),"0")+IFERROR(IF(Z51="",0,Z51),"0")+IFERROR(IF(Z52="",0,Z52),"0")+IFERROR(IF(Z53="",0,Z53),"0")</f>
        <v>0.67425000000000002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331</v>
      </c>
      <c r="Y55" s="779">
        <f>IFERROR(SUM(Y48:Y53),"0")</f>
        <v>335.2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63</v>
      </c>
      <c r="Y64" s="778">
        <f t="shared" si="11"/>
        <v>64.800000000000011</v>
      </c>
      <c r="Z64" s="36">
        <f>IFERROR(IF(Y64=0,"",ROUNDUP(Y64/H64,0)*0.02175),"")</f>
        <v>0.1305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65.8</v>
      </c>
      <c r="BN64" s="64">
        <f t="shared" si="13"/>
        <v>67.680000000000007</v>
      </c>
      <c r="BO64" s="64">
        <f t="shared" si="14"/>
        <v>0.10416666666666666</v>
      </c>
      <c r="BP64" s="64">
        <f t="shared" si="15"/>
        <v>0.10714285714285715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5.833333333333333</v>
      </c>
      <c r="Y72" s="779">
        <f>IFERROR(Y63/H63,"0")+IFERROR(Y64/H64,"0")+IFERROR(Y65/H65,"0")+IFERROR(Y66/H66,"0")+IFERROR(Y67/H67,"0")+IFERROR(Y68/H68,"0")+IFERROR(Y69/H69,"0")+IFERROR(Y70/H70,"0")+IFERROR(Y71/H71,"0")</f>
        <v>6.0000000000000009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0.1305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63</v>
      </c>
      <c r="Y73" s="779">
        <f>IFERROR(SUM(Y63:Y71),"0")</f>
        <v>64.800000000000011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98</v>
      </c>
      <c r="Y75" s="778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102.35555555555553</v>
      </c>
      <c r="BN75" s="64">
        <f>IFERROR(Y75*I75/H75,"0")</f>
        <v>112.8</v>
      </c>
      <c r="BO75" s="64">
        <f>IFERROR(1/J75*(X75/H75),"0")</f>
        <v>0.16203703703703701</v>
      </c>
      <c r="BP75" s="64">
        <f>IFERROR(1/J75*(Y75/H75),"0")</f>
        <v>0.17857142857142855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9.0740740740740726</v>
      </c>
      <c r="Y79" s="779">
        <f>IFERROR(Y75/H75,"0")+IFERROR(Y76/H76,"0")+IFERROR(Y77/H77,"0")+IFERROR(Y78/H78,"0")</f>
        <v>10</v>
      </c>
      <c r="Z79" s="779">
        <f>IFERROR(IF(Z75="",0,Z75),"0")+IFERROR(IF(Z76="",0,Z76),"0")+IFERROR(IF(Z77="",0,Z77),"0")+IFERROR(IF(Z78="",0,Z78),"0")</f>
        <v>0.21749999999999997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98</v>
      </c>
      <c r="Y80" s="779">
        <f>IFERROR(SUM(Y75:Y78),"0")</f>
        <v>108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503</v>
      </c>
      <c r="Y107" s="778">
        <f>IFERROR(IF(X107="",0,CEILING((X107/$H107),1)*$H107),"")</f>
        <v>507.6</v>
      </c>
      <c r="Z107" s="36">
        <f>IFERROR(IF(Y107=0,"",ROUNDUP(Y107/H107,0)*0.02175),"")</f>
        <v>1.0222499999999999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525.3555555555555</v>
      </c>
      <c r="BN107" s="64">
        <f>IFERROR(Y107*I107/H107,"0")</f>
        <v>530.16</v>
      </c>
      <c r="BO107" s="64">
        <f>IFERROR(1/J107*(X107/H107),"0")</f>
        <v>0.83167989417989407</v>
      </c>
      <c r="BP107" s="64">
        <f>IFERROR(1/J107*(Y107/H107),"0")</f>
        <v>0.83928571428571419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6</v>
      </c>
      <c r="Y109" s="778">
        <f>IFERROR(IF(X109="",0,CEILING((X109/$H109),1)*$H109),"")</f>
        <v>9</v>
      </c>
      <c r="Z109" s="36">
        <f>IFERROR(IF(Y109=0,"",ROUNDUP(Y109/H109,0)*0.00902),"")</f>
        <v>1.804E-2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6.2799999999999994</v>
      </c>
      <c r="BN109" s="64">
        <f>IFERROR(Y109*I109/H109,"0")</f>
        <v>9.42</v>
      </c>
      <c r="BO109" s="64">
        <f>IFERROR(1/J109*(X109/H109),"0")</f>
        <v>1.01010101010101E-2</v>
      </c>
      <c r="BP109" s="64">
        <f>IFERROR(1/J109*(Y109/H109),"0")</f>
        <v>1.5151515151515152E-2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47.907407407407405</v>
      </c>
      <c r="Y110" s="779">
        <f>IFERROR(Y107/H107,"0")+IFERROR(Y108/H108,"0")+IFERROR(Y109/H109,"0")</f>
        <v>49</v>
      </c>
      <c r="Z110" s="779">
        <f>IFERROR(IF(Z107="",0,Z107),"0")+IFERROR(IF(Z108="",0,Z108),"0")+IFERROR(IF(Z109="",0,Z109),"0")</f>
        <v>1.0402899999999999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509</v>
      </c>
      <c r="Y111" s="779">
        <f>IFERROR(SUM(Y107:Y109),"0")</f>
        <v>516.6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119</v>
      </c>
      <c r="Y114" s="778">
        <f t="shared" si="26"/>
        <v>126</v>
      </c>
      <c r="Z114" s="36">
        <f>IFERROR(IF(Y114=0,"",ROUNDUP(Y114/H114,0)*0.02175),"")</f>
        <v>0.32624999999999998</v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126.99000000000001</v>
      </c>
      <c r="BN114" s="64">
        <f t="shared" si="28"/>
        <v>134.45999999999998</v>
      </c>
      <c r="BO114" s="64">
        <f t="shared" si="29"/>
        <v>0.25297619047619047</v>
      </c>
      <c r="BP114" s="64">
        <f t="shared" si="30"/>
        <v>0.26785714285714285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312</v>
      </c>
      <c r="Y115" s="778">
        <f t="shared" si="26"/>
        <v>313.20000000000005</v>
      </c>
      <c r="Z115" s="36">
        <f>IFERROR(IF(Y115=0,"",ROUNDUP(Y115/H115,0)*0.00651),"")</f>
        <v>0.75516000000000005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341.12</v>
      </c>
      <c r="BN115" s="64">
        <f t="shared" si="28"/>
        <v>342.43200000000002</v>
      </c>
      <c r="BO115" s="64">
        <f t="shared" si="29"/>
        <v>0.63492063492063489</v>
      </c>
      <c r="BP115" s="64">
        <f t="shared" si="30"/>
        <v>0.63736263736263754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129.7222222222222</v>
      </c>
      <c r="Y119" s="779">
        <f>IFERROR(Y113/H113,"0")+IFERROR(Y114/H114,"0")+IFERROR(Y115/H115,"0")+IFERROR(Y116/H116,"0")+IFERROR(Y117/H117,"0")+IFERROR(Y118/H118,"0")</f>
        <v>131</v>
      </c>
      <c r="Z119" s="779">
        <f>IFERROR(IF(Z113="",0,Z113),"0")+IFERROR(IF(Z114="",0,Z114),"0")+IFERROR(IF(Z115="",0,Z115),"0")+IFERROR(IF(Z116="",0,Z116),"0")+IFERROR(IF(Z117="",0,Z117),"0")+IFERROR(IF(Z118="",0,Z118),"0")</f>
        <v>1.08141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431</v>
      </c>
      <c r="Y120" s="779">
        <f>IFERROR(SUM(Y113:Y118),"0")</f>
        <v>439.20000000000005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326</v>
      </c>
      <c r="Y124" s="778">
        <f>IFERROR(IF(X124="",0,CEILING((X124/$H124),1)*$H124),"")</f>
        <v>336</v>
      </c>
      <c r="Z124" s="36">
        <f>IFERROR(IF(Y124=0,"",ROUNDUP(Y124/H124,0)*0.02175),"")</f>
        <v>0.65249999999999997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339.97142857142859</v>
      </c>
      <c r="BN124" s="64">
        <f>IFERROR(Y124*I124/H124,"0")</f>
        <v>350.40000000000003</v>
      </c>
      <c r="BO124" s="64">
        <f>IFERROR(1/J124*(X124/H124),"0")</f>
        <v>0.51977040816326525</v>
      </c>
      <c r="BP124" s="64">
        <f>IFERROR(1/J124*(Y124/H124),"0")</f>
        <v>0.5357142857142857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20</v>
      </c>
      <c r="Y126" s="778">
        <f>IFERROR(IF(X126="",0,CEILING((X126/$H126),1)*$H126),"")</f>
        <v>22.5</v>
      </c>
      <c r="Z126" s="36">
        <f>IFERROR(IF(Y126=0,"",ROUNDUP(Y126/H126,0)*0.00902),"")</f>
        <v>4.5100000000000001E-2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20.933333333333334</v>
      </c>
      <c r="BN126" s="64">
        <f>IFERROR(Y126*I126/H126,"0")</f>
        <v>23.549999999999997</v>
      </c>
      <c r="BO126" s="64">
        <f>IFERROR(1/J126*(X126/H126),"0")</f>
        <v>3.3670033670033669E-2</v>
      </c>
      <c r="BP126" s="64">
        <f>IFERROR(1/J126*(Y126/H126),"0")</f>
        <v>3.787878787878788E-2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33.551587301587304</v>
      </c>
      <c r="Y128" s="779">
        <f>IFERROR(Y123/H123,"0")+IFERROR(Y124/H124,"0")+IFERROR(Y125/H125,"0")+IFERROR(Y126/H126,"0")+IFERROR(Y127/H127,"0")</f>
        <v>35</v>
      </c>
      <c r="Z128" s="779">
        <f>IFERROR(IF(Z123="",0,Z123),"0")+IFERROR(IF(Z124="",0,Z124),"0")+IFERROR(IF(Z125="",0,Z125),"0")+IFERROR(IF(Z126="",0,Z126),"0")+IFERROR(IF(Z127="",0,Z127),"0")</f>
        <v>0.6976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346</v>
      </c>
      <c r="Y129" s="779">
        <f>IFERROR(SUM(Y123:Y127),"0")</f>
        <v>358.5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7</v>
      </c>
      <c r="Y134" s="778">
        <f>IFERROR(IF(X134="",0,CEILING((X134/$H134),1)*$H134),"")</f>
        <v>7.1999999999999993</v>
      </c>
      <c r="Z134" s="36">
        <f>IFERROR(IF(Y134=0,"",ROUNDUP(Y134/H134,0)*0.00651),"")</f>
        <v>1.9529999999999999E-2</v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7.5250000000000012</v>
      </c>
      <c r="BN134" s="64">
        <f>IFERROR(Y134*I134/H134,"0")</f>
        <v>7.7399999999999993</v>
      </c>
      <c r="BO134" s="64">
        <f>IFERROR(1/J134*(X134/H134),"0")</f>
        <v>1.6025641025641028E-2</v>
      </c>
      <c r="BP134" s="64">
        <f>IFERROR(1/J134*(Y134/H134),"0")</f>
        <v>1.6483516483516484E-2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2.916666666666667</v>
      </c>
      <c r="Y135" s="779">
        <f>IFERROR(Y131/H131,"0")+IFERROR(Y132/H132,"0")+IFERROR(Y133/H133,"0")+IFERROR(Y134/H134,"0")</f>
        <v>3</v>
      </c>
      <c r="Z135" s="779">
        <f>IFERROR(IF(Z131="",0,Z131),"0")+IFERROR(IF(Z132="",0,Z132),"0")+IFERROR(IF(Z133="",0,Z133),"0")+IFERROR(IF(Z134="",0,Z134),"0")</f>
        <v>1.9529999999999999E-2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7</v>
      </c>
      <c r="Y136" s="779">
        <f>IFERROR(SUM(Y131:Y134),"0")</f>
        <v>7.1999999999999993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311</v>
      </c>
      <c r="Y139" s="778">
        <f t="shared" si="31"/>
        <v>319.2</v>
      </c>
      <c r="Z139" s="36">
        <f>IFERROR(IF(Y139=0,"",ROUNDUP(Y139/H139,0)*0.02175),"")</f>
        <v>0.8264999999999999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331.65928571428572</v>
      </c>
      <c r="BN139" s="64">
        <f t="shared" si="33"/>
        <v>340.404</v>
      </c>
      <c r="BO139" s="64">
        <f t="shared" si="34"/>
        <v>0.66113945578231292</v>
      </c>
      <c r="BP139" s="64">
        <f t="shared" si="35"/>
        <v>0.67857142857142849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9</v>
      </c>
      <c r="Y142" s="778">
        <f t="shared" si="31"/>
        <v>10.8</v>
      </c>
      <c r="Z142" s="36">
        <f>IFERROR(IF(Y142=0,"",ROUNDUP(Y142/H142,0)*0.00651),"")</f>
        <v>2.6040000000000001E-2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9.8399999999999981</v>
      </c>
      <c r="BN142" s="64">
        <f t="shared" si="33"/>
        <v>11.808</v>
      </c>
      <c r="BO142" s="64">
        <f t="shared" si="34"/>
        <v>1.8315018315018316E-2</v>
      </c>
      <c r="BP142" s="64">
        <f t="shared" si="35"/>
        <v>2.197802197802198E-2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40.357142857142861</v>
      </c>
      <c r="Y145" s="779">
        <f>IFERROR(Y138/H138,"0")+IFERROR(Y139/H139,"0")+IFERROR(Y140/H140,"0")+IFERROR(Y141/H141,"0")+IFERROR(Y142/H142,"0")+IFERROR(Y143/H143,"0")+IFERROR(Y144/H144,"0")</f>
        <v>42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0.85253999999999985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320</v>
      </c>
      <c r="Y146" s="779">
        <f>IFERROR(SUM(Y138:Y144),"0")</f>
        <v>330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29</v>
      </c>
      <c r="Y195" s="778">
        <f t="shared" si="36"/>
        <v>29.400000000000002</v>
      </c>
      <c r="Z195" s="36">
        <f>IFERROR(IF(Y195=0,"",ROUNDUP(Y195/H195,0)*0.00753),"")</f>
        <v>5.271E-2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30.380952380952383</v>
      </c>
      <c r="BN195" s="64">
        <f t="shared" si="38"/>
        <v>30.8</v>
      </c>
      <c r="BO195" s="64">
        <f t="shared" si="39"/>
        <v>4.4261294261294257E-2</v>
      </c>
      <c r="BP195" s="64">
        <f t="shared" si="40"/>
        <v>4.4871794871794872E-2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97</v>
      </c>
      <c r="Y198" s="778">
        <f t="shared" si="36"/>
        <v>98.7</v>
      </c>
      <c r="Z198" s="36">
        <f>IFERROR(IF(Y198=0,"",ROUNDUP(Y198/H198,0)*0.00502),"")</f>
        <v>0.23594000000000001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101.61904761904762</v>
      </c>
      <c r="BN198" s="64">
        <f t="shared" si="38"/>
        <v>103.4</v>
      </c>
      <c r="BO198" s="64">
        <f t="shared" si="39"/>
        <v>0.19739519739519742</v>
      </c>
      <c r="BP198" s="64">
        <f t="shared" si="40"/>
        <v>0.20085470085470086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53.095238095238095</v>
      </c>
      <c r="Y201" s="779">
        <f>IFERROR(Y193/H193,"0")+IFERROR(Y194/H194,"0")+IFERROR(Y195/H195,"0")+IFERROR(Y196/H196,"0")+IFERROR(Y197/H197,"0")+IFERROR(Y198/H198,"0")+IFERROR(Y199/H199,"0")+IFERROR(Y200/H200,"0")</f>
        <v>54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0.28865000000000002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126</v>
      </c>
      <c r="Y202" s="779">
        <f>IFERROR(SUM(Y193:Y200),"0")</f>
        <v>128.1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182</v>
      </c>
      <c r="Y215" s="778">
        <f t="shared" ref="Y215:Y222" si="41">IFERROR(IF(X215="",0,CEILING((X215/$H215),1)*$H215),"")</f>
        <v>183.60000000000002</v>
      </c>
      <c r="Z215" s="36">
        <f>IFERROR(IF(Y215=0,"",ROUNDUP(Y215/H215,0)*0.00902),"")</f>
        <v>0.30668000000000001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189.07777777777778</v>
      </c>
      <c r="BN215" s="64">
        <f t="shared" ref="BN215:BN222" si="43">IFERROR(Y215*I215/H215,"0")</f>
        <v>190.74</v>
      </c>
      <c r="BO215" s="64">
        <f t="shared" ref="BO215:BO222" si="44">IFERROR(1/J215*(X215/H215),"0")</f>
        <v>0.255331088664422</v>
      </c>
      <c r="BP215" s="64">
        <f t="shared" ref="BP215:BP222" si="45">IFERROR(1/J215*(Y215/H215),"0")</f>
        <v>0.25757575757575757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82</v>
      </c>
      <c r="Y216" s="778">
        <f t="shared" si="41"/>
        <v>86.4</v>
      </c>
      <c r="Z216" s="36">
        <f>IFERROR(IF(Y216=0,"",ROUNDUP(Y216/H216,0)*0.00902),"")</f>
        <v>0.14432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85.188888888888897</v>
      </c>
      <c r="BN216" s="64">
        <f t="shared" si="43"/>
        <v>89.76</v>
      </c>
      <c r="BO216" s="64">
        <f t="shared" si="44"/>
        <v>0.11503928170594836</v>
      </c>
      <c r="BP216" s="64">
        <f t="shared" si="45"/>
        <v>0.12121212121212122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84</v>
      </c>
      <c r="Y218" s="778">
        <f t="shared" si="41"/>
        <v>86.4</v>
      </c>
      <c r="Z218" s="36">
        <f>IFERROR(IF(Y218=0,"",ROUNDUP(Y218/H218,0)*0.00902),"")</f>
        <v>0.14432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87.266666666666666</v>
      </c>
      <c r="BN218" s="64">
        <f t="shared" si="43"/>
        <v>89.76</v>
      </c>
      <c r="BO218" s="64">
        <f t="shared" si="44"/>
        <v>0.11784511784511785</v>
      </c>
      <c r="BP218" s="64">
        <f t="shared" si="45"/>
        <v>0.12121212121212122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64.444444444444443</v>
      </c>
      <c r="Y223" s="779">
        <f>IFERROR(Y215/H215,"0")+IFERROR(Y216/H216,"0")+IFERROR(Y217/H217,"0")+IFERROR(Y218/H218,"0")+IFERROR(Y219/H219,"0")+IFERROR(Y220/H220,"0")+IFERROR(Y221/H221,"0")+IFERROR(Y222/H222,"0")</f>
        <v>66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0.59532000000000007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348</v>
      </c>
      <c r="Y224" s="779">
        <f>IFERROR(SUM(Y215:Y222),"0")</f>
        <v>356.4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114</v>
      </c>
      <c r="Y229" s="778">
        <f t="shared" si="46"/>
        <v>121.79999999999998</v>
      </c>
      <c r="Z229" s="36">
        <f>IFERROR(IF(Y229=0,"",ROUNDUP(Y229/H229,0)*0.02175),"")</f>
        <v>0.30449999999999999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121.39034482758622</v>
      </c>
      <c r="BN229" s="64">
        <f t="shared" si="48"/>
        <v>129.69599999999997</v>
      </c>
      <c r="BO229" s="64">
        <f t="shared" si="49"/>
        <v>0.23399014778325122</v>
      </c>
      <c r="BP229" s="64">
        <f t="shared" si="50"/>
        <v>0.25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52</v>
      </c>
      <c r="Y230" s="778">
        <f t="shared" si="46"/>
        <v>52.8</v>
      </c>
      <c r="Z230" s="36">
        <f t="shared" ref="Z230:Z236" si="51">IFERROR(IF(Y230=0,"",ROUNDUP(Y230/H230,0)*0.00651),"")</f>
        <v>0.14322000000000001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57.85</v>
      </c>
      <c r="BN230" s="64">
        <f t="shared" si="48"/>
        <v>58.74</v>
      </c>
      <c r="BO230" s="64">
        <f t="shared" si="49"/>
        <v>0.11904761904761907</v>
      </c>
      <c r="BP230" s="64">
        <f t="shared" si="50"/>
        <v>0.12087912087912089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208</v>
      </c>
      <c r="Y233" s="778">
        <f t="shared" si="46"/>
        <v>208.79999999999998</v>
      </c>
      <c r="Z233" s="36">
        <f t="shared" si="51"/>
        <v>0.56637000000000004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229.84</v>
      </c>
      <c r="BN233" s="64">
        <f t="shared" si="48"/>
        <v>230.72399999999999</v>
      </c>
      <c r="BO233" s="64">
        <f t="shared" si="49"/>
        <v>0.47619047619047628</v>
      </c>
      <c r="BP233" s="64">
        <f t="shared" si="50"/>
        <v>0.47802197802197804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208</v>
      </c>
      <c r="Y235" s="778">
        <f t="shared" si="46"/>
        <v>208.79999999999998</v>
      </c>
      <c r="Z235" s="36">
        <f t="shared" si="51"/>
        <v>0.56637000000000004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229.84</v>
      </c>
      <c r="BN235" s="64">
        <f t="shared" si="48"/>
        <v>230.72399999999999</v>
      </c>
      <c r="BO235" s="64">
        <f t="shared" si="49"/>
        <v>0.47619047619047628</v>
      </c>
      <c r="BP235" s="64">
        <f t="shared" si="50"/>
        <v>0.47802197802197804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52</v>
      </c>
      <c r="Y236" s="778">
        <f t="shared" si="46"/>
        <v>52.8</v>
      </c>
      <c r="Z236" s="36">
        <f t="shared" si="51"/>
        <v>0.14322000000000001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57.59</v>
      </c>
      <c r="BN236" s="64">
        <f t="shared" si="48"/>
        <v>58.475999999999999</v>
      </c>
      <c r="BO236" s="64">
        <f t="shared" si="49"/>
        <v>0.11904761904761907</v>
      </c>
      <c r="BP236" s="64">
        <f t="shared" si="50"/>
        <v>0.12087912087912089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229.77011494252875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232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1.7236799999999999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634</v>
      </c>
      <c r="Y238" s="779">
        <f>IFERROR(SUM(Y226:Y236),"0")</f>
        <v>644.99999999999989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9</v>
      </c>
      <c r="Y262" s="778">
        <f t="shared" ref="Y262:Y270" si="62">IFERROR(IF(X262="",0,CEILING((X262/$H262),1)*$H262),"")</f>
        <v>11.6</v>
      </c>
      <c r="Z262" s="36">
        <f>IFERROR(IF(Y262=0,"",ROUNDUP(Y262/H262,0)*0.02175),"")</f>
        <v>2.1749999999999999E-2</v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9.3724137931034477</v>
      </c>
      <c r="BN262" s="64">
        <f t="shared" ref="BN262:BN270" si="64">IFERROR(Y262*I262/H262,"0")</f>
        <v>12.079999999999998</v>
      </c>
      <c r="BO262" s="64">
        <f t="shared" ref="BO262:BO270" si="65">IFERROR(1/J262*(X262/H262),"0")</f>
        <v>1.3854679802955664E-2</v>
      </c>
      <c r="BP262" s="64">
        <f t="shared" ref="BP262:BP270" si="66">IFERROR(1/J262*(Y262/H262),"0")</f>
        <v>1.7857142857142856E-2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0.77586206896551724</v>
      </c>
      <c r="Y271" s="779">
        <f>IFERROR(Y262/H262,"0")+IFERROR(Y263/H263,"0")+IFERROR(Y264/H264,"0")+IFERROR(Y265/H265,"0")+IFERROR(Y266/H266,"0")+IFERROR(Y267/H267,"0")+IFERROR(Y268/H268,"0")+IFERROR(Y269/H269,"0")+IFERROR(Y270/H270,"0")</f>
        <v>1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2.1749999999999999E-2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9</v>
      </c>
      <c r="Y272" s="779">
        <f>IFERROR(SUM(Y262:Y270),"0")</f>
        <v>11.6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143</v>
      </c>
      <c r="Y308" s="778">
        <f t="shared" si="72"/>
        <v>144</v>
      </c>
      <c r="Z308" s="36">
        <f>IFERROR(IF(Y308=0,"",ROUNDUP(Y308/H308,0)*0.00651),"")</f>
        <v>0.3906</v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158.01500000000001</v>
      </c>
      <c r="BN308" s="64">
        <f t="shared" si="74"/>
        <v>159.12000000000003</v>
      </c>
      <c r="BO308" s="64">
        <f t="shared" si="75"/>
        <v>0.32738095238095244</v>
      </c>
      <c r="BP308" s="64">
        <f t="shared" si="76"/>
        <v>0.32967032967032972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179</v>
      </c>
      <c r="Y309" s="778">
        <f t="shared" si="72"/>
        <v>180</v>
      </c>
      <c r="Z309" s="36">
        <f>IFERROR(IF(Y309=0,"",ROUNDUP(Y309/H309,0)*0.00651),"")</f>
        <v>0.48825000000000002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192.42500000000001</v>
      </c>
      <c r="BN309" s="64">
        <f t="shared" si="74"/>
        <v>193.50000000000003</v>
      </c>
      <c r="BO309" s="64">
        <f t="shared" si="75"/>
        <v>0.4097985347985349</v>
      </c>
      <c r="BP309" s="64">
        <f t="shared" si="76"/>
        <v>0.41208791208791212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134.16666666666669</v>
      </c>
      <c r="Y311" s="779">
        <f>IFERROR(Y305/H305,"0")+IFERROR(Y306/H306,"0")+IFERROR(Y307/H307,"0")+IFERROR(Y308/H308,"0")+IFERROR(Y309/H309,"0")+IFERROR(Y310/H310,"0")</f>
        <v>135</v>
      </c>
      <c r="Z311" s="779">
        <f>IFERROR(IF(Z305="",0,Z305),"0")+IFERROR(IF(Z306="",0,Z306),"0")+IFERROR(IF(Z307="",0,Z307),"0")+IFERROR(IF(Z308="",0,Z308),"0")+IFERROR(IF(Z309="",0,Z309),"0")+IFERROR(IF(Z310="",0,Z310),"0")</f>
        <v>0.87885000000000002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322</v>
      </c>
      <c r="Y312" s="779">
        <f>IFERROR(SUM(Y305:Y310),"0")</f>
        <v>324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18</v>
      </c>
      <c r="Y357" s="778">
        <f t="shared" si="77"/>
        <v>21.6</v>
      </c>
      <c r="Z357" s="36">
        <f>IFERROR(IF(Y357=0,"",ROUNDUP(Y357/H357,0)*0.02175),"")</f>
        <v>4.3499999999999997E-2</v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18.799999999999997</v>
      </c>
      <c r="BN357" s="64">
        <f t="shared" si="79"/>
        <v>22.56</v>
      </c>
      <c r="BO357" s="64">
        <f t="shared" si="80"/>
        <v>2.9761904761904757E-2</v>
      </c>
      <c r="BP357" s="64">
        <f t="shared" si="81"/>
        <v>3.5714285714285712E-2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1.6666666666666665</v>
      </c>
      <c r="Y365" s="779">
        <f>IFERROR(Y356/H356,"0")+IFERROR(Y357/H357,"0")+IFERROR(Y358/H358,"0")+IFERROR(Y359/H359,"0")+IFERROR(Y360/H360,"0")+IFERROR(Y361/H361,"0")+IFERROR(Y362/H362,"0")+IFERROR(Y363/H363,"0")+IFERROR(Y364/H364,"0")</f>
        <v>2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4.3499999999999997E-2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18</v>
      </c>
      <c r="Y366" s="779">
        <f>IFERROR(SUM(Y356:Y364),"0")</f>
        <v>21.6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172</v>
      </c>
      <c r="Y385" s="778">
        <f>IFERROR(IF(X385="",0,CEILING((X385/$H385),1)*$H385),"")</f>
        <v>179.4</v>
      </c>
      <c r="Z385" s="36">
        <f>IFERROR(IF(Y385=0,"",ROUNDUP(Y385/H385,0)*0.02175),"")</f>
        <v>0.50024999999999997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184.43692307692311</v>
      </c>
      <c r="BN385" s="64">
        <f>IFERROR(Y385*I385/H385,"0")</f>
        <v>192.37200000000004</v>
      </c>
      <c r="BO385" s="64">
        <f>IFERROR(1/J385*(X385/H385),"0")</f>
        <v>0.39377289377289376</v>
      </c>
      <c r="BP385" s="64">
        <f>IFERROR(1/J385*(Y385/H385),"0")</f>
        <v>0.4107142857142857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22.051282051282051</v>
      </c>
      <c r="Y388" s="779">
        <f>IFERROR(Y384/H384,"0")+IFERROR(Y385/H385,"0")+IFERROR(Y386/H386,"0")+IFERROR(Y387/H387,"0")</f>
        <v>23</v>
      </c>
      <c r="Z388" s="779">
        <f>IFERROR(IF(Z384="",0,Z384),"0")+IFERROR(IF(Z385="",0,Z385),"0")+IFERROR(IF(Z386="",0,Z386),"0")+IFERROR(IF(Z387="",0,Z387),"0")</f>
        <v>0.50024999999999997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172</v>
      </c>
      <c r="Y389" s="779">
        <f>IFERROR(SUM(Y384:Y387),"0")</f>
        <v>179.4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4</v>
      </c>
      <c r="Y393" s="778">
        <f>IFERROR(IF(X393="",0,CEILING((X393/$H393),1)*$H393),"")</f>
        <v>5.0999999999999996</v>
      </c>
      <c r="Z393" s="36">
        <f>IFERROR(IF(Y393=0,"",ROUNDUP(Y393/H393,0)*0.00651),"")</f>
        <v>1.302E-2</v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4.6352941176470592</v>
      </c>
      <c r="BN393" s="64">
        <f>IFERROR(Y393*I393/H393,"0")</f>
        <v>5.91</v>
      </c>
      <c r="BO393" s="64">
        <f>IFERROR(1/J393*(X393/H393),"0")</f>
        <v>8.6188321482439153E-3</v>
      </c>
      <c r="BP393" s="64">
        <f>IFERROR(1/J393*(Y393/H393),"0")</f>
        <v>1.098901098901099E-2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1.5686274509803924</v>
      </c>
      <c r="Y395" s="779">
        <f>IFERROR(Y391/H391,"0")+IFERROR(Y392/H392,"0")+IFERROR(Y393/H393,"0")+IFERROR(Y394/H394,"0")</f>
        <v>2</v>
      </c>
      <c r="Z395" s="779">
        <f>IFERROR(IF(Z391="",0,Z391),"0")+IFERROR(IF(Z392="",0,Z392),"0")+IFERROR(IF(Z393="",0,Z393),"0")+IFERROR(IF(Z394="",0,Z394),"0")</f>
        <v>1.302E-2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4</v>
      </c>
      <c r="Y396" s="779">
        <f>IFERROR(SUM(Y391:Y394),"0")</f>
        <v>5.0999999999999996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3789</v>
      </c>
      <c r="Y418" s="778">
        <f t="shared" si="87"/>
        <v>3795</v>
      </c>
      <c r="Z418" s="36">
        <f>IFERROR(IF(Y418=0,"",ROUNDUP(Y418/H418,0)*0.02175),"")</f>
        <v>5.5027499999999998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3910.248</v>
      </c>
      <c r="BN418" s="64">
        <f t="shared" si="89"/>
        <v>3916.44</v>
      </c>
      <c r="BO418" s="64">
        <f t="shared" si="90"/>
        <v>5.2624999999999993</v>
      </c>
      <c r="BP418" s="64">
        <f t="shared" si="91"/>
        <v>5.270833333333333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559</v>
      </c>
      <c r="Y420" s="778">
        <f t="shared" si="87"/>
        <v>570</v>
      </c>
      <c r="Z420" s="36">
        <f>IFERROR(IF(Y420=0,"",ROUNDUP(Y420/H420,0)*0.02175),"")</f>
        <v>0.8264999999999999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576.88800000000003</v>
      </c>
      <c r="BN420" s="64">
        <f t="shared" si="89"/>
        <v>588.24</v>
      </c>
      <c r="BO420" s="64">
        <f t="shared" si="90"/>
        <v>0.7763888888888888</v>
      </c>
      <c r="BP420" s="64">
        <f t="shared" si="91"/>
        <v>0.79166666666666663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289.86666666666667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291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6.32925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4348</v>
      </c>
      <c r="Y429" s="779">
        <f>IFERROR(SUM(Y417:Y427),"0")</f>
        <v>4365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1916</v>
      </c>
      <c r="Y462" s="778">
        <f>IFERROR(IF(X462="",0,CEILING((X462/$H462),1)*$H462),"")</f>
        <v>1917</v>
      </c>
      <c r="Z462" s="36">
        <f>IFERROR(IF(Y462=0,"",ROUNDUP(Y462/H462,0)*0.02175),"")</f>
        <v>4.6327499999999997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2036.0693333333334</v>
      </c>
      <c r="BN462" s="64">
        <f>IFERROR(Y462*I462/H462,"0")</f>
        <v>2037.1320000000003</v>
      </c>
      <c r="BO462" s="64">
        <f>IFERROR(1/J462*(X462/H462),"0")</f>
        <v>3.8015873015873014</v>
      </c>
      <c r="BP462" s="64">
        <f>IFERROR(1/J462*(Y462/H462),"0")</f>
        <v>3.8035714285714284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212.88888888888889</v>
      </c>
      <c r="Y467" s="779">
        <f>IFERROR(Y462/H462,"0")+IFERROR(Y463/H463,"0")+IFERROR(Y464/H464,"0")+IFERROR(Y465/H465,"0")+IFERROR(Y466/H466,"0")</f>
        <v>213</v>
      </c>
      <c r="Z467" s="779">
        <f>IFERROR(IF(Z462="",0,Z462),"0")+IFERROR(IF(Z463="",0,Z463),"0")+IFERROR(IF(Z464="",0,Z464),"0")+IFERROR(IF(Z465="",0,Z465),"0")+IFERROR(IF(Z466="",0,Z466),"0")</f>
        <v>4.6327499999999997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1916</v>
      </c>
      <c r="Y468" s="779">
        <f>IFERROR(SUM(Y462:Y466),"0")</f>
        <v>1917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1</v>
      </c>
      <c r="Y513" s="778">
        <f>IFERROR(IF(X513="",0,CEILING((X513/$H513),1)*$H513),"")</f>
        <v>1.2</v>
      </c>
      <c r="Z513" s="36">
        <f>IFERROR(IF(Y513=0,"",ROUNDUP(Y513/H513,0)*0.00627),"")</f>
        <v>6.2700000000000004E-3</v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1.5</v>
      </c>
      <c r="BN513" s="64">
        <f>IFERROR(Y513*I513/H513,"0")</f>
        <v>1.8000000000000003</v>
      </c>
      <c r="BO513" s="64">
        <f>IFERROR(1/J513*(X513/H513),"0")</f>
        <v>4.1666666666666666E-3</v>
      </c>
      <c r="BP513" s="64">
        <f>IFERROR(1/J513*(Y513/H513),"0")</f>
        <v>5.0000000000000001E-3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0.83333333333333337</v>
      </c>
      <c r="Y515" s="779">
        <f>IFERROR(Y513/H513,"0")+IFERROR(Y514/H514,"0")</f>
        <v>1</v>
      </c>
      <c r="Z515" s="779">
        <f>IFERROR(IF(Z513="",0,Z513),"0")+IFERROR(IF(Z514="",0,Z514),"0")</f>
        <v>6.2700000000000004E-3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1</v>
      </c>
      <c r="Y516" s="779">
        <f>IFERROR(SUM(Y513:Y514),"0")</f>
        <v>1.2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88</v>
      </c>
      <c r="Y556" s="778">
        <f t="shared" si="109"/>
        <v>89.76</v>
      </c>
      <c r="Z556" s="36">
        <f t="shared" ref="Z556:Z561" si="114">IFERROR(IF(Y556=0,"",ROUNDUP(Y556/H556,0)*0.01196),"")</f>
        <v>0.20332</v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94</v>
      </c>
      <c r="BN556" s="64">
        <f t="shared" si="111"/>
        <v>95.88</v>
      </c>
      <c r="BO556" s="64">
        <f t="shared" si="112"/>
        <v>0.16025641025641024</v>
      </c>
      <c r="BP556" s="64">
        <f t="shared" si="113"/>
        <v>0.16346153846153846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2170</v>
      </c>
      <c r="Y559" s="778">
        <f t="shared" si="109"/>
        <v>2170.08</v>
      </c>
      <c r="Z559" s="36">
        <f t="shared" si="114"/>
        <v>4.9155600000000002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2317.954545454545</v>
      </c>
      <c r="BN559" s="64">
        <f t="shared" si="111"/>
        <v>2318.0399999999995</v>
      </c>
      <c r="BO559" s="64">
        <f t="shared" si="112"/>
        <v>3.9517773892773889</v>
      </c>
      <c r="BP559" s="64">
        <f t="shared" si="113"/>
        <v>3.9519230769230766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1275</v>
      </c>
      <c r="Y561" s="778">
        <f t="shared" si="109"/>
        <v>1277.76</v>
      </c>
      <c r="Z561" s="36">
        <f t="shared" si="114"/>
        <v>2.89432</v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1361.931818181818</v>
      </c>
      <c r="BN561" s="64">
        <f t="shared" si="111"/>
        <v>1364.8799999999999</v>
      </c>
      <c r="BO561" s="64">
        <f t="shared" si="112"/>
        <v>2.3218968531468533</v>
      </c>
      <c r="BP561" s="64">
        <f t="shared" si="113"/>
        <v>2.3269230769230771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30</v>
      </c>
      <c r="Y562" s="778">
        <f t="shared" si="109"/>
        <v>32.4</v>
      </c>
      <c r="Z562" s="36">
        <f>IFERROR(IF(Y562=0,"",ROUNDUP(Y562/H562,0)*0.00902),"")</f>
        <v>8.1180000000000002E-2</v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31.75</v>
      </c>
      <c r="BN562" s="64">
        <f t="shared" si="111"/>
        <v>34.29</v>
      </c>
      <c r="BO562" s="64">
        <f t="shared" si="112"/>
        <v>6.3131313131313135E-2</v>
      </c>
      <c r="BP562" s="64">
        <f t="shared" si="113"/>
        <v>6.8181818181818177E-2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677.46212121212125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679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8.0943799999999992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3563</v>
      </c>
      <c r="Y568" s="779">
        <f>IFERROR(SUM(Y555:Y566),"0")</f>
        <v>3570.0000000000005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1410</v>
      </c>
      <c r="Y570" s="778">
        <f>IFERROR(IF(X570="",0,CEILING((X570/$H570),1)*$H570),"")</f>
        <v>1415.04</v>
      </c>
      <c r="Z570" s="36">
        <f>IFERROR(IF(Y570=0,"",ROUNDUP(Y570/H570,0)*0.01196),"")</f>
        <v>3.2052800000000001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1506.1363636363635</v>
      </c>
      <c r="BN570" s="64">
        <f>IFERROR(Y570*I570/H570,"0")</f>
        <v>1511.5199999999998</v>
      </c>
      <c r="BO570" s="64">
        <f>IFERROR(1/J570*(X570/H570),"0")</f>
        <v>2.5677447552447554</v>
      </c>
      <c r="BP570" s="64">
        <f>IFERROR(1/J570*(Y570/H570),"0")</f>
        <v>2.5769230769230771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37</v>
      </c>
      <c r="Y572" s="778">
        <f>IFERROR(IF(X572="",0,CEILING((X572/$H572),1)*$H572),"")</f>
        <v>39.6</v>
      </c>
      <c r="Z572" s="36">
        <f>IFERROR(IF(Y572=0,"",ROUNDUP(Y572/H572,0)*0.00902),"")</f>
        <v>9.9220000000000003E-2</v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39.158333333333331</v>
      </c>
      <c r="BN572" s="64">
        <f>IFERROR(Y572*I572/H572,"0")</f>
        <v>41.910000000000004</v>
      </c>
      <c r="BO572" s="64">
        <f>IFERROR(1/J572*(X572/H572),"0")</f>
        <v>7.7861952861952854E-2</v>
      </c>
      <c r="BP572" s="64">
        <f>IFERROR(1/J572*(Y572/H572),"0")</f>
        <v>8.3333333333333343E-2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277.32323232323233</v>
      </c>
      <c r="Y573" s="779">
        <f>IFERROR(Y570/H570,"0")+IFERROR(Y571/H571,"0")+IFERROR(Y572/H572,"0")</f>
        <v>279</v>
      </c>
      <c r="Z573" s="779">
        <f>IFERROR(IF(Z570="",0,Z570),"0")+IFERROR(IF(Z571="",0,Z571),"0")+IFERROR(IF(Z572="",0,Z572),"0")</f>
        <v>3.3045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1447</v>
      </c>
      <c r="Y574" s="779">
        <f>IFERROR(SUM(Y570:Y572),"0")</f>
        <v>1454.6399999999999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295</v>
      </c>
      <c r="Y576" s="778">
        <f t="shared" ref="Y576:Y584" si="115">IFERROR(IF(X576="",0,CEILING((X576/$H576),1)*$H576),"")</f>
        <v>295.68</v>
      </c>
      <c r="Z576" s="36">
        <f>IFERROR(IF(Y576=0,"",ROUNDUP(Y576/H576,0)*0.01196),"")</f>
        <v>0.66976000000000002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315.11363636363632</v>
      </c>
      <c r="BN576" s="64">
        <f t="shared" ref="BN576:BN584" si="117">IFERROR(Y576*I576/H576,"0")</f>
        <v>315.83999999999997</v>
      </c>
      <c r="BO576" s="64">
        <f t="shared" ref="BO576:BO584" si="118">IFERROR(1/J576*(X576/H576),"0")</f>
        <v>0.53722319347319347</v>
      </c>
      <c r="BP576" s="64">
        <f t="shared" ref="BP576:BP584" si="119">IFERROR(1/J576*(Y576/H576),"0")</f>
        <v>0.53846153846153855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1763</v>
      </c>
      <c r="Y578" s="778">
        <f t="shared" si="115"/>
        <v>1763.52</v>
      </c>
      <c r="Z578" s="36">
        <f>IFERROR(IF(Y578=0,"",ROUNDUP(Y578/H578,0)*0.01196),"")</f>
        <v>3.99464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1883.2045454545453</v>
      </c>
      <c r="BN578" s="64">
        <f t="shared" si="117"/>
        <v>1883.76</v>
      </c>
      <c r="BO578" s="64">
        <f t="shared" si="118"/>
        <v>3.210591491841492</v>
      </c>
      <c r="BP578" s="64">
        <f t="shared" si="119"/>
        <v>3.2115384615384617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389.77272727272725</v>
      </c>
      <c r="Y585" s="779">
        <f>IFERROR(Y576/H576,"0")+IFERROR(Y577/H577,"0")+IFERROR(Y578/H578,"0")+IFERROR(Y579/H579,"0")+IFERROR(Y580/H580,"0")+IFERROR(Y581/H581,"0")+IFERROR(Y582/H582,"0")+IFERROR(Y583/H583,"0")+IFERROR(Y584/H584,"0")</f>
        <v>390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4.6643999999999997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2058</v>
      </c>
      <c r="Y586" s="779">
        <f>IFERROR(SUM(Y576:Y584),"0")</f>
        <v>2059.1999999999998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17071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17197.740000000002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18055.206694429977</v>
      </c>
      <c r="Y664" s="779">
        <f>IFERROR(SUM(BN22:BN660),"0")</f>
        <v>18189.027999999998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30</v>
      </c>
      <c r="Y665" s="38">
        <f>ROUNDUP(SUM(BP22:BP660),0)</f>
        <v>31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18805.206694429977</v>
      </c>
      <c r="Y666" s="779">
        <f>GrossWeightTotalR+PalletQtyTotalR*25</f>
        <v>18964.027999999998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2655.6600784329485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2675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35.810189999999999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335.2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172.8</v>
      </c>
      <c r="E673" s="46">
        <f>IFERROR(Y107*1,"0")+IFERROR(Y108*1,"0")+IFERROR(Y109*1,"0")+IFERROR(Y113*1,"0")+IFERROR(Y114*1,"0")+IFERROR(Y115*1,"0")+IFERROR(Y116*1,"0")+IFERROR(Y117*1,"0")+IFERROR(Y118*1,"0")</f>
        <v>955.80000000000007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695.69999999999993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128.1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1001.3999999999997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11.6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324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206.1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4365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1917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1.2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7083.840000000002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2024-12-13T09:13:31Z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