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66885D4-0120-40EB-A939-BEBA535B5E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3" i="1" l="1"/>
  <c r="X662" i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Z594" i="1"/>
  <c r="Y594" i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X574" i="1"/>
  <c r="Y573" i="1"/>
  <c r="X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Y574" i="1" s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X551" i="1"/>
  <c r="Y550" i="1"/>
  <c r="X550" i="1"/>
  <c r="BP549" i="1"/>
  <c r="BO549" i="1"/>
  <c r="BN549" i="1"/>
  <c r="BM549" i="1"/>
  <c r="Z549" i="1"/>
  <c r="Z550" i="1" s="1"/>
  <c r="Y549" i="1"/>
  <c r="Y551" i="1" s="1"/>
  <c r="P549" i="1"/>
  <c r="X546" i="1"/>
  <c r="X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X538" i="1"/>
  <c r="X537" i="1"/>
  <c r="BO536" i="1"/>
  <c r="BM536" i="1"/>
  <c r="Y536" i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P519" i="1"/>
  <c r="X516" i="1"/>
  <c r="Y515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Y506" i="1" s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X55" i="1"/>
  <c r="X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P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7" i="1" s="1"/>
  <c r="BO22" i="1"/>
  <c r="X665" i="1" s="1"/>
  <c r="BM22" i="1"/>
  <c r="Y22" i="1"/>
  <c r="P22" i="1"/>
  <c r="H10" i="1"/>
  <c r="H9" i="1"/>
  <c r="A9" i="1"/>
  <c r="D7" i="1"/>
  <c r="Q6" i="1"/>
  <c r="P2" i="1"/>
  <c r="B673" i="1" l="1"/>
  <c r="Y23" i="1"/>
  <c r="BP22" i="1"/>
  <c r="BN22" i="1"/>
  <c r="Z22" i="1"/>
  <c r="Z23" i="1" s="1"/>
  <c r="Y24" i="1"/>
  <c r="Y36" i="1"/>
  <c r="BP26" i="1"/>
  <c r="BN26" i="1"/>
  <c r="Z26" i="1"/>
  <c r="BP29" i="1"/>
  <c r="BN29" i="1"/>
  <c r="Z29" i="1"/>
  <c r="BP31" i="1"/>
  <c r="BN31" i="1"/>
  <c r="Z31" i="1"/>
  <c r="Y35" i="1"/>
  <c r="BP49" i="1"/>
  <c r="BN49" i="1"/>
  <c r="Z49" i="1"/>
  <c r="Z54" i="1" s="1"/>
  <c r="C673" i="1"/>
  <c r="BP53" i="1"/>
  <c r="BN53" i="1"/>
  <c r="Z53" i="1"/>
  <c r="Y55" i="1"/>
  <c r="Y60" i="1"/>
  <c r="BP57" i="1"/>
  <c r="BN57" i="1"/>
  <c r="Z57" i="1"/>
  <c r="Z59" i="1" s="1"/>
  <c r="BP66" i="1"/>
  <c r="BN66" i="1"/>
  <c r="Z66" i="1"/>
  <c r="BP70" i="1"/>
  <c r="BN70" i="1"/>
  <c r="Z70" i="1"/>
  <c r="BP78" i="1"/>
  <c r="BN78" i="1"/>
  <c r="Z78" i="1"/>
  <c r="Y80" i="1"/>
  <c r="Y89" i="1"/>
  <c r="BP82" i="1"/>
  <c r="BN82" i="1"/>
  <c r="Z82" i="1"/>
  <c r="Z88" i="1" s="1"/>
  <c r="BP86" i="1"/>
  <c r="BN86" i="1"/>
  <c r="Z86" i="1"/>
  <c r="BP94" i="1"/>
  <c r="BN94" i="1"/>
  <c r="Z94" i="1"/>
  <c r="Z97" i="1" s="1"/>
  <c r="BP141" i="1"/>
  <c r="BN141" i="1"/>
  <c r="Z141" i="1"/>
  <c r="Y145" i="1"/>
  <c r="BP149" i="1"/>
  <c r="BN149" i="1"/>
  <c r="Z149" i="1"/>
  <c r="Z150" i="1" s="1"/>
  <c r="Y151" i="1"/>
  <c r="G673" i="1"/>
  <c r="Y157" i="1"/>
  <c r="BP154" i="1"/>
  <c r="BN154" i="1"/>
  <c r="Z154" i="1"/>
  <c r="Z156" i="1" s="1"/>
  <c r="Y156" i="1"/>
  <c r="F10" i="1"/>
  <c r="J9" i="1"/>
  <c r="F9" i="1"/>
  <c r="A10" i="1"/>
  <c r="X664" i="1"/>
  <c r="X666" i="1" s="1"/>
  <c r="BP28" i="1"/>
  <c r="BN28" i="1"/>
  <c r="Z28" i="1"/>
  <c r="BP30" i="1"/>
  <c r="BN30" i="1"/>
  <c r="Z30" i="1"/>
  <c r="BP33" i="1"/>
  <c r="BN33" i="1"/>
  <c r="Z33" i="1"/>
  <c r="Y54" i="1"/>
  <c r="BP51" i="1"/>
  <c r="BN51" i="1"/>
  <c r="Z51" i="1"/>
  <c r="Y59" i="1"/>
  <c r="BP64" i="1"/>
  <c r="BN64" i="1"/>
  <c r="Z64" i="1"/>
  <c r="BP68" i="1"/>
  <c r="BN68" i="1"/>
  <c r="Z68" i="1"/>
  <c r="Z72" i="1" s="1"/>
  <c r="Y72" i="1"/>
  <c r="BP76" i="1"/>
  <c r="BN76" i="1"/>
  <c r="Z76" i="1"/>
  <c r="Z79" i="1" s="1"/>
  <c r="BP84" i="1"/>
  <c r="BN84" i="1"/>
  <c r="Z84" i="1"/>
  <c r="Y88" i="1"/>
  <c r="BP92" i="1"/>
  <c r="BN92" i="1"/>
  <c r="Z92" i="1"/>
  <c r="BP96" i="1"/>
  <c r="BN96" i="1"/>
  <c r="Z96" i="1"/>
  <c r="Y98" i="1"/>
  <c r="Y103" i="1"/>
  <c r="BP100" i="1"/>
  <c r="BN100" i="1"/>
  <c r="Z100" i="1"/>
  <c r="Y104" i="1"/>
  <c r="BP109" i="1"/>
  <c r="BN109" i="1"/>
  <c r="Z109" i="1"/>
  <c r="Y111" i="1"/>
  <c r="Y119" i="1"/>
  <c r="BP113" i="1"/>
  <c r="BN113" i="1"/>
  <c r="Z113" i="1"/>
  <c r="Y120" i="1"/>
  <c r="BP117" i="1"/>
  <c r="BN117" i="1"/>
  <c r="Z117" i="1"/>
  <c r="BP125" i="1"/>
  <c r="BN125" i="1"/>
  <c r="Z125" i="1"/>
  <c r="BP133" i="1"/>
  <c r="BN133" i="1"/>
  <c r="Z133" i="1"/>
  <c r="BP175" i="1"/>
  <c r="BN175" i="1"/>
  <c r="Z175" i="1"/>
  <c r="Z179" i="1" s="1"/>
  <c r="Y179" i="1"/>
  <c r="BP183" i="1"/>
  <c r="BN183" i="1"/>
  <c r="Z183" i="1"/>
  <c r="Z184" i="1" s="1"/>
  <c r="Y185" i="1"/>
  <c r="I673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BP218" i="1"/>
  <c r="BN218" i="1"/>
  <c r="Z218" i="1"/>
  <c r="BP222" i="1"/>
  <c r="BN222" i="1"/>
  <c r="Z222" i="1"/>
  <c r="Y224" i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Z289" i="1" s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Z365" i="1" s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BN398" i="1"/>
  <c r="Z398" i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Y439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BP557" i="1"/>
  <c r="BN557" i="1"/>
  <c r="Z557" i="1"/>
  <c r="BP561" i="1"/>
  <c r="BN561" i="1"/>
  <c r="Z561" i="1"/>
  <c r="BP565" i="1"/>
  <c r="BN565" i="1"/>
  <c r="Z565" i="1"/>
  <c r="X663" i="1"/>
  <c r="D673" i="1"/>
  <c r="Y73" i="1"/>
  <c r="Y97" i="1"/>
  <c r="BP102" i="1"/>
  <c r="BN102" i="1"/>
  <c r="Z102" i="1"/>
  <c r="E673" i="1"/>
  <c r="Y110" i="1"/>
  <c r="BP107" i="1"/>
  <c r="BN107" i="1"/>
  <c r="Z107" i="1"/>
  <c r="Z110" i="1" s="1"/>
  <c r="BP115" i="1"/>
  <c r="BN115" i="1"/>
  <c r="Z115" i="1"/>
  <c r="BP118" i="1"/>
  <c r="BN118" i="1"/>
  <c r="Z118" i="1"/>
  <c r="F673" i="1"/>
  <c r="Y128" i="1"/>
  <c r="BP123" i="1"/>
  <c r="BN123" i="1"/>
  <c r="Z123" i="1"/>
  <c r="Z128" i="1" s="1"/>
  <c r="BP127" i="1"/>
  <c r="BN127" i="1"/>
  <c r="Z127" i="1"/>
  <c r="Y129" i="1"/>
  <c r="Y136" i="1"/>
  <c r="BP131" i="1"/>
  <c r="BN131" i="1"/>
  <c r="Z131" i="1"/>
  <c r="Z135" i="1" s="1"/>
  <c r="Y135" i="1"/>
  <c r="BP139" i="1"/>
  <c r="BN139" i="1"/>
  <c r="Z139" i="1"/>
  <c r="BP143" i="1"/>
  <c r="BN143" i="1"/>
  <c r="Z143" i="1"/>
  <c r="Z145" i="1" s="1"/>
  <c r="Y150" i="1"/>
  <c r="BP160" i="1"/>
  <c r="BN160" i="1"/>
  <c r="Z160" i="1"/>
  <c r="Z161" i="1" s="1"/>
  <c r="Y162" i="1"/>
  <c r="Y167" i="1"/>
  <c r="BP164" i="1"/>
  <c r="BN164" i="1"/>
  <c r="Z164" i="1"/>
  <c r="Z166" i="1" s="1"/>
  <c r="Y180" i="1"/>
  <c r="BP177" i="1"/>
  <c r="BN177" i="1"/>
  <c r="Z177" i="1"/>
  <c r="Y184" i="1"/>
  <c r="BP195" i="1"/>
  <c r="BN195" i="1"/>
  <c r="Z195" i="1"/>
  <c r="BP199" i="1"/>
  <c r="BN199" i="1"/>
  <c r="Z199" i="1"/>
  <c r="Y212" i="1"/>
  <c r="BP216" i="1"/>
  <c r="BN216" i="1"/>
  <c r="Z216" i="1"/>
  <c r="Z223" i="1" s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6" i="1"/>
  <c r="BP240" i="1"/>
  <c r="BN240" i="1"/>
  <c r="Z240" i="1"/>
  <c r="BP245" i="1"/>
  <c r="BN245" i="1"/>
  <c r="Z245" i="1"/>
  <c r="Y247" i="1"/>
  <c r="K673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00" i="1"/>
  <c r="BN400" i="1"/>
  <c r="Z400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T673" i="1"/>
  <c r="H673" i="1"/>
  <c r="Y172" i="1"/>
  <c r="J673" i="1"/>
  <c r="Y207" i="1"/>
  <c r="L673" i="1"/>
  <c r="Y272" i="1"/>
  <c r="M673" i="1"/>
  <c r="Y289" i="1"/>
  <c r="Y317" i="1"/>
  <c r="S673" i="1"/>
  <c r="Y330" i="1"/>
  <c r="U673" i="1"/>
  <c r="Y366" i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Y467" i="1"/>
  <c r="BP465" i="1"/>
  <c r="BN465" i="1"/>
  <c r="Z465" i="1"/>
  <c r="Y529" i="1"/>
  <c r="BP523" i="1"/>
  <c r="BN523" i="1"/>
  <c r="Z523" i="1"/>
  <c r="Y530" i="1"/>
  <c r="BP526" i="1"/>
  <c r="BN526" i="1"/>
  <c r="Z526" i="1"/>
  <c r="BP543" i="1"/>
  <c r="BN543" i="1"/>
  <c r="Z543" i="1"/>
  <c r="BP577" i="1"/>
  <c r="BN577" i="1"/>
  <c r="Z577" i="1"/>
  <c r="BP581" i="1"/>
  <c r="BN581" i="1"/>
  <c r="Z581" i="1"/>
  <c r="Y585" i="1"/>
  <c r="Z591" i="1"/>
  <c r="BP589" i="1"/>
  <c r="BN589" i="1"/>
  <c r="Z589" i="1"/>
  <c r="Y591" i="1"/>
  <c r="Y454" i="1"/>
  <c r="BP449" i="1"/>
  <c r="BN449" i="1"/>
  <c r="Z449" i="1"/>
  <c r="Z454" i="1" s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Z505" i="1" s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Z673" i="1"/>
  <c r="BP525" i="1"/>
  <c r="BN525" i="1"/>
  <c r="Z525" i="1"/>
  <c r="BP528" i="1"/>
  <c r="BN528" i="1"/>
  <c r="Z528" i="1"/>
  <c r="Y533" i="1"/>
  <c r="BP532" i="1"/>
  <c r="BN532" i="1"/>
  <c r="Z532" i="1"/>
  <c r="Z533" i="1" s="1"/>
  <c r="Y534" i="1"/>
  <c r="Y537" i="1"/>
  <c r="BP536" i="1"/>
  <c r="BN536" i="1"/>
  <c r="Z536" i="1"/>
  <c r="Z537" i="1" s="1"/>
  <c r="Y538" i="1"/>
  <c r="AA673" i="1"/>
  <c r="Y546" i="1"/>
  <c r="BP541" i="1"/>
  <c r="BN541" i="1"/>
  <c r="Z541" i="1"/>
  <c r="Z545" i="1" s="1"/>
  <c r="Y545" i="1"/>
  <c r="AC673" i="1"/>
  <c r="Y568" i="1"/>
  <c r="BP555" i="1"/>
  <c r="BN555" i="1"/>
  <c r="Z555" i="1"/>
  <c r="BP559" i="1"/>
  <c r="BN559" i="1"/>
  <c r="Z559" i="1"/>
  <c r="BP563" i="1"/>
  <c r="BN563" i="1"/>
  <c r="Z563" i="1"/>
  <c r="Y567" i="1"/>
  <c r="BP571" i="1"/>
  <c r="BN571" i="1"/>
  <c r="Z571" i="1"/>
  <c r="Z573" i="1" s="1"/>
  <c r="Y586" i="1"/>
  <c r="BP579" i="1"/>
  <c r="BN579" i="1"/>
  <c r="Z579" i="1"/>
  <c r="Z585" i="1" s="1"/>
  <c r="BP583" i="1"/>
  <c r="BN583" i="1"/>
  <c r="Z583" i="1"/>
  <c r="Y592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X673" i="1"/>
  <c r="Y521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Z615" i="1" s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Z649" i="1" s="1"/>
  <c r="AD673" i="1"/>
  <c r="Z636" i="1" l="1"/>
  <c r="Z529" i="1"/>
  <c r="Z467" i="1"/>
  <c r="Z428" i="1"/>
  <c r="Z311" i="1"/>
  <c r="Z237" i="1"/>
  <c r="Z119" i="1"/>
  <c r="Y665" i="1"/>
  <c r="Z567" i="1"/>
  <c r="Z412" i="1"/>
  <c r="Z381" i="1"/>
  <c r="Z301" i="1"/>
  <c r="Z246" i="1"/>
  <c r="Z438" i="1"/>
  <c r="Z401" i="1"/>
  <c r="Z395" i="1"/>
  <c r="Z201" i="1"/>
  <c r="Z103" i="1"/>
  <c r="Z35" i="1"/>
  <c r="Z668" i="1" s="1"/>
  <c r="Y663" i="1"/>
  <c r="Y664" i="1"/>
  <c r="Y666" i="1" s="1"/>
  <c r="Y667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<sst xmlns="http://schemas.openxmlformats.org/spreadsheetml/2006/main" count="3138" uniqueCount="1080">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</sst>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8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99</v>
      </c>
      <c r="Y220" s="778">
        <f t="shared" si="41"/>
        <v>99</v>
      </c>
      <c r="Z220" s="36">
        <f>IFERROR(IF(Y220=0,"",ROUNDUP(Y220/H220,0)*0.00502),"")</f>
        <v>0.27610000000000001</v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104.5</v>
      </c>
      <c r="BN220" s="64">
        <f t="shared" si="43"/>
        <v>104.5</v>
      </c>
      <c r="BO220" s="64">
        <f t="shared" si="44"/>
        <v>0.23504273504273507</v>
      </c>
      <c r="BP220" s="64">
        <f t="shared" si="45"/>
        <v>0.23504273504273507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55</v>
      </c>
      <c r="Y223" s="779">
        <f>IFERROR(Y215/H215,"0")+IFERROR(Y216/H216,"0")+IFERROR(Y217/H217,"0")+IFERROR(Y218/H218,"0")+IFERROR(Y219/H219,"0")+IFERROR(Y220/H220,"0")+IFERROR(Y221/H221,"0")+IFERROR(Y222/H222,"0")</f>
        <v>55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0.27610000000000001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99</v>
      </c>
      <c r="Y224" s="779">
        <f>IFERROR(SUM(Y215:Y222),"0")</f>
        <v>99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1000</v>
      </c>
      <c r="Y418" s="778">
        <f t="shared" si="87"/>
        <v>1005</v>
      </c>
      <c r="Z418" s="36">
        <f>IFERROR(IF(Y418=0,"",ROUNDUP(Y418/H418,0)*0.02175),"")</f>
        <v>1.4572499999999999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1032</v>
      </c>
      <c r="BN418" s="64">
        <f t="shared" si="89"/>
        <v>1037.1600000000001</v>
      </c>
      <c r="BO418" s="64">
        <f t="shared" si="90"/>
        <v>1.3888888888888888</v>
      </c>
      <c r="BP418" s="64">
        <f t="shared" si="91"/>
        <v>1.3958333333333333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1000</v>
      </c>
      <c r="Y423" s="778">
        <f t="shared" si="87"/>
        <v>1005</v>
      </c>
      <c r="Z423" s="36">
        <f>IFERROR(IF(Y423=0,"",ROUNDUP(Y423/H423,0)*0.02175),"")</f>
        <v>1.4572499999999999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1032</v>
      </c>
      <c r="BN423" s="64">
        <f t="shared" si="89"/>
        <v>1037.1600000000001</v>
      </c>
      <c r="BO423" s="64">
        <f t="shared" si="90"/>
        <v>1.3888888888888888</v>
      </c>
      <c r="BP423" s="64">
        <f t="shared" si="91"/>
        <v>1.3958333333333333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133.33333333333334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134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2.9144999999999999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2000</v>
      </c>
      <c r="Y429" s="779">
        <f>IFERROR(SUM(Y417:Y427),"0")</f>
        <v>2010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150</v>
      </c>
      <c r="Y462" s="778">
        <f>IFERROR(IF(X462="",0,CEILING((X462/$H462),1)*$H462),"")</f>
        <v>153</v>
      </c>
      <c r="Z462" s="36">
        <f>IFERROR(IF(Y462=0,"",ROUNDUP(Y462/H462,0)*0.02175),"")</f>
        <v>0.36974999999999997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159.39999999999998</v>
      </c>
      <c r="BN462" s="64">
        <f>IFERROR(Y462*I462/H462,"0")</f>
        <v>162.58799999999999</v>
      </c>
      <c r="BO462" s="64">
        <f>IFERROR(1/J462*(X462/H462),"0")</f>
        <v>0.29761904761904762</v>
      </c>
      <c r="BP462" s="64">
        <f>IFERROR(1/J462*(Y462/H462),"0")</f>
        <v>0.30357142857142855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16.666666666666668</v>
      </c>
      <c r="Y467" s="779">
        <f>IFERROR(Y462/H462,"0")+IFERROR(Y463/H463,"0")+IFERROR(Y464/H464,"0")+IFERROR(Y465/H465,"0")+IFERROR(Y466/H466,"0")</f>
        <v>17</v>
      </c>
      <c r="Z467" s="779">
        <f>IFERROR(IF(Z462="",0,Z462),"0")+IFERROR(IF(Z463="",0,Z463),"0")+IFERROR(IF(Z464="",0,Z464),"0")+IFERROR(IF(Z465="",0,Z465),"0")+IFERROR(IF(Z466="",0,Z466),"0")</f>
        <v>0.36974999999999997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150</v>
      </c>
      <c r="Y468" s="779">
        <f>IFERROR(SUM(Y462:Y466),"0")</f>
        <v>153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300</v>
      </c>
      <c r="Y559" s="778">
        <f t="shared" si="109"/>
        <v>300.96000000000004</v>
      </c>
      <c r="Z559" s="36">
        <f t="shared" si="114"/>
        <v>0.68171999999999999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320.45454545454544</v>
      </c>
      <c r="BN559" s="64">
        <f t="shared" si="111"/>
        <v>321.48</v>
      </c>
      <c r="BO559" s="64">
        <f t="shared" si="112"/>
        <v>0.54632867132867136</v>
      </c>
      <c r="BP559" s="64">
        <f t="shared" si="113"/>
        <v>0.54807692307692313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56.818181818181813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57.000000000000007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0.68171999999999999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300</v>
      </c>
      <c r="Y568" s="779">
        <f>IFERROR(SUM(Y555:Y566),"0")</f>
        <v>300.96000000000004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200</v>
      </c>
      <c r="Y578" s="778">
        <f t="shared" si="115"/>
        <v>200.64000000000001</v>
      </c>
      <c r="Z578" s="36">
        <f>IFERROR(IF(Y578=0,"",ROUNDUP(Y578/H578,0)*0.01196),"")</f>
        <v>0.45448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213.63636363636363</v>
      </c>
      <c r="BN578" s="64">
        <f t="shared" si="117"/>
        <v>214.32</v>
      </c>
      <c r="BO578" s="64">
        <f t="shared" si="118"/>
        <v>0.36421911421911418</v>
      </c>
      <c r="BP578" s="64">
        <f t="shared" si="119"/>
        <v>0.36538461538461542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37.878787878787875</v>
      </c>
      <c r="Y585" s="779">
        <f>IFERROR(Y576/H576,"0")+IFERROR(Y577/H577,"0")+IFERROR(Y578/H578,"0")+IFERROR(Y579/H579,"0")+IFERROR(Y580/H580,"0")+IFERROR(Y581/H581,"0")+IFERROR(Y582/H582,"0")+IFERROR(Y583/H583,"0")+IFERROR(Y584/H584,"0")</f>
        <v>38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0.45448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200</v>
      </c>
      <c r="Y586" s="779">
        <f>IFERROR(SUM(Y576:Y584),"0")</f>
        <v>200.64000000000001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2749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2763.6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2861.9909090909091</v>
      </c>
      <c r="Y664" s="779">
        <f>IFERROR(SUM(BN22:BN660),"0")</f>
        <v>2877.2080000000005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5</v>
      </c>
      <c r="Y665" s="38">
        <f>ROUNDUP(SUM(BP22:BP660),0)</f>
        <v>5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2986.9909090909091</v>
      </c>
      <c r="Y666" s="779">
        <f>GrossWeightTotalR+PalletQtyTotalR*25</f>
        <v>3002.2080000000005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299.69696969696969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301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4.6965500000000002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99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2010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153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501.6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2024-12-13T09:16:51Z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