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12,24 Горняк ЗПФ НВ в Донецк доставка на 16,12,24\"/>
    </mc:Choice>
  </mc:AlternateContent>
  <xr:revisionPtr revIDLastSave="0" documentId="13_ncr:1_{9F84B0A8-DFBD-489C-B69B-7E0276BBA8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1" i="1"/>
  <c r="J31" i="1"/>
  <c r="K31" i="1"/>
  <c r="I30" i="1"/>
  <c r="J30" i="1"/>
  <c r="K30" i="1"/>
  <c r="I32" i="1"/>
  <c r="J32" i="1"/>
  <c r="K32" i="1"/>
  <c r="I33" i="1"/>
  <c r="J33" i="1"/>
  <c r="K33" i="1"/>
  <c r="I34" i="1"/>
  <c r="J34" i="1"/>
  <c r="K34" i="1"/>
  <c r="I35" i="1"/>
  <c r="J35" i="1"/>
  <c r="K35" i="1"/>
  <c r="I37" i="1"/>
  <c r="J37" i="1"/>
  <c r="K37" i="1"/>
  <c r="I36" i="1"/>
  <c r="J36" i="1"/>
  <c r="K36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9" i="1"/>
  <c r="J59" i="1"/>
  <c r="K59" i="1"/>
  <c r="I60" i="1"/>
  <c r="J60" i="1"/>
  <c r="K60" i="1"/>
  <c r="I62" i="1"/>
  <c r="J62" i="1"/>
  <c r="K62" i="1"/>
  <c r="I61" i="1"/>
  <c r="J61" i="1"/>
  <c r="K61" i="1"/>
  <c r="I56" i="1"/>
  <c r="J56" i="1"/>
  <c r="K56" i="1"/>
  <c r="I58" i="1"/>
  <c r="J58" i="1"/>
  <c r="K58" i="1"/>
  <c r="I57" i="1"/>
  <c r="J57" i="1"/>
  <c r="K57" i="1"/>
  <c r="I55" i="1"/>
  <c r="J55" i="1"/>
  <c r="K55" i="1"/>
  <c r="H63" i="1" l="1"/>
  <c r="J9" i="1"/>
  <c r="J63" i="1" s="1"/>
  <c r="I9" i="1"/>
  <c r="I63" i="1" s="1"/>
  <c r="K9" i="1"/>
  <c r="K63" i="1" s="1"/>
  <c r="K64" i="1" l="1"/>
  <c r="L63" i="1"/>
</calcChain>
</file>

<file path=xl/sharedStrings.xml><?xml version="1.0" encoding="utf-8"?>
<sst xmlns="http://schemas.openxmlformats.org/spreadsheetml/2006/main" count="125" uniqueCount="75">
  <si>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</si>
  <si>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</si>
  <si>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</si>
  <si>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</si>
  <si>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</si>
  <si>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</si>
  <si>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</si>
  <si>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</si>
  <si>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</si>
  <si>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</si>
  <si>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Филиал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</si>
  <si>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</si>
  <si>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</si>
  <si>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</si>
  <si>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</si>
  <si>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Пельмени Grandmeni со сливочным маслом Grandmeni 0,75 Сфера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</si>
  <si>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</si>
  <si>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</si>
  <si>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</si>
  <si>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</si>
  <si>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</si>
  <si>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</si>
  <si>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острые Базовый ассортимент Фикс.вес 0,3 Лоток Горячая штучка</t>
  </si>
  <si>
    <t>Чебупели с ветчиной и сыром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</si>
  <si>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</si>
  <si>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Чебупели с мясом Базовый ассортимент Фикс.вес 0,48 Лоток Горячая штучка ХХЛ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</si>
  <si>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</si>
  <si>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</si>
  <si>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</si>
  <si>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</si>
  <si>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</si>
  <si>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</si>
  <si>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</si>
  <si>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</si>
  <si>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</si>
  <si>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</si>
  <si>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</si>
  <si>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</si>
  <si>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</si>
  <si>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</si>
  <si>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</si>
  <si>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</si>
  <si>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</si>
  <si>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</si>
  <si>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Снеки «Жар-мени с картофелем и сочной грудинкой» Весовые ТМ «Зареченские» 3,5 кг</t>
  </si>
  <si>
    <t>Снеки «Фрай-пицца с ветчиной и грибами» Весовые ТМ «Зареченские» 3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</si>
  <si>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</si>
  <si>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</si>
  <si>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</si>
  <si>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</si>
  <si>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</si>
  <si>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</si>
  <si>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</si>
  <si>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</si>
  <si>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</si>
  <si>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</si>
  <si>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</si>
  <si>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</si>
  <si>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</si>
  <si>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«Мини-чебуречки с мясом» Весовой ТМ «Зареченские» 5,5 кг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</si>
  <si>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</si>
  <si>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</si>
  <si>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</si>
  <si>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</si>
  <si>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</si>
  <si>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</si>
  <si>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</si>
  <si>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</si>
  <si>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</si>
  <si>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Grandmeni с говядиной и свининой Grandmeni 0,75 Сфера Горячая штучка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</si>
  <si>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</si>
  <si>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</si>
  <si>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ГОРНЯК ДОСТАВКА В ДОНЕЦК 16.12</t>
  </si>
  <si>
    <t>ГОРНЯК, ТД, ООО, Донецкая Народная Респ, Адыгейская ул, д. 13,</t>
  </si>
  <si>
    <t>адрес выгрузки 16.12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</si>
</sst>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6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horizontal="left"/>
    </xf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0" xfId="0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4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1" applyFont="1" applyFill="1" applyBorder="1" applyAlignment="1" applyProtection="1">
      <alignment horizontal="center" vertical="center" wrapText="1"/>
    </xf>
    <xf numFmtId="2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4" xfId="0" applyFont="1" applyFill="1" applyBorder="1" applyAlignment="1" applyProtection="1">
      <alignment horizontal="center"/>
    </xf>
    <xf numFmtId="164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3" fillId="8" borderId="10" xfId="1" applyFont="1" applyFill="1" applyBorder="1" applyAlignment="1" applyProtection="1">
      <alignment horizontal="center" vertical="center" wrapText="1"/>
    </xf>
    <xf numFmtId="2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0" fontId="8" fillId="5" borderId="4" xfId="0" applyFont="1" applyFill="1" applyBorder="1" applyAlignment="1" applyProtection="1">
      <alignment horizontal="center" vertical="center"/>
      <protection locked="0"/>
    </xf>
    <xf numFmtId="1" fontId="10" fillId="0" borderId="16" xfId="0" applyNumberFormat="1" applyFont="1" applyBorder="1" applyAlignment="1" applyProtection="1">
      <alignment horizontal="center" vertical="center"/>
      <protection locked="0"/>
    </xf>
    <xf numFmtId="164" fontId="1" fillId="6" borderId="17" xfId="0" applyNumberFormat="1" applyFont="1" applyFill="1" applyBorder="1" applyAlignment="1" applyProtection="1">
      <alignment horizontal="center" vertical="center"/>
    </xf>
    <xf numFmtId="164" fontId="0" fillId="0" borderId="18" xfId="0" applyNumberFormat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0" fontId="11" fillId="0" borderId="0" xfId="0" applyFont="1" applyFill="1" applyBorder="1" applyProtection="1"/>
    <xf numFmtId="1" fontId="11" fillId="0" borderId="16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3" borderId="12" xfId="0" applyFont="1" applyFill="1" applyBorder="1" applyAlignment="1" applyProtection="1">
      <alignment horizontal="center"/>
      <protection locked="0"/>
    </xf>
    <xf numFmtId="0" fontId="14" fillId="4" borderId="0" xfId="0" applyFont="1" applyFill="1" applyAlignment="1" applyProtection="1">
      <alignment horizont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tabSelected="1" zoomScale="90" zoomScaleNormal="90" workbookViewId="0">
      <pane xSplit="2" ySplit="7" topLeftCell="C8" activePane="bottomRight" state="frozen"/>
      <selection pane="topRight" activeCell="F1" sqref="F1"/>
      <selection pane="bottomLeft" activeCell="A8" sqref="A8"/>
      <selection pane="bottomRight" activeCell="M17" sqref="M17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customWidth="1" outlineLevel="1"/>
    <col min="4" max="7" width="9.140625" style="12" customWidth="1" outlineLevel="1"/>
    <col min="8" max="10" width="10.42578125" style="1" customWidth="1"/>
    <col min="11" max="11" width="12" style="1" customWidth="1"/>
    <col min="12" max="12" width="12.42578125" style="1" customWidth="1"/>
    <col min="13" max="13" width="59.140625" style="1" customWidth="1"/>
    <col min="14" max="14" width="9.140625" style="1" customWidth="1"/>
    <col min="15" max="15" width="16.85546875" style="1" bestFit="1" customWidth="1"/>
    <col min="16" max="16" width="15.28515625" style="1" customWidth="1"/>
    <col min="17" max="17" width="15.140625" style="1" customWidth="1"/>
    <col min="18" max="18" width="18.28515625" style="1" customWidth="1"/>
    <col min="19" max="19" width="11.140625" style="1" customWidth="1"/>
    <col min="20" max="16384" width="9.140625" style="1"/>
  </cols>
  <sheetData>
    <row r="1" spans="1:21" x14ac:dyDescent="0.25">
      <c r="A1" s="56"/>
      <c r="B1" s="37"/>
    </row>
    <row r="2" spans="1:21" x14ac:dyDescent="0.25">
      <c r="B2" s="37"/>
    </row>
    <row r="3" spans="1:21" ht="23.25" x14ac:dyDescent="0.25">
      <c r="B3" s="38" t="s">
        <v>51</v>
      </c>
      <c r="C3" s="36"/>
    </row>
    <row r="4" spans="1:21" x14ac:dyDescent="0.25">
      <c r="B4" s="37"/>
      <c r="O4" s="2"/>
      <c r="P4" s="2"/>
      <c r="Q4" s="2"/>
      <c r="R4" s="2"/>
      <c r="S4" s="2"/>
      <c r="T4" s="2"/>
      <c r="U4" s="2"/>
    </row>
    <row r="5" spans="1:21" ht="16.5" thickBot="1" x14ac:dyDescent="0.3">
      <c r="B5" s="37"/>
      <c r="H5" s="73" t="s">
        <v>72</v>
      </c>
      <c r="I5" s="73"/>
      <c r="J5" s="73"/>
      <c r="K5" s="73"/>
      <c r="O5" s="2"/>
      <c r="P5" s="2"/>
      <c r="Q5" s="2"/>
      <c r="R5" s="2"/>
      <c r="S5" s="2"/>
      <c r="T5" s="2"/>
      <c r="U5" s="2"/>
    </row>
    <row r="6" spans="1:21" ht="17.25" customHeight="1" thickBot="1" x14ac:dyDescent="0.3">
      <c r="B6" s="37"/>
      <c r="H6" s="70" t="s">
        <v>10</v>
      </c>
      <c r="I6" s="71"/>
      <c r="J6" s="71"/>
      <c r="K6" s="72"/>
      <c r="L6" s="3"/>
      <c r="M6" s="67" t="s">
        <v>74</v>
      </c>
      <c r="O6" s="2"/>
      <c r="P6" s="2"/>
      <c r="Q6" s="2"/>
      <c r="R6" s="2"/>
      <c r="S6" s="2"/>
      <c r="T6" s="2"/>
      <c r="U6" s="2"/>
    </row>
    <row r="7" spans="1:21" ht="45.75" thickBot="1" x14ac:dyDescent="0.3">
      <c r="A7" s="13" t="s">
        <v>0</v>
      </c>
      <c r="B7" s="14" t="s">
        <v>9</v>
      </c>
      <c r="C7" s="15" t="s">
        <v>52</v>
      </c>
      <c r="D7" s="14" t="s">
        <v>5</v>
      </c>
      <c r="E7" s="16" t="s">
        <v>2</v>
      </c>
      <c r="F7" s="16" t="s">
        <v>1</v>
      </c>
      <c r="G7" s="17" t="s">
        <v>8</v>
      </c>
      <c r="H7" s="4" t="s">
        <v>3</v>
      </c>
      <c r="I7" s="5" t="s">
        <v>6</v>
      </c>
      <c r="J7" s="5" t="s">
        <v>7</v>
      </c>
      <c r="K7" s="6" t="s">
        <v>4</v>
      </c>
      <c r="L7" s="3"/>
      <c r="M7" s="68" t="s">
        <v>73</v>
      </c>
      <c r="O7" s="2"/>
      <c r="P7" s="2"/>
      <c r="Q7" s="2"/>
      <c r="R7" s="2"/>
      <c r="S7" s="2"/>
      <c r="T7" s="2"/>
      <c r="U7" s="2"/>
    </row>
    <row r="8" spans="1:21" ht="26.25" customHeight="1" x14ac:dyDescent="0.25">
      <c r="A8" s="18">
        <v>1</v>
      </c>
      <c r="B8" s="19" t="s">
        <v>12</v>
      </c>
      <c r="C8" s="39">
        <v>6</v>
      </c>
      <c r="D8" s="40">
        <v>1.5</v>
      </c>
      <c r="E8" s="41">
        <v>1.9218</v>
      </c>
      <c r="F8" s="42">
        <v>140</v>
      </c>
      <c r="G8" s="43" t="s">
        <v>46</v>
      </c>
      <c r="H8" s="7">
        <v>84</v>
      </c>
      <c r="I8" s="29">
        <f>H8*$D8</f>
        <v>126</v>
      </c>
      <c r="J8" s="30">
        <f>H8*$E8</f>
        <v>161.43119999999999</v>
      </c>
      <c r="K8" s="60">
        <f>H8/$F8</f>
        <v>0.6</v>
      </c>
      <c r="L8" s="31"/>
      <c r="M8" s="8"/>
      <c r="N8" s="2"/>
      <c r="O8" s="66"/>
      <c r="P8" s="2"/>
      <c r="Q8" s="2"/>
      <c r="R8" s="2"/>
      <c r="S8" s="2"/>
      <c r="T8" s="2"/>
      <c r="U8" s="2"/>
    </row>
    <row r="9" spans="1:21" ht="20.25" customHeight="1" x14ac:dyDescent="0.25">
      <c r="A9" s="18">
        <v>2</v>
      </c>
      <c r="B9" s="19" t="s">
        <v>11</v>
      </c>
      <c r="C9" s="39">
        <v>6</v>
      </c>
      <c r="D9" s="40">
        <v>1.5</v>
      </c>
      <c r="E9" s="41">
        <v>1.9218</v>
      </c>
      <c r="F9" s="42">
        <v>140</v>
      </c>
      <c r="G9" s="43" t="s">
        <v>46</v>
      </c>
      <c r="H9" s="7">
        <v>154</v>
      </c>
      <c r="I9" s="29">
        <f>H9*$D9</f>
        <v>231</v>
      </c>
      <c r="J9" s="30">
        <f>H9*$E9</f>
        <v>295.9572</v>
      </c>
      <c r="K9" s="61">
        <f>H9/$F9</f>
        <v>1.1000000000000001</v>
      </c>
      <c r="L9" s="31"/>
      <c r="M9" s="8"/>
      <c r="O9" s="66"/>
      <c r="P9" s="2"/>
      <c r="Q9" s="2"/>
      <c r="R9" s="2"/>
      <c r="S9" s="2"/>
      <c r="T9" s="2"/>
      <c r="U9" s="2"/>
    </row>
    <row r="10" spans="1:21" s="2" customFormat="1" ht="15.75" x14ac:dyDescent="0.25">
      <c r="A10" s="18">
        <v>3</v>
      </c>
      <c r="B10" s="19" t="s">
        <v>13</v>
      </c>
      <c r="C10" s="39">
        <v>6</v>
      </c>
      <c r="D10" s="40">
        <v>1.5</v>
      </c>
      <c r="E10" s="41">
        <v>1.9218</v>
      </c>
      <c r="F10" s="42">
        <v>140</v>
      </c>
      <c r="G10" s="43" t="s">
        <v>46</v>
      </c>
      <c r="H10" s="7">
        <v>70</v>
      </c>
      <c r="I10" s="29">
        <f t="shared" ref="I10:I54" si="0">H10*$D10</f>
        <v>105</v>
      </c>
      <c r="J10" s="30">
        <f t="shared" ref="J10:J54" si="1">H10*$E10</f>
        <v>134.52600000000001</v>
      </c>
      <c r="K10" s="61">
        <f t="shared" ref="K10:K54" si="2">H10/$F10</f>
        <v>0.5</v>
      </c>
      <c r="L10" s="32"/>
      <c r="M10" s="8"/>
      <c r="O10" s="66"/>
    </row>
    <row r="11" spans="1:21" s="2" customFormat="1" ht="15.75" x14ac:dyDescent="0.25">
      <c r="A11" s="18">
        <v>4</v>
      </c>
      <c r="B11" s="19" t="s">
        <v>14</v>
      </c>
      <c r="C11" s="39">
        <v>6</v>
      </c>
      <c r="D11" s="40">
        <v>1.5</v>
      </c>
      <c r="E11" s="41">
        <v>1.9218</v>
      </c>
      <c r="F11" s="42">
        <v>140</v>
      </c>
      <c r="G11" s="43" t="s">
        <v>46</v>
      </c>
      <c r="H11" s="7">
        <v>70</v>
      </c>
      <c r="I11" s="29">
        <f t="shared" si="0"/>
        <v>105</v>
      </c>
      <c r="J11" s="30">
        <f t="shared" si="1"/>
        <v>134.52600000000001</v>
      </c>
      <c r="K11" s="61">
        <f t="shared" si="2"/>
        <v>0.5</v>
      </c>
      <c r="L11" s="32"/>
      <c r="M11" s="8"/>
      <c r="O11" s="66"/>
    </row>
    <row r="12" spans="1:21" s="2" customFormat="1" ht="15.75" x14ac:dyDescent="0.25">
      <c r="A12" s="18">
        <v>5</v>
      </c>
      <c r="B12" s="19" t="s">
        <v>69</v>
      </c>
      <c r="C12" s="39">
        <v>8</v>
      </c>
      <c r="D12" s="40">
        <v>6</v>
      </c>
      <c r="E12" s="41">
        <v>6.27</v>
      </c>
      <c r="F12" s="42">
        <v>84</v>
      </c>
      <c r="G12" s="43" t="s">
        <v>47</v>
      </c>
      <c r="H12" s="7">
        <v>120</v>
      </c>
      <c r="I12" s="29">
        <f>H12*$D12</f>
        <v>720</v>
      </c>
      <c r="J12" s="30">
        <f>H12*$E12</f>
        <v>752.4</v>
      </c>
      <c r="K12" s="61">
        <f>H12/$F12</f>
        <v>1.4285714285714286</v>
      </c>
      <c r="L12" s="32"/>
      <c r="M12" s="8"/>
      <c r="O12" s="66"/>
    </row>
    <row r="13" spans="1:21" s="2" customFormat="1" ht="15.75" x14ac:dyDescent="0.25">
      <c r="A13" s="18">
        <v>6</v>
      </c>
      <c r="B13" s="19" t="s">
        <v>15</v>
      </c>
      <c r="C13" s="39">
        <v>8</v>
      </c>
      <c r="D13" s="40">
        <v>6</v>
      </c>
      <c r="E13" s="41">
        <v>6.27</v>
      </c>
      <c r="F13" s="42">
        <v>84</v>
      </c>
      <c r="G13" s="43" t="s">
        <v>47</v>
      </c>
      <c r="H13" s="7">
        <v>72</v>
      </c>
      <c r="I13" s="29">
        <f t="shared" si="0"/>
        <v>432</v>
      </c>
      <c r="J13" s="30">
        <f t="shared" si="1"/>
        <v>451.43999999999994</v>
      </c>
      <c r="K13" s="61">
        <f t="shared" si="2"/>
        <v>0.8571428571428571</v>
      </c>
      <c r="L13" s="63"/>
      <c r="M13" s="64"/>
      <c r="N13" s="65"/>
      <c r="O13" s="66"/>
    </row>
    <row r="14" spans="1:21" s="2" customFormat="1" ht="15.75" x14ac:dyDescent="0.25">
      <c r="A14" s="18">
        <v>7</v>
      </c>
      <c r="B14" s="19" t="s">
        <v>61</v>
      </c>
      <c r="C14" s="39">
        <v>16</v>
      </c>
      <c r="D14" s="40">
        <v>6.4</v>
      </c>
      <c r="E14" s="41">
        <v>6.7195999999999998</v>
      </c>
      <c r="F14" s="42">
        <v>84</v>
      </c>
      <c r="G14" s="43" t="s">
        <v>47</v>
      </c>
      <c r="H14" s="7">
        <v>0</v>
      </c>
      <c r="I14" s="29">
        <f t="shared" si="0"/>
        <v>0</v>
      </c>
      <c r="J14" s="30">
        <f t="shared" si="1"/>
        <v>0</v>
      </c>
      <c r="K14" s="61">
        <f t="shared" si="2"/>
        <v>0</v>
      </c>
      <c r="L14" s="32"/>
      <c r="M14" s="8"/>
      <c r="O14" s="66"/>
    </row>
    <row r="15" spans="1:21" s="2" customFormat="1" ht="15.75" x14ac:dyDescent="0.25">
      <c r="A15" s="18">
        <v>8</v>
      </c>
      <c r="B15" s="20" t="s">
        <v>62</v>
      </c>
      <c r="C15" s="44">
        <v>10</v>
      </c>
      <c r="D15" s="44">
        <v>7</v>
      </c>
      <c r="E15" s="45">
        <v>7.3</v>
      </c>
      <c r="F15" s="46">
        <v>84</v>
      </c>
      <c r="G15" s="43" t="s">
        <v>47</v>
      </c>
      <c r="H15" s="7">
        <v>0</v>
      </c>
      <c r="I15" s="29">
        <f t="shared" si="0"/>
        <v>0</v>
      </c>
      <c r="J15" s="30">
        <f t="shared" si="1"/>
        <v>0</v>
      </c>
      <c r="K15" s="61">
        <f t="shared" si="2"/>
        <v>0</v>
      </c>
      <c r="L15" s="32"/>
      <c r="M15" s="8"/>
      <c r="O15" s="66"/>
    </row>
    <row r="16" spans="1:21" s="2" customFormat="1" ht="15.75" x14ac:dyDescent="0.25">
      <c r="A16" s="18">
        <v>9</v>
      </c>
      <c r="B16" s="20" t="s">
        <v>70</v>
      </c>
      <c r="C16" s="44">
        <v>16</v>
      </c>
      <c r="D16" s="44">
        <v>6.4</v>
      </c>
      <c r="E16" s="45">
        <v>6.7195999999999998</v>
      </c>
      <c r="F16" s="46">
        <v>84</v>
      </c>
      <c r="G16" s="43" t="s">
        <v>47</v>
      </c>
      <c r="H16" s="7">
        <v>0</v>
      </c>
      <c r="I16" s="29">
        <f t="shared" si="0"/>
        <v>0</v>
      </c>
      <c r="J16" s="30">
        <f t="shared" si="1"/>
        <v>0</v>
      </c>
      <c r="K16" s="61">
        <f t="shared" si="2"/>
        <v>0</v>
      </c>
      <c r="L16" s="32"/>
      <c r="M16" s="8"/>
      <c r="O16" s="66"/>
    </row>
    <row r="17" spans="1:17" s="2" customFormat="1" ht="15.75" x14ac:dyDescent="0.25">
      <c r="A17" s="18">
        <v>10</v>
      </c>
      <c r="B17" s="20" t="s">
        <v>71</v>
      </c>
      <c r="C17" s="44">
        <v>8</v>
      </c>
      <c r="D17" s="44">
        <v>7</v>
      </c>
      <c r="E17" s="45">
        <v>7.2859999999999996</v>
      </c>
      <c r="F17" s="46">
        <v>84</v>
      </c>
      <c r="G17" s="43" t="s">
        <v>47</v>
      </c>
      <c r="H17" s="7">
        <v>0</v>
      </c>
      <c r="I17" s="29">
        <f t="shared" si="0"/>
        <v>0</v>
      </c>
      <c r="J17" s="30">
        <f t="shared" si="1"/>
        <v>0</v>
      </c>
      <c r="K17" s="61">
        <f t="shared" si="2"/>
        <v>0</v>
      </c>
      <c r="L17" s="32"/>
      <c r="M17" s="8"/>
      <c r="O17" s="66"/>
    </row>
    <row r="18" spans="1:17" s="2" customFormat="1" ht="15.75" x14ac:dyDescent="0.25">
      <c r="A18" s="18">
        <v>11</v>
      </c>
      <c r="B18" s="19" t="s">
        <v>63</v>
      </c>
      <c r="C18" s="39">
        <v>16</v>
      </c>
      <c r="D18" s="40">
        <v>6.4</v>
      </c>
      <c r="E18" s="41">
        <v>6.7195999999999998</v>
      </c>
      <c r="F18" s="42">
        <v>84</v>
      </c>
      <c r="G18" s="43" t="s">
        <v>47</v>
      </c>
      <c r="H18" s="7">
        <v>0</v>
      </c>
      <c r="I18" s="29">
        <f t="shared" si="0"/>
        <v>0</v>
      </c>
      <c r="J18" s="30">
        <f t="shared" si="1"/>
        <v>0</v>
      </c>
      <c r="K18" s="61">
        <f t="shared" si="2"/>
        <v>0</v>
      </c>
      <c r="L18" s="32"/>
      <c r="M18" s="8"/>
      <c r="O18" s="66"/>
    </row>
    <row r="19" spans="1:17" s="2" customFormat="1" ht="15.75" x14ac:dyDescent="0.25">
      <c r="A19" s="18">
        <v>12</v>
      </c>
      <c r="B19" s="20" t="s">
        <v>64</v>
      </c>
      <c r="C19" s="44">
        <v>10</v>
      </c>
      <c r="D19" s="44">
        <v>7</v>
      </c>
      <c r="E19" s="45">
        <v>7.3</v>
      </c>
      <c r="F19" s="46">
        <v>84</v>
      </c>
      <c r="G19" s="43" t="s">
        <v>47</v>
      </c>
      <c r="H19" s="7">
        <v>0</v>
      </c>
      <c r="I19" s="29">
        <f t="shared" si="0"/>
        <v>0</v>
      </c>
      <c r="J19" s="30">
        <f t="shared" si="1"/>
        <v>0</v>
      </c>
      <c r="K19" s="61">
        <f t="shared" si="2"/>
        <v>0</v>
      </c>
      <c r="L19" s="32"/>
      <c r="M19" s="8"/>
      <c r="O19" s="66"/>
    </row>
    <row r="20" spans="1:17" s="2" customFormat="1" ht="15.75" x14ac:dyDescent="0.25">
      <c r="A20" s="18">
        <v>13</v>
      </c>
      <c r="B20" s="20" t="s">
        <v>16</v>
      </c>
      <c r="C20" s="44">
        <v>1</v>
      </c>
      <c r="D20" s="44">
        <v>2.7</v>
      </c>
      <c r="E20" s="45">
        <v>2.8132000000000001</v>
      </c>
      <c r="F20" s="46">
        <v>234</v>
      </c>
      <c r="G20" s="47" t="s">
        <v>48</v>
      </c>
      <c r="H20" s="7">
        <v>0</v>
      </c>
      <c r="I20" s="29">
        <f>H20*$D20</f>
        <v>0</v>
      </c>
      <c r="J20" s="30">
        <f>H20*$E20</f>
        <v>0</v>
      </c>
      <c r="K20" s="61">
        <f>H20/$F20</f>
        <v>0</v>
      </c>
      <c r="L20" s="32"/>
      <c r="M20" s="8"/>
      <c r="O20" s="66"/>
    </row>
    <row r="21" spans="1:17" s="2" customFormat="1" ht="15.75" x14ac:dyDescent="0.25">
      <c r="A21" s="18">
        <v>14</v>
      </c>
      <c r="B21" s="20" t="s">
        <v>17</v>
      </c>
      <c r="C21" s="44">
        <v>1</v>
      </c>
      <c r="D21" s="44">
        <v>5</v>
      </c>
      <c r="E21" s="45">
        <v>5.2131999999999996</v>
      </c>
      <c r="F21" s="46">
        <v>144</v>
      </c>
      <c r="G21" s="46" t="s">
        <v>47</v>
      </c>
      <c r="H21" s="7">
        <v>60</v>
      </c>
      <c r="I21" s="29">
        <f t="shared" si="0"/>
        <v>300</v>
      </c>
      <c r="J21" s="30">
        <f t="shared" si="1"/>
        <v>312.79199999999997</v>
      </c>
      <c r="K21" s="61">
        <f t="shared" si="2"/>
        <v>0.41666666666666669</v>
      </c>
      <c r="L21" s="31"/>
      <c r="M21" s="8"/>
      <c r="O21" s="66"/>
      <c r="P21" s="10"/>
      <c r="Q21" s="10"/>
    </row>
    <row r="22" spans="1:17" s="2" customFormat="1" ht="15.75" x14ac:dyDescent="0.25">
      <c r="A22" s="18">
        <v>15</v>
      </c>
      <c r="B22" s="19" t="s">
        <v>18</v>
      </c>
      <c r="C22" s="39">
        <v>12</v>
      </c>
      <c r="D22" s="40">
        <v>3.6</v>
      </c>
      <c r="E22" s="41">
        <v>4.3036000000000003</v>
      </c>
      <c r="F22" s="42">
        <v>70</v>
      </c>
      <c r="G22" s="43" t="s">
        <v>46</v>
      </c>
      <c r="H22" s="7">
        <v>28</v>
      </c>
      <c r="I22" s="29">
        <f t="shared" si="0"/>
        <v>100.8</v>
      </c>
      <c r="J22" s="30">
        <f t="shared" si="1"/>
        <v>120.50080000000001</v>
      </c>
      <c r="K22" s="61">
        <f t="shared" si="2"/>
        <v>0.4</v>
      </c>
      <c r="L22" s="32"/>
      <c r="M22" s="8"/>
      <c r="O22" s="66"/>
    </row>
    <row r="23" spans="1:17" s="2" customFormat="1" ht="16.5" customHeight="1" x14ac:dyDescent="0.25">
      <c r="A23" s="18">
        <v>16</v>
      </c>
      <c r="B23" s="19" t="s">
        <v>19</v>
      </c>
      <c r="C23" s="39">
        <v>12</v>
      </c>
      <c r="D23" s="40">
        <v>3.6</v>
      </c>
      <c r="E23" s="41">
        <v>4.3036000000000003</v>
      </c>
      <c r="F23" s="42">
        <v>70</v>
      </c>
      <c r="G23" s="43" t="s">
        <v>46</v>
      </c>
      <c r="H23" s="7">
        <v>42</v>
      </c>
      <c r="I23" s="29">
        <f t="shared" si="0"/>
        <v>151.20000000000002</v>
      </c>
      <c r="J23" s="30">
        <f t="shared" si="1"/>
        <v>180.75120000000001</v>
      </c>
      <c r="K23" s="61">
        <f t="shared" si="2"/>
        <v>0.6</v>
      </c>
      <c r="L23" s="32"/>
      <c r="M23" s="8"/>
      <c r="O23" s="66"/>
    </row>
    <row r="24" spans="1:17" s="2" customFormat="1" ht="15.75" x14ac:dyDescent="0.25">
      <c r="A24" s="18">
        <v>17</v>
      </c>
      <c r="B24" s="19" t="s">
        <v>20</v>
      </c>
      <c r="C24" s="39">
        <v>12</v>
      </c>
      <c r="D24" s="40">
        <v>3.6</v>
      </c>
      <c r="E24" s="41">
        <v>4.3036000000000003</v>
      </c>
      <c r="F24" s="42">
        <v>70</v>
      </c>
      <c r="G24" s="43" t="s">
        <v>46</v>
      </c>
      <c r="H24" s="7">
        <v>84</v>
      </c>
      <c r="I24" s="29">
        <f t="shared" si="0"/>
        <v>302.40000000000003</v>
      </c>
      <c r="J24" s="30">
        <f t="shared" si="1"/>
        <v>361.50240000000002</v>
      </c>
      <c r="K24" s="61">
        <f t="shared" si="2"/>
        <v>1.2</v>
      </c>
      <c r="L24" s="32"/>
      <c r="M24" s="8"/>
      <c r="O24" s="66"/>
    </row>
    <row r="25" spans="1:17" s="2" customFormat="1" ht="15.75" x14ac:dyDescent="0.25">
      <c r="A25" s="18">
        <v>18</v>
      </c>
      <c r="B25" s="19" t="s">
        <v>21</v>
      </c>
      <c r="C25" s="39">
        <v>14</v>
      </c>
      <c r="D25" s="40">
        <v>4.2</v>
      </c>
      <c r="E25" s="41">
        <v>4.5292000000000003</v>
      </c>
      <c r="F25" s="42">
        <v>70</v>
      </c>
      <c r="G25" s="43" t="s">
        <v>46</v>
      </c>
      <c r="H25" s="7">
        <v>14</v>
      </c>
      <c r="I25" s="29">
        <f t="shared" si="0"/>
        <v>58.800000000000004</v>
      </c>
      <c r="J25" s="30">
        <f t="shared" si="1"/>
        <v>63.408800000000006</v>
      </c>
      <c r="K25" s="61">
        <f t="shared" si="2"/>
        <v>0.2</v>
      </c>
      <c r="L25" s="32"/>
      <c r="M25" s="8"/>
      <c r="O25" s="66"/>
    </row>
    <row r="26" spans="1:17" s="2" customFormat="1" ht="15.75" x14ac:dyDescent="0.25">
      <c r="A26" s="18">
        <v>19</v>
      </c>
      <c r="B26" s="19" t="s">
        <v>22</v>
      </c>
      <c r="C26" s="39">
        <v>12</v>
      </c>
      <c r="D26" s="40">
        <v>3.6</v>
      </c>
      <c r="E26" s="41">
        <v>4.3036000000000003</v>
      </c>
      <c r="F26" s="42">
        <v>70</v>
      </c>
      <c r="G26" s="43" t="s">
        <v>46</v>
      </c>
      <c r="H26" s="7">
        <v>56</v>
      </c>
      <c r="I26" s="29">
        <f t="shared" si="0"/>
        <v>201.6</v>
      </c>
      <c r="J26" s="30">
        <f t="shared" si="1"/>
        <v>241.00160000000002</v>
      </c>
      <c r="K26" s="61">
        <f t="shared" si="2"/>
        <v>0.8</v>
      </c>
      <c r="L26" s="32"/>
      <c r="M26" s="8"/>
      <c r="O26" s="66"/>
    </row>
    <row r="27" spans="1:17" s="2" customFormat="1" ht="15.75" x14ac:dyDescent="0.25">
      <c r="A27" s="18">
        <v>20</v>
      </c>
      <c r="B27" s="20" t="s">
        <v>23</v>
      </c>
      <c r="C27" s="44">
        <v>12</v>
      </c>
      <c r="D27" s="44">
        <v>3.6</v>
      </c>
      <c r="E27" s="45">
        <v>4.3036000000000003</v>
      </c>
      <c r="F27" s="46">
        <v>70</v>
      </c>
      <c r="G27" s="43" t="s">
        <v>46</v>
      </c>
      <c r="H27" s="7">
        <v>70</v>
      </c>
      <c r="I27" s="29">
        <f t="shared" si="0"/>
        <v>252</v>
      </c>
      <c r="J27" s="30">
        <f t="shared" si="1"/>
        <v>301.25200000000001</v>
      </c>
      <c r="K27" s="61">
        <f t="shared" si="2"/>
        <v>1</v>
      </c>
      <c r="L27" s="32"/>
      <c r="M27" s="8"/>
      <c r="O27" s="66"/>
    </row>
    <row r="28" spans="1:17" s="2" customFormat="1" ht="15.75" x14ac:dyDescent="0.25">
      <c r="A28" s="18">
        <v>21</v>
      </c>
      <c r="B28" s="20" t="s">
        <v>24</v>
      </c>
      <c r="C28" s="44">
        <v>12</v>
      </c>
      <c r="D28" s="44">
        <v>3.6</v>
      </c>
      <c r="E28" s="45">
        <v>4.3036000000000003</v>
      </c>
      <c r="F28" s="46">
        <v>70</v>
      </c>
      <c r="G28" s="46" t="s">
        <v>46</v>
      </c>
      <c r="H28" s="7">
        <v>56</v>
      </c>
      <c r="I28" s="29">
        <f t="shared" si="0"/>
        <v>201.6</v>
      </c>
      <c r="J28" s="30">
        <f t="shared" si="1"/>
        <v>241.00160000000002</v>
      </c>
      <c r="K28" s="61">
        <f t="shared" si="2"/>
        <v>0.8</v>
      </c>
      <c r="L28" s="31"/>
      <c r="M28" s="8"/>
      <c r="O28" s="66"/>
      <c r="P28" s="10"/>
      <c r="Q28" s="10"/>
    </row>
    <row r="29" spans="1:17" s="2" customFormat="1" ht="15.75" x14ac:dyDescent="0.25">
      <c r="A29" s="18">
        <v>22</v>
      </c>
      <c r="B29" s="20" t="s">
        <v>26</v>
      </c>
      <c r="C29" s="44">
        <v>12</v>
      </c>
      <c r="D29" s="44">
        <v>3.6</v>
      </c>
      <c r="E29" s="45">
        <v>4.3036000000000003</v>
      </c>
      <c r="F29" s="46">
        <v>70</v>
      </c>
      <c r="G29" s="47" t="s">
        <v>46</v>
      </c>
      <c r="H29" s="7">
        <v>70</v>
      </c>
      <c r="I29" s="29">
        <f t="shared" si="0"/>
        <v>252</v>
      </c>
      <c r="J29" s="30">
        <f t="shared" si="1"/>
        <v>301.25200000000001</v>
      </c>
      <c r="K29" s="61">
        <f t="shared" si="2"/>
        <v>1</v>
      </c>
      <c r="L29" s="31"/>
      <c r="M29" s="8"/>
      <c r="O29" s="66"/>
      <c r="P29" s="10"/>
      <c r="Q29" s="1"/>
    </row>
    <row r="30" spans="1:17" s="2" customFormat="1" ht="15.75" x14ac:dyDescent="0.25">
      <c r="A30" s="18">
        <v>23</v>
      </c>
      <c r="B30" s="20" t="s">
        <v>25</v>
      </c>
      <c r="C30" s="44">
        <v>8</v>
      </c>
      <c r="D30" s="44">
        <v>3.84</v>
      </c>
      <c r="E30" s="45">
        <v>4.4488000000000003</v>
      </c>
      <c r="F30" s="46">
        <v>70</v>
      </c>
      <c r="G30" s="43" t="s">
        <v>46</v>
      </c>
      <c r="H30" s="7">
        <v>126</v>
      </c>
      <c r="I30" s="29">
        <f>H30*$D30</f>
        <v>483.84</v>
      </c>
      <c r="J30" s="30">
        <f>H30*$E30</f>
        <v>560.54880000000003</v>
      </c>
      <c r="K30" s="61">
        <f>H30/$F30</f>
        <v>1.8</v>
      </c>
      <c r="L30" s="33"/>
      <c r="M30" s="8"/>
      <c r="O30" s="66"/>
      <c r="P30" s="10"/>
    </row>
    <row r="31" spans="1:17" s="2" customFormat="1" ht="15.75" x14ac:dyDescent="0.25">
      <c r="A31" s="18">
        <v>24</v>
      </c>
      <c r="B31" s="19" t="s">
        <v>65</v>
      </c>
      <c r="C31" s="39">
        <v>16</v>
      </c>
      <c r="D31" s="40">
        <v>6.4</v>
      </c>
      <c r="E31" s="41">
        <v>6.7195999999999998</v>
      </c>
      <c r="F31" s="42">
        <v>84</v>
      </c>
      <c r="G31" s="43" t="s">
        <v>47</v>
      </c>
      <c r="H31" s="7">
        <v>24</v>
      </c>
      <c r="I31" s="29">
        <f>H31*$D31</f>
        <v>153.60000000000002</v>
      </c>
      <c r="J31" s="30">
        <f>H31*$E31</f>
        <v>161.2704</v>
      </c>
      <c r="K31" s="61">
        <f>H31/$F31</f>
        <v>0.2857142857142857</v>
      </c>
      <c r="L31" s="32"/>
      <c r="M31" s="8"/>
      <c r="O31" s="66"/>
    </row>
    <row r="32" spans="1:17" s="2" customFormat="1" ht="15.75" x14ac:dyDescent="0.25">
      <c r="A32" s="18">
        <v>25</v>
      </c>
      <c r="B32" s="19" t="s">
        <v>66</v>
      </c>
      <c r="C32" s="39">
        <v>10</v>
      </c>
      <c r="D32" s="40">
        <v>7</v>
      </c>
      <c r="E32" s="41">
        <v>7.3</v>
      </c>
      <c r="F32" s="42">
        <v>84</v>
      </c>
      <c r="G32" s="43" t="s">
        <v>47</v>
      </c>
      <c r="H32" s="7">
        <v>120</v>
      </c>
      <c r="I32" s="29">
        <f t="shared" si="0"/>
        <v>840</v>
      </c>
      <c r="J32" s="30">
        <f t="shared" si="1"/>
        <v>876</v>
      </c>
      <c r="K32" s="61">
        <f t="shared" si="2"/>
        <v>1.4285714285714286</v>
      </c>
      <c r="L32" s="33"/>
      <c r="M32" s="8"/>
      <c r="O32" s="66"/>
      <c r="P32" s="10"/>
      <c r="Q32" s="1"/>
    </row>
    <row r="33" spans="1:17" s="2" customFormat="1" ht="13.5" customHeight="1" x14ac:dyDescent="0.25">
      <c r="A33" s="18">
        <v>26</v>
      </c>
      <c r="B33" s="19" t="s">
        <v>67</v>
      </c>
      <c r="C33" s="39">
        <v>16</v>
      </c>
      <c r="D33" s="40">
        <v>6.4</v>
      </c>
      <c r="E33" s="41">
        <v>6.7195999999999998</v>
      </c>
      <c r="F33" s="42">
        <v>84</v>
      </c>
      <c r="G33" s="43" t="s">
        <v>47</v>
      </c>
      <c r="H33" s="7">
        <v>48</v>
      </c>
      <c r="I33" s="29">
        <f t="shared" si="0"/>
        <v>307.20000000000005</v>
      </c>
      <c r="J33" s="30">
        <f t="shared" si="1"/>
        <v>322.54079999999999</v>
      </c>
      <c r="K33" s="61">
        <f t="shared" si="2"/>
        <v>0.5714285714285714</v>
      </c>
      <c r="L33" s="32"/>
      <c r="M33" s="8"/>
      <c r="O33" s="66"/>
    </row>
    <row r="34" spans="1:17" s="2" customFormat="1" ht="15.75" x14ac:dyDescent="0.25">
      <c r="A34" s="18">
        <v>27</v>
      </c>
      <c r="B34" s="19" t="s">
        <v>68</v>
      </c>
      <c r="C34" s="39">
        <v>10</v>
      </c>
      <c r="D34" s="40">
        <v>7</v>
      </c>
      <c r="E34" s="41">
        <v>7.3</v>
      </c>
      <c r="F34" s="42">
        <v>84</v>
      </c>
      <c r="G34" s="43" t="s">
        <v>47</v>
      </c>
      <c r="H34" s="7">
        <v>60</v>
      </c>
      <c r="I34" s="29">
        <f t="shared" si="0"/>
        <v>420</v>
      </c>
      <c r="J34" s="30">
        <f t="shared" si="1"/>
        <v>438</v>
      </c>
      <c r="K34" s="61">
        <f t="shared" si="2"/>
        <v>0.7142857142857143</v>
      </c>
      <c r="L34" s="32"/>
      <c r="M34" s="8"/>
      <c r="O34" s="66"/>
    </row>
    <row r="35" spans="1:17" s="2" customFormat="1" ht="15.75" x14ac:dyDescent="0.25">
      <c r="A35" s="18">
        <v>28</v>
      </c>
      <c r="B35" s="19" t="s">
        <v>28</v>
      </c>
      <c r="C35" s="39">
        <v>12</v>
      </c>
      <c r="D35" s="40">
        <v>3</v>
      </c>
      <c r="E35" s="41">
        <v>3.7035999999999998</v>
      </c>
      <c r="F35" s="42">
        <v>70</v>
      </c>
      <c r="G35" s="43" t="s">
        <v>46</v>
      </c>
      <c r="H35" s="7">
        <v>126</v>
      </c>
      <c r="I35" s="29">
        <f t="shared" si="0"/>
        <v>378</v>
      </c>
      <c r="J35" s="30">
        <f t="shared" si="1"/>
        <v>466.65359999999998</v>
      </c>
      <c r="K35" s="61">
        <f t="shared" si="2"/>
        <v>1.8</v>
      </c>
      <c r="L35" s="32"/>
      <c r="M35" s="8"/>
      <c r="O35" s="66"/>
    </row>
    <row r="36" spans="1:17" s="2" customFormat="1" ht="15.75" x14ac:dyDescent="0.25">
      <c r="A36" s="18">
        <v>29</v>
      </c>
      <c r="B36" s="19" t="s">
        <v>27</v>
      </c>
      <c r="C36" s="39">
        <v>12</v>
      </c>
      <c r="D36" s="40">
        <v>3</v>
      </c>
      <c r="E36" s="41">
        <v>3.7035999999999998</v>
      </c>
      <c r="F36" s="42">
        <v>70</v>
      </c>
      <c r="G36" s="43" t="s">
        <v>46</v>
      </c>
      <c r="H36" s="7">
        <v>252</v>
      </c>
      <c r="I36" s="29">
        <f>H36*$D36</f>
        <v>756</v>
      </c>
      <c r="J36" s="30">
        <f>H36*$E36</f>
        <v>933.30719999999997</v>
      </c>
      <c r="K36" s="61">
        <f>H36/$F36</f>
        <v>3.6</v>
      </c>
      <c r="L36" s="32"/>
      <c r="M36" s="8"/>
      <c r="O36" s="66"/>
    </row>
    <row r="37" spans="1:17" s="2" customFormat="1" ht="15.75" x14ac:dyDescent="0.25">
      <c r="A37" s="18">
        <v>30</v>
      </c>
      <c r="B37" s="21" t="s">
        <v>28</v>
      </c>
      <c r="C37" s="39"/>
      <c r="D37" s="40">
        <v>3</v>
      </c>
      <c r="E37" s="41">
        <v>3.7035999999999998</v>
      </c>
      <c r="F37" s="42">
        <v>70</v>
      </c>
      <c r="G37" s="43"/>
      <c r="H37" s="57">
        <v>0</v>
      </c>
      <c r="I37" s="29">
        <f>H37*$D37</f>
        <v>0</v>
      </c>
      <c r="J37" s="30">
        <f>H37*$E37</f>
        <v>0</v>
      </c>
      <c r="K37" s="61">
        <f>H37/$F37</f>
        <v>0</v>
      </c>
      <c r="L37" s="32"/>
      <c r="M37" s="8"/>
      <c r="O37" s="66"/>
    </row>
    <row r="38" spans="1:17" s="2" customFormat="1" ht="15.75" x14ac:dyDescent="0.25">
      <c r="A38" s="18">
        <v>31</v>
      </c>
      <c r="B38" s="19" t="s">
        <v>29</v>
      </c>
      <c r="C38" s="39">
        <v>12</v>
      </c>
      <c r="D38" s="40">
        <v>3</v>
      </c>
      <c r="E38" s="41">
        <v>3.7035999999999998</v>
      </c>
      <c r="F38" s="42">
        <v>70</v>
      </c>
      <c r="G38" s="43" t="s">
        <v>46</v>
      </c>
      <c r="H38" s="7">
        <v>70</v>
      </c>
      <c r="I38" s="29">
        <f t="shared" si="0"/>
        <v>210</v>
      </c>
      <c r="J38" s="30">
        <f t="shared" si="1"/>
        <v>259.25200000000001</v>
      </c>
      <c r="K38" s="61">
        <f t="shared" si="2"/>
        <v>1</v>
      </c>
      <c r="L38" s="32"/>
      <c r="M38" s="58"/>
      <c r="O38" s="66"/>
    </row>
    <row r="39" spans="1:17" s="2" customFormat="1" ht="15.75" x14ac:dyDescent="0.25">
      <c r="A39" s="18">
        <v>32</v>
      </c>
      <c r="B39" s="19" t="s">
        <v>30</v>
      </c>
      <c r="C39" s="39">
        <v>12</v>
      </c>
      <c r="D39" s="40">
        <v>3</v>
      </c>
      <c r="E39" s="41">
        <v>3.28</v>
      </c>
      <c r="F39" s="42">
        <v>70</v>
      </c>
      <c r="G39" s="43" t="s">
        <v>46</v>
      </c>
      <c r="H39" s="7">
        <v>126</v>
      </c>
      <c r="I39" s="29">
        <f t="shared" si="0"/>
        <v>378</v>
      </c>
      <c r="J39" s="30">
        <f t="shared" si="1"/>
        <v>413.28</v>
      </c>
      <c r="K39" s="61">
        <f t="shared" si="2"/>
        <v>1.8</v>
      </c>
      <c r="L39" s="32"/>
      <c r="M39" s="8"/>
      <c r="O39" s="66"/>
    </row>
    <row r="40" spans="1:17" s="2" customFormat="1" ht="15.75" x14ac:dyDescent="0.25">
      <c r="A40" s="18">
        <v>33</v>
      </c>
      <c r="B40" s="19" t="s">
        <v>58</v>
      </c>
      <c r="C40" s="39">
        <v>12</v>
      </c>
      <c r="D40" s="40">
        <v>3</v>
      </c>
      <c r="E40" s="41">
        <v>3.28</v>
      </c>
      <c r="F40" s="42">
        <v>70</v>
      </c>
      <c r="G40" s="43" t="s">
        <v>46</v>
      </c>
      <c r="H40" s="7">
        <v>42</v>
      </c>
      <c r="I40" s="29">
        <f t="shared" si="0"/>
        <v>126</v>
      </c>
      <c r="J40" s="30">
        <f t="shared" si="1"/>
        <v>137.76</v>
      </c>
      <c r="K40" s="61">
        <f t="shared" si="2"/>
        <v>0.6</v>
      </c>
      <c r="L40" s="32"/>
      <c r="M40" s="8"/>
      <c r="O40" s="66"/>
    </row>
    <row r="41" spans="1:17" ht="15.75" x14ac:dyDescent="0.25">
      <c r="A41" s="18">
        <v>34</v>
      </c>
      <c r="B41" s="20" t="s">
        <v>31</v>
      </c>
      <c r="C41" s="44">
        <v>12</v>
      </c>
      <c r="D41" s="44">
        <v>3</v>
      </c>
      <c r="E41" s="45">
        <v>3.7035999999999998</v>
      </c>
      <c r="F41" s="46">
        <v>70</v>
      </c>
      <c r="G41" s="43" t="s">
        <v>46</v>
      </c>
      <c r="H41" s="7">
        <v>28</v>
      </c>
      <c r="I41" s="29">
        <f t="shared" si="0"/>
        <v>84</v>
      </c>
      <c r="J41" s="30">
        <f t="shared" si="1"/>
        <v>103.70079999999999</v>
      </c>
      <c r="K41" s="61">
        <f t="shared" si="2"/>
        <v>0.4</v>
      </c>
      <c r="L41" s="32"/>
      <c r="M41" s="8"/>
      <c r="N41" s="2"/>
      <c r="O41" s="66"/>
      <c r="P41" s="2"/>
      <c r="Q41" s="2"/>
    </row>
    <row r="42" spans="1:17" s="2" customFormat="1" ht="15.75" x14ac:dyDescent="0.25">
      <c r="A42" s="18">
        <v>35</v>
      </c>
      <c r="B42" s="20" t="s">
        <v>32</v>
      </c>
      <c r="C42" s="44">
        <v>8</v>
      </c>
      <c r="D42" s="44">
        <v>2.4</v>
      </c>
      <c r="E42" s="45">
        <v>3.13</v>
      </c>
      <c r="F42" s="46">
        <v>48</v>
      </c>
      <c r="G42" s="43" t="s">
        <v>49</v>
      </c>
      <c r="H42" s="7">
        <v>0</v>
      </c>
      <c r="I42" s="29">
        <f t="shared" si="0"/>
        <v>0</v>
      </c>
      <c r="J42" s="30">
        <f t="shared" si="1"/>
        <v>0</v>
      </c>
      <c r="K42" s="61">
        <f t="shared" si="2"/>
        <v>0</v>
      </c>
      <c r="L42" s="33"/>
      <c r="M42" s="8"/>
      <c r="O42" s="66"/>
      <c r="P42" s="10"/>
      <c r="Q42" s="1"/>
    </row>
    <row r="43" spans="1:17" ht="15.75" x14ac:dyDescent="0.25">
      <c r="A43" s="18">
        <v>36</v>
      </c>
      <c r="B43" s="22" t="s">
        <v>33</v>
      </c>
      <c r="C43" s="48">
        <v>8</v>
      </c>
      <c r="D43" s="48">
        <v>1.6</v>
      </c>
      <c r="E43" s="49">
        <v>2.12</v>
      </c>
      <c r="F43" s="50">
        <v>72</v>
      </c>
      <c r="G43" s="50" t="s">
        <v>50</v>
      </c>
      <c r="H43" s="7">
        <v>0</v>
      </c>
      <c r="I43" s="29">
        <f t="shared" si="0"/>
        <v>0</v>
      </c>
      <c r="J43" s="30">
        <f t="shared" si="1"/>
        <v>0</v>
      </c>
      <c r="K43" s="61">
        <f t="shared" si="2"/>
        <v>0</v>
      </c>
      <c r="L43" s="33"/>
      <c r="M43" s="8"/>
      <c r="N43" s="2"/>
      <c r="O43" s="66"/>
      <c r="P43" s="10"/>
      <c r="Q43" s="10"/>
    </row>
    <row r="44" spans="1:17" ht="15.75" x14ac:dyDescent="0.25">
      <c r="A44" s="18">
        <v>37</v>
      </c>
      <c r="B44" s="20" t="s">
        <v>34</v>
      </c>
      <c r="C44" s="44">
        <v>6</v>
      </c>
      <c r="D44" s="44">
        <v>1.68</v>
      </c>
      <c r="E44" s="45">
        <v>2.1017999999999999</v>
      </c>
      <c r="F44" s="46">
        <v>140</v>
      </c>
      <c r="G44" s="46" t="s">
        <v>46</v>
      </c>
      <c r="H44" s="7">
        <v>70</v>
      </c>
      <c r="I44" s="29">
        <f t="shared" si="0"/>
        <v>117.6</v>
      </c>
      <c r="J44" s="30">
        <f t="shared" si="1"/>
        <v>147.126</v>
      </c>
      <c r="K44" s="61">
        <f t="shared" si="2"/>
        <v>0.5</v>
      </c>
      <c r="L44" s="33"/>
      <c r="M44" s="8"/>
      <c r="N44" s="2"/>
      <c r="O44" s="66"/>
      <c r="P44" s="10"/>
      <c r="Q44" s="10"/>
    </row>
    <row r="45" spans="1:17" ht="15.75" x14ac:dyDescent="0.25">
      <c r="A45" s="18">
        <v>38</v>
      </c>
      <c r="B45" s="20" t="s">
        <v>35</v>
      </c>
      <c r="C45" s="44">
        <v>12</v>
      </c>
      <c r="D45" s="44">
        <v>3</v>
      </c>
      <c r="E45" s="45">
        <v>3.3879999999999999</v>
      </c>
      <c r="F45" s="46">
        <v>70</v>
      </c>
      <c r="G45" s="46" t="s">
        <v>46</v>
      </c>
      <c r="H45" s="7">
        <v>84</v>
      </c>
      <c r="I45" s="29">
        <f t="shared" si="0"/>
        <v>252</v>
      </c>
      <c r="J45" s="30">
        <f t="shared" si="1"/>
        <v>284.59199999999998</v>
      </c>
      <c r="K45" s="61">
        <f t="shared" si="2"/>
        <v>1.2</v>
      </c>
      <c r="L45" s="33"/>
      <c r="M45" s="8"/>
      <c r="N45" s="2"/>
      <c r="O45" s="66"/>
      <c r="P45" s="10"/>
      <c r="Q45" s="10"/>
    </row>
    <row r="46" spans="1:17" ht="15.75" x14ac:dyDescent="0.25">
      <c r="A46" s="18">
        <v>39</v>
      </c>
      <c r="B46" s="19" t="s">
        <v>36</v>
      </c>
      <c r="C46" s="39">
        <v>12</v>
      </c>
      <c r="D46" s="40">
        <v>3</v>
      </c>
      <c r="E46" s="41">
        <v>3.3879999999999999</v>
      </c>
      <c r="F46" s="42">
        <v>70</v>
      </c>
      <c r="G46" s="43" t="s">
        <v>46</v>
      </c>
      <c r="H46" s="7">
        <v>84</v>
      </c>
      <c r="I46" s="29">
        <f t="shared" si="0"/>
        <v>252</v>
      </c>
      <c r="J46" s="30">
        <f t="shared" si="1"/>
        <v>284.59199999999998</v>
      </c>
      <c r="K46" s="61">
        <f t="shared" si="2"/>
        <v>1.2</v>
      </c>
      <c r="L46" s="32"/>
      <c r="M46" s="8"/>
      <c r="N46" s="2"/>
      <c r="O46" s="66"/>
      <c r="P46" s="2"/>
      <c r="Q46" s="2"/>
    </row>
    <row r="47" spans="1:17" ht="15.75" x14ac:dyDescent="0.25">
      <c r="A47" s="18">
        <v>40</v>
      </c>
      <c r="B47" s="19" t="s">
        <v>37</v>
      </c>
      <c r="C47" s="39">
        <v>16</v>
      </c>
      <c r="D47" s="40">
        <v>6.4</v>
      </c>
      <c r="E47" s="41">
        <v>6.63</v>
      </c>
      <c r="F47" s="42">
        <v>84</v>
      </c>
      <c r="G47" s="43" t="s">
        <v>47</v>
      </c>
      <c r="H47" s="7">
        <v>0</v>
      </c>
      <c r="I47" s="29">
        <f t="shared" si="0"/>
        <v>0</v>
      </c>
      <c r="J47" s="30">
        <f t="shared" si="1"/>
        <v>0</v>
      </c>
      <c r="K47" s="61">
        <f t="shared" si="2"/>
        <v>0</v>
      </c>
      <c r="L47" s="32"/>
      <c r="M47" s="8"/>
      <c r="N47" s="2"/>
      <c r="O47" s="66"/>
      <c r="P47" s="2"/>
      <c r="Q47" s="2"/>
    </row>
    <row r="48" spans="1:17" s="2" customFormat="1" ht="15.75" x14ac:dyDescent="0.25">
      <c r="A48" s="18">
        <v>41</v>
      </c>
      <c r="B48" s="23" t="s">
        <v>38</v>
      </c>
      <c r="C48" s="51">
        <v>8</v>
      </c>
      <c r="D48" s="52">
        <v>5.6</v>
      </c>
      <c r="E48" s="53">
        <v>5.83</v>
      </c>
      <c r="F48" s="54">
        <v>84</v>
      </c>
      <c r="G48" s="55" t="s">
        <v>47</v>
      </c>
      <c r="H48" s="7">
        <v>0</v>
      </c>
      <c r="I48" s="29">
        <f t="shared" si="0"/>
        <v>0</v>
      </c>
      <c r="J48" s="30">
        <f t="shared" si="1"/>
        <v>0</v>
      </c>
      <c r="K48" s="61">
        <f t="shared" si="2"/>
        <v>0</v>
      </c>
      <c r="L48" s="33"/>
      <c r="M48" s="8"/>
      <c r="O48" s="66"/>
      <c r="P48" s="10"/>
      <c r="Q48" s="1"/>
    </row>
    <row r="49" spans="1:21" s="2" customFormat="1" ht="15.75" x14ac:dyDescent="0.25">
      <c r="A49" s="18">
        <v>42</v>
      </c>
      <c r="B49" s="20" t="s">
        <v>39</v>
      </c>
      <c r="C49" s="44">
        <v>16</v>
      </c>
      <c r="D49" s="44">
        <v>6.4</v>
      </c>
      <c r="E49" s="45">
        <v>6.71</v>
      </c>
      <c r="F49" s="46">
        <v>84</v>
      </c>
      <c r="G49" s="43" t="s">
        <v>47</v>
      </c>
      <c r="H49" s="7">
        <v>0</v>
      </c>
      <c r="I49" s="29">
        <f t="shared" si="0"/>
        <v>0</v>
      </c>
      <c r="J49" s="30">
        <f t="shared" si="1"/>
        <v>0</v>
      </c>
      <c r="K49" s="61">
        <f t="shared" si="2"/>
        <v>0</v>
      </c>
      <c r="L49" s="33"/>
      <c r="M49" s="8"/>
      <c r="O49" s="66"/>
      <c r="P49" s="10"/>
      <c r="Q49" s="1"/>
    </row>
    <row r="50" spans="1:21" s="2" customFormat="1" ht="25.5" x14ac:dyDescent="0.25">
      <c r="A50" s="18">
        <v>43</v>
      </c>
      <c r="B50" s="19" t="s">
        <v>40</v>
      </c>
      <c r="C50" s="39">
        <v>16</v>
      </c>
      <c r="D50" s="40">
        <v>6.4</v>
      </c>
      <c r="E50" s="41">
        <v>6.71</v>
      </c>
      <c r="F50" s="42">
        <v>84</v>
      </c>
      <c r="G50" s="43" t="s">
        <v>47</v>
      </c>
      <c r="H50" s="7">
        <v>0</v>
      </c>
      <c r="I50" s="29">
        <f t="shared" si="0"/>
        <v>0</v>
      </c>
      <c r="J50" s="30">
        <f t="shared" si="1"/>
        <v>0</v>
      </c>
      <c r="K50" s="61">
        <f t="shared" si="2"/>
        <v>0</v>
      </c>
      <c r="L50" s="32"/>
      <c r="M50" s="8"/>
      <c r="O50" s="66"/>
    </row>
    <row r="51" spans="1:21" s="2" customFormat="1" ht="15.75" x14ac:dyDescent="0.25">
      <c r="A51" s="18">
        <v>44</v>
      </c>
      <c r="B51" s="20" t="s">
        <v>41</v>
      </c>
      <c r="C51" s="44">
        <v>8</v>
      </c>
      <c r="D51" s="44">
        <v>5.6</v>
      </c>
      <c r="E51" s="45">
        <v>5.87</v>
      </c>
      <c r="F51" s="46">
        <v>84</v>
      </c>
      <c r="G51" s="43" t="s">
        <v>47</v>
      </c>
      <c r="H51" s="7">
        <v>0</v>
      </c>
      <c r="I51" s="29">
        <f t="shared" si="0"/>
        <v>0</v>
      </c>
      <c r="J51" s="30">
        <f t="shared" si="1"/>
        <v>0</v>
      </c>
      <c r="K51" s="61">
        <f t="shared" si="2"/>
        <v>0</v>
      </c>
      <c r="L51" s="33"/>
      <c r="M51" s="8"/>
      <c r="O51" s="66"/>
      <c r="P51" s="10"/>
    </row>
    <row r="52" spans="1:21" s="2" customFormat="1" ht="15.75" x14ac:dyDescent="0.25">
      <c r="A52" s="18">
        <v>45</v>
      </c>
      <c r="B52" s="19" t="s">
        <v>42</v>
      </c>
      <c r="C52" s="39">
        <v>1</v>
      </c>
      <c r="D52" s="40">
        <v>1.8</v>
      </c>
      <c r="E52" s="41">
        <v>1.915</v>
      </c>
      <c r="F52" s="42">
        <v>234</v>
      </c>
      <c r="G52" s="43" t="s">
        <v>48</v>
      </c>
      <c r="H52" s="7">
        <v>54</v>
      </c>
      <c r="I52" s="29">
        <f t="shared" si="0"/>
        <v>97.2</v>
      </c>
      <c r="J52" s="30">
        <f t="shared" si="1"/>
        <v>103.41</v>
      </c>
      <c r="K52" s="61">
        <f t="shared" si="2"/>
        <v>0.23076923076923078</v>
      </c>
      <c r="L52" s="32"/>
      <c r="M52" s="8"/>
      <c r="O52" s="66"/>
    </row>
    <row r="53" spans="1:21" s="2" customFormat="1" ht="15.75" x14ac:dyDescent="0.25">
      <c r="A53" s="18">
        <v>46</v>
      </c>
      <c r="B53" s="19" t="s">
        <v>43</v>
      </c>
      <c r="C53" s="39">
        <v>1</v>
      </c>
      <c r="D53" s="40">
        <v>6</v>
      </c>
      <c r="E53" s="41">
        <v>6.26</v>
      </c>
      <c r="F53" s="42">
        <v>84</v>
      </c>
      <c r="G53" s="43" t="s">
        <v>47</v>
      </c>
      <c r="H53" s="7">
        <v>60</v>
      </c>
      <c r="I53" s="29">
        <f t="shared" si="0"/>
        <v>360</v>
      </c>
      <c r="J53" s="30">
        <f t="shared" si="1"/>
        <v>375.59999999999997</v>
      </c>
      <c r="K53" s="61">
        <f t="shared" si="2"/>
        <v>0.7142857142857143</v>
      </c>
      <c r="L53" s="32"/>
      <c r="M53" s="8"/>
      <c r="O53" s="66"/>
    </row>
    <row r="54" spans="1:21" s="2" customFormat="1" ht="15.75" x14ac:dyDescent="0.25">
      <c r="A54" s="18">
        <v>47</v>
      </c>
      <c r="B54" s="19" t="s">
        <v>45</v>
      </c>
      <c r="C54" s="39">
        <v>1</v>
      </c>
      <c r="D54" s="40">
        <v>3</v>
      </c>
      <c r="E54" s="41">
        <v>3.1920000000000002</v>
      </c>
      <c r="F54" s="42">
        <v>126</v>
      </c>
      <c r="G54" s="43" t="s">
        <v>46</v>
      </c>
      <c r="H54" s="7">
        <v>0</v>
      </c>
      <c r="I54" s="29">
        <f t="shared" si="0"/>
        <v>0</v>
      </c>
      <c r="J54" s="30">
        <f t="shared" si="1"/>
        <v>0</v>
      </c>
      <c r="K54" s="61">
        <f t="shared" si="2"/>
        <v>0</v>
      </c>
      <c r="L54" s="32"/>
      <c r="M54" s="8"/>
      <c r="O54" s="66"/>
    </row>
    <row r="55" spans="1:21" s="2" customFormat="1" ht="15.75" x14ac:dyDescent="0.25">
      <c r="A55" s="18">
        <v>48</v>
      </c>
      <c r="B55" s="19" t="s">
        <v>56</v>
      </c>
      <c r="C55" s="44">
        <v>1</v>
      </c>
      <c r="D55" s="40">
        <v>3.7</v>
      </c>
      <c r="E55" s="41">
        <v>3.8919999999999999</v>
      </c>
      <c r="F55" s="42">
        <v>126</v>
      </c>
      <c r="G55" s="43" t="s">
        <v>46</v>
      </c>
      <c r="H55" s="7">
        <v>168</v>
      </c>
      <c r="I55" s="29">
        <f t="shared" ref="I55:I62" si="3">H55*$D55</f>
        <v>621.6</v>
      </c>
      <c r="J55" s="30">
        <f t="shared" ref="J55:J62" si="4">H55*$E55</f>
        <v>653.85599999999999</v>
      </c>
      <c r="K55" s="61">
        <f t="shared" ref="K55:K62" si="5">H55/$F55</f>
        <v>1.3333333333333333</v>
      </c>
      <c r="L55" s="32"/>
      <c r="M55" s="8"/>
      <c r="O55" s="66"/>
    </row>
    <row r="56" spans="1:21" s="2" customFormat="1" ht="15.75" x14ac:dyDescent="0.25">
      <c r="A56" s="18">
        <v>49</v>
      </c>
      <c r="B56" s="19" t="s">
        <v>44</v>
      </c>
      <c r="C56" s="44">
        <v>1</v>
      </c>
      <c r="D56" s="40">
        <v>3.5</v>
      </c>
      <c r="E56" s="41">
        <v>3.6920000000000002</v>
      </c>
      <c r="F56" s="42">
        <v>126</v>
      </c>
      <c r="G56" s="43" t="s">
        <v>46</v>
      </c>
      <c r="H56" s="7">
        <v>0</v>
      </c>
      <c r="I56" s="29">
        <f t="shared" si="3"/>
        <v>0</v>
      </c>
      <c r="J56" s="30">
        <f t="shared" si="4"/>
        <v>0</v>
      </c>
      <c r="K56" s="61">
        <f t="shared" si="5"/>
        <v>0</v>
      </c>
      <c r="L56" s="32"/>
      <c r="M56" s="8"/>
      <c r="O56" s="66"/>
    </row>
    <row r="57" spans="1:21" s="2" customFormat="1" ht="15.75" x14ac:dyDescent="0.25">
      <c r="A57" s="18">
        <v>50</v>
      </c>
      <c r="B57" s="19" t="s">
        <v>59</v>
      </c>
      <c r="C57" s="44">
        <v>1</v>
      </c>
      <c r="D57" s="40">
        <v>5.5</v>
      </c>
      <c r="E57" s="41">
        <v>5.7350000000000003</v>
      </c>
      <c r="F57" s="42">
        <v>84</v>
      </c>
      <c r="G57" s="43" t="s">
        <v>47</v>
      </c>
      <c r="H57" s="7">
        <v>240</v>
      </c>
      <c r="I57" s="29">
        <f t="shared" si="3"/>
        <v>1320</v>
      </c>
      <c r="J57" s="30">
        <f t="shared" si="4"/>
        <v>1376.4</v>
      </c>
      <c r="K57" s="61">
        <f t="shared" si="5"/>
        <v>2.8571428571428572</v>
      </c>
      <c r="L57" s="32"/>
      <c r="M57" s="8"/>
      <c r="O57" s="66"/>
      <c r="R57" s="1"/>
      <c r="S57" s="1"/>
      <c r="T57" s="1"/>
      <c r="U57" s="1"/>
    </row>
    <row r="58" spans="1:21" s="2" customFormat="1" ht="15.75" x14ac:dyDescent="0.25">
      <c r="A58" s="18">
        <v>51</v>
      </c>
      <c r="B58" s="19" t="s">
        <v>53</v>
      </c>
      <c r="C58" s="44">
        <v>1</v>
      </c>
      <c r="D58" s="40">
        <v>3</v>
      </c>
      <c r="E58" s="41">
        <v>3.1920000000000002</v>
      </c>
      <c r="F58" s="42">
        <v>126</v>
      </c>
      <c r="G58" s="43" t="s">
        <v>46</v>
      </c>
      <c r="H58" s="7">
        <v>28</v>
      </c>
      <c r="I58" s="29">
        <f t="shared" si="3"/>
        <v>84</v>
      </c>
      <c r="J58" s="30">
        <f t="shared" si="4"/>
        <v>89.376000000000005</v>
      </c>
      <c r="K58" s="61">
        <f t="shared" si="5"/>
        <v>0.22222222222222221</v>
      </c>
      <c r="L58" s="32"/>
      <c r="M58" s="8"/>
      <c r="O58" s="66"/>
    </row>
    <row r="59" spans="1:21" s="2" customFormat="1" ht="15.75" x14ac:dyDescent="0.25">
      <c r="A59" s="18">
        <v>52</v>
      </c>
      <c r="B59" s="20" t="s">
        <v>60</v>
      </c>
      <c r="C59" s="44">
        <v>1</v>
      </c>
      <c r="D59" s="44">
        <v>3.7</v>
      </c>
      <c r="E59" s="45">
        <v>3.8919999999999999</v>
      </c>
      <c r="F59" s="46">
        <v>126</v>
      </c>
      <c r="G59" s="43" t="s">
        <v>46</v>
      </c>
      <c r="H59" s="7">
        <v>0</v>
      </c>
      <c r="I59" s="29">
        <f t="shared" si="3"/>
        <v>0</v>
      </c>
      <c r="J59" s="30">
        <f t="shared" si="4"/>
        <v>0</v>
      </c>
      <c r="K59" s="61">
        <f t="shared" si="5"/>
        <v>0</v>
      </c>
      <c r="L59" s="32"/>
      <c r="M59" s="8"/>
      <c r="O59" s="66"/>
    </row>
    <row r="60" spans="1:21" s="2" customFormat="1" ht="15.75" x14ac:dyDescent="0.25">
      <c r="A60" s="18">
        <v>53</v>
      </c>
      <c r="B60" s="20" t="s">
        <v>54</v>
      </c>
      <c r="C60" s="44">
        <v>1</v>
      </c>
      <c r="D60" s="44">
        <v>3.7</v>
      </c>
      <c r="E60" s="45">
        <v>3.8919999999999999</v>
      </c>
      <c r="F60" s="46">
        <v>126</v>
      </c>
      <c r="G60" s="43" t="s">
        <v>46</v>
      </c>
      <c r="H60" s="7">
        <v>112</v>
      </c>
      <c r="I60" s="29">
        <f t="shared" si="3"/>
        <v>414.40000000000003</v>
      </c>
      <c r="J60" s="30">
        <f t="shared" si="4"/>
        <v>435.904</v>
      </c>
      <c r="K60" s="61">
        <f t="shared" si="5"/>
        <v>0.88888888888888884</v>
      </c>
      <c r="L60" s="32"/>
      <c r="M60" s="8"/>
      <c r="O60" s="66"/>
    </row>
    <row r="61" spans="1:21" s="2" customFormat="1" ht="15.75" x14ac:dyDescent="0.25">
      <c r="A61" s="18">
        <v>54</v>
      </c>
      <c r="B61" s="19" t="s">
        <v>55</v>
      </c>
      <c r="C61" s="44">
        <v>1</v>
      </c>
      <c r="D61" s="40">
        <v>3.7</v>
      </c>
      <c r="E61" s="41">
        <v>3.8919999999999999</v>
      </c>
      <c r="F61" s="42">
        <v>126</v>
      </c>
      <c r="G61" s="43" t="s">
        <v>46</v>
      </c>
      <c r="H61" s="7">
        <v>931</v>
      </c>
      <c r="I61" s="29">
        <f t="shared" si="3"/>
        <v>3444.7000000000003</v>
      </c>
      <c r="J61" s="30">
        <f t="shared" si="4"/>
        <v>3623.4519999999998</v>
      </c>
      <c r="K61" s="61">
        <f t="shared" si="5"/>
        <v>7.3888888888888893</v>
      </c>
      <c r="L61" s="32"/>
      <c r="M61" s="8"/>
      <c r="O61" s="66"/>
    </row>
    <row r="62" spans="1:21" ht="17.25" customHeight="1" thickBot="1" x14ac:dyDescent="0.3">
      <c r="A62" s="18">
        <v>55</v>
      </c>
      <c r="B62" s="20" t="s">
        <v>57</v>
      </c>
      <c r="C62" s="44">
        <v>1</v>
      </c>
      <c r="D62" s="44">
        <v>3.7</v>
      </c>
      <c r="E62" s="45">
        <v>3.8919999999999999</v>
      </c>
      <c r="F62" s="46">
        <v>126</v>
      </c>
      <c r="G62" s="43" t="s">
        <v>46</v>
      </c>
      <c r="H62" s="7">
        <v>0</v>
      </c>
      <c r="I62" s="29">
        <f t="shared" si="3"/>
        <v>0</v>
      </c>
      <c r="J62" s="30">
        <f t="shared" si="4"/>
        <v>0</v>
      </c>
      <c r="K62" s="61">
        <f t="shared" si="5"/>
        <v>0</v>
      </c>
      <c r="L62" s="32"/>
      <c r="M62" s="8"/>
      <c r="N62" s="2"/>
      <c r="O62" s="66"/>
      <c r="P62" s="2"/>
      <c r="Q62" s="2"/>
      <c r="R62" s="2"/>
      <c r="S62" s="2"/>
      <c r="T62" s="2"/>
      <c r="U62" s="2"/>
    </row>
    <row r="63" spans="1:21" ht="15.75" customHeight="1" thickBot="1" x14ac:dyDescent="0.3">
      <c r="A63" s="24"/>
      <c r="B63" s="25"/>
      <c r="C63" s="25"/>
      <c r="D63" s="25"/>
      <c r="E63" s="25"/>
      <c r="F63" s="25"/>
      <c r="G63" s="26"/>
      <c r="H63" s="26">
        <f>SUM(H8:H62)</f>
        <v>3903</v>
      </c>
      <c r="I63" s="34">
        <f>SUM(I8:I62)</f>
        <v>14639.54</v>
      </c>
      <c r="J63" s="34">
        <f>SUM(J8:J62)</f>
        <v>16100.364400000002</v>
      </c>
      <c r="K63" s="62">
        <f>SUM(K8:K62)</f>
        <v>41.937912087912082</v>
      </c>
      <c r="L63" s="59">
        <f>ROUNDUP(K63,0)</f>
        <v>42</v>
      </c>
      <c r="M63" s="11"/>
      <c r="N63" s="2"/>
      <c r="O63" s="10"/>
      <c r="P63" s="10"/>
    </row>
    <row r="64" spans="1:21" ht="14.25" customHeight="1" thickBot="1" x14ac:dyDescent="0.3">
      <c r="B64" s="27"/>
      <c r="C64" s="27"/>
      <c r="D64" s="69"/>
      <c r="E64" s="69"/>
      <c r="F64" s="69"/>
      <c r="G64" s="69"/>
      <c r="H64" s="12"/>
      <c r="I64" s="12"/>
      <c r="J64" s="12"/>
      <c r="K64" s="35">
        <f>K63*20+J63</f>
        <v>16939.122641758244</v>
      </c>
      <c r="L64" s="31"/>
      <c r="M64" s="9"/>
      <c r="N64" s="2"/>
      <c r="O64" s="10"/>
      <c r="P64" s="10"/>
    </row>
    <row r="65" spans="2:16" x14ac:dyDescent="0.25">
      <c r="M65" s="2"/>
      <c r="N65" s="2"/>
      <c r="O65" s="10"/>
      <c r="P65" s="10"/>
    </row>
    <row r="66" spans="2:16" x14ac:dyDescent="0.25">
      <c r="M66" s="2"/>
      <c r="N66" s="2"/>
      <c r="O66" s="10"/>
      <c r="P66" s="10"/>
    </row>
    <row r="67" spans="2:16" x14ac:dyDescent="0.25">
      <c r="M67" s="2"/>
      <c r="N67" s="2"/>
      <c r="O67" s="10"/>
      <c r="P67" s="10"/>
    </row>
    <row r="68" spans="2:16" x14ac:dyDescent="0.25">
      <c r="B68" s="28"/>
      <c r="C68" s="28"/>
      <c r="M68" s="2"/>
      <c r="N68" s="2"/>
      <c r="O68" s="10"/>
      <c r="P68" s="10"/>
    </row>
    <row r="69" spans="2:16" x14ac:dyDescent="0.25">
      <c r="B69" s="28"/>
      <c r="C69" s="28"/>
      <c r="M69" s="2"/>
      <c r="N69" s="2"/>
      <c r="O69" s="10"/>
      <c r="P69" s="10"/>
    </row>
    <row r="70" spans="2:16" x14ac:dyDescent="0.25">
      <c r="B70" s="28"/>
      <c r="C70" s="28"/>
      <c r="M70" s="2"/>
      <c r="N70" s="2"/>
      <c r="O70" s="10"/>
      <c r="P70" s="10"/>
    </row>
    <row r="71" spans="2:16" x14ac:dyDescent="0.25">
      <c r="B71" s="28"/>
      <c r="C71" s="28"/>
      <c r="M71" s="2"/>
      <c r="N71" s="2"/>
      <c r="O71" s="10"/>
      <c r="P71" s="10"/>
    </row>
    <row r="72" spans="2:16" x14ac:dyDescent="0.25">
      <c r="B72" s="28"/>
      <c r="C72" s="28"/>
      <c r="M72" s="2"/>
      <c r="N72" s="2"/>
      <c r="O72" s="10"/>
      <c r="P72" s="10"/>
    </row>
    <row r="73" spans="2:16" x14ac:dyDescent="0.25">
      <c r="B73" s="28"/>
      <c r="C73" s="28"/>
      <c r="M73" s="2"/>
      <c r="N73" s="2"/>
      <c r="O73" s="10"/>
      <c r="P73" s="10"/>
    </row>
    <row r="74" spans="2:16" x14ac:dyDescent="0.25">
      <c r="B74" s="28"/>
      <c r="C74" s="28"/>
      <c r="M74" s="2"/>
      <c r="N74" s="2"/>
    </row>
    <row r="75" spans="2:16" x14ac:dyDescent="0.25">
      <c r="B75" s="28"/>
      <c r="C75" s="28"/>
      <c r="M75" s="2"/>
      <c r="N75" s="2"/>
    </row>
    <row r="76" spans="2:16" x14ac:dyDescent="0.25">
      <c r="B76" s="28"/>
      <c r="C76" s="28"/>
      <c r="M76" s="2"/>
      <c r="N76" s="2"/>
    </row>
    <row r="77" spans="2:16" x14ac:dyDescent="0.25">
      <c r="B77" s="28"/>
      <c r="C77" s="28"/>
    </row>
    <row r="78" spans="2:16" x14ac:dyDescent="0.25">
      <c r="B78" s="28"/>
      <c r="C78" s="28"/>
    </row>
    <row r="79" spans="2:16" x14ac:dyDescent="0.25">
      <c r="B79" s="28"/>
      <c r="C79" s="28"/>
    </row>
    <row r="80" spans="2:16" x14ac:dyDescent="0.25">
      <c r="B80" s="28"/>
      <c r="C80" s="28"/>
    </row>
    <row r="81" spans="2:3" x14ac:dyDescent="0.25">
      <c r="B81" s="28"/>
      <c r="C81" s="28"/>
    </row>
    <row r="82" spans="2:3" x14ac:dyDescent="0.25">
      <c r="B82" s="28"/>
      <c r="C82" s="28"/>
    </row>
    <row r="83" spans="2:3" x14ac:dyDescent="0.25">
      <c r="B83" s="28"/>
      <c r="C83" s="28"/>
    </row>
    <row r="84" spans="2:3" x14ac:dyDescent="0.25">
      <c r="B84" s="28"/>
      <c r="C84" s="28"/>
    </row>
  </sheetData>
  <autoFilter ref="H1:H84" xr:uid="{00000000-0009-0000-0000-000000000000}"/>
  <sortState xmlns:xlrd2="http://schemas.microsoft.com/office/spreadsheetml/2017/richdata2" ref="A55:V63">
    <sortCondition ref="M55:M63"/>
  </sortState>
  <mergeCells count="3">
    <mergeCell ref="D64:G64"/>
    <mergeCell ref="H6:K6"/>
    <mergeCell ref="H5:K5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Бердинских Михаил</dc:creator>
  <cp:lastModifiedBy>Uaer4</cp:lastModifiedBy>
  <cp:lastPrinted>2024-07-25T10:24:37Z</cp:lastPrinted>
  <dcterms:created xsi:type="dcterms:W3CDTF">2022-04-04T13:38:25Z</dcterms:created>
  <dcterms:modified xsi:type="dcterms:W3CDTF">2024-12-11T08:06:07Z</dcterms:modified>
</cp:coreProperties>
</file>