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57ABA07D-DF9D-43F0-990F-BB985D8F66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63" i="1" s="1"/>
  <c r="BM22" i="1"/>
  <c r="Y22" i="1"/>
  <c r="B671" i="1" s="1"/>
  <c r="P22" i="1"/>
  <c r="H10" i="1"/>
  <c r="A9" i="1"/>
  <c r="F10" i="1" s="1"/>
  <c r="D7" i="1"/>
  <c r="Q6" i="1"/>
  <c r="P2" i="1"/>
  <c r="BP234" i="1" l="1"/>
  <c r="BN234" i="1"/>
  <c r="Z234" i="1"/>
  <c r="BP262" i="1"/>
  <c r="BN262" i="1"/>
  <c r="Z262" i="1"/>
  <c r="BP285" i="1"/>
  <c r="BN285" i="1"/>
  <c r="Z285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31" i="1"/>
  <c r="BN31" i="1"/>
  <c r="Z32" i="1"/>
  <c r="BN32" i="1"/>
  <c r="Z54" i="1"/>
  <c r="BN54" i="1"/>
  <c r="Z78" i="1"/>
  <c r="BN78" i="1"/>
  <c r="Z88" i="1"/>
  <c r="BN88" i="1"/>
  <c r="Z102" i="1"/>
  <c r="BN102" i="1"/>
  <c r="E671" i="1"/>
  <c r="F671" i="1"/>
  <c r="Z135" i="1"/>
  <c r="BN135" i="1"/>
  <c r="Z145" i="1"/>
  <c r="BN145" i="1"/>
  <c r="Z166" i="1"/>
  <c r="BN166" i="1"/>
  <c r="Z183" i="1"/>
  <c r="BN183" i="1"/>
  <c r="I671" i="1"/>
  <c r="Y203" i="1"/>
  <c r="Z201" i="1"/>
  <c r="BN201" i="1"/>
  <c r="Z218" i="1"/>
  <c r="BN218" i="1"/>
  <c r="BP222" i="1"/>
  <c r="BN222" i="1"/>
  <c r="Z222" i="1"/>
  <c r="BP251" i="1"/>
  <c r="BN251" i="1"/>
  <c r="Z251" i="1"/>
  <c r="BP270" i="1"/>
  <c r="BN270" i="1"/>
  <c r="Z270" i="1"/>
  <c r="BP308" i="1"/>
  <c r="BN308" i="1"/>
  <c r="Z308" i="1"/>
  <c r="BP364" i="1"/>
  <c r="BN364" i="1"/>
  <c r="Z364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Y98" i="1"/>
  <c r="BP92" i="1"/>
  <c r="BN92" i="1"/>
  <c r="Z92" i="1"/>
  <c r="BP109" i="1"/>
  <c r="BN109" i="1"/>
  <c r="Z109" i="1"/>
  <c r="BP125" i="1"/>
  <c r="BN125" i="1"/>
  <c r="Z125" i="1"/>
  <c r="Y147" i="1"/>
  <c r="BP139" i="1"/>
  <c r="BN139" i="1"/>
  <c r="Z139" i="1"/>
  <c r="Y151" i="1"/>
  <c r="BP149" i="1"/>
  <c r="BN149" i="1"/>
  <c r="Z149" i="1"/>
  <c r="Y172" i="1"/>
  <c r="BP171" i="1"/>
  <c r="BN171" i="1"/>
  <c r="Z171" i="1"/>
  <c r="Z172" i="1" s="1"/>
  <c r="Y181" i="1"/>
  <c r="BP175" i="1"/>
  <c r="BN175" i="1"/>
  <c r="Z175" i="1"/>
  <c r="BP195" i="1"/>
  <c r="BN195" i="1"/>
  <c r="Z195" i="1"/>
  <c r="BP206" i="1"/>
  <c r="BN206" i="1"/>
  <c r="Z206" i="1"/>
  <c r="BP220" i="1"/>
  <c r="BN220" i="1"/>
  <c r="Z220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6" i="1"/>
  <c r="BN386" i="1"/>
  <c r="Z386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X662" i="1"/>
  <c r="X664" i="1" s="1"/>
  <c r="X665" i="1"/>
  <c r="Z27" i="1"/>
  <c r="BN27" i="1"/>
  <c r="Z34" i="1"/>
  <c r="BN34" i="1"/>
  <c r="C671" i="1"/>
  <c r="Z52" i="1"/>
  <c r="BN52" i="1"/>
  <c r="Z58" i="1"/>
  <c r="BN58" i="1"/>
  <c r="BP58" i="1"/>
  <c r="D671" i="1"/>
  <c r="Z67" i="1"/>
  <c r="BN67" i="1"/>
  <c r="Z70" i="1"/>
  <c r="BN70" i="1"/>
  <c r="Z76" i="1"/>
  <c r="BN76" i="1"/>
  <c r="BP76" i="1"/>
  <c r="BP86" i="1"/>
  <c r="BN86" i="1"/>
  <c r="Z86" i="1"/>
  <c r="BP96" i="1"/>
  <c r="BN96" i="1"/>
  <c r="Z96" i="1"/>
  <c r="BP117" i="1"/>
  <c r="BN117" i="1"/>
  <c r="Z117" i="1"/>
  <c r="BP133" i="1"/>
  <c r="BN133" i="1"/>
  <c r="Z133" i="1"/>
  <c r="BP143" i="1"/>
  <c r="BN143" i="1"/>
  <c r="Z143" i="1"/>
  <c r="Y162" i="1"/>
  <c r="BP160" i="1"/>
  <c r="BN160" i="1"/>
  <c r="Z160" i="1"/>
  <c r="BP179" i="1"/>
  <c r="BN179" i="1"/>
  <c r="Z179" i="1"/>
  <c r="BP199" i="1"/>
  <c r="BN199" i="1"/>
  <c r="Z199" i="1"/>
  <c r="Y224" i="1"/>
  <c r="BP216" i="1"/>
  <c r="BN216" i="1"/>
  <c r="Z216" i="1"/>
  <c r="Y23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90" i="1"/>
  <c r="Y104" i="1"/>
  <c r="Y120" i="1"/>
  <c r="G671" i="1"/>
  <c r="Y185" i="1"/>
  <c r="Y246" i="1"/>
  <c r="Y388" i="1"/>
  <c r="Y387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8" i="1"/>
  <c r="H9" i="1"/>
  <c r="A10" i="1"/>
  <c r="Y24" i="1"/>
  <c r="Y37" i="1"/>
  <c r="Y45" i="1"/>
  <c r="Y55" i="1"/>
  <c r="Y61" i="1"/>
  <c r="Y73" i="1"/>
  <c r="Y81" i="1"/>
  <c r="Y89" i="1"/>
  <c r="Y99" i="1"/>
  <c r="Y105" i="1"/>
  <c r="Y112" i="1"/>
  <c r="Y121" i="1"/>
  <c r="Y130" i="1"/>
  <c r="Y136" i="1"/>
  <c r="Y146" i="1"/>
  <c r="Y152" i="1"/>
  <c r="Y157" i="1"/>
  <c r="Y163" i="1"/>
  <c r="Y167" i="1"/>
  <c r="Y180" i="1"/>
  <c r="Y186" i="1"/>
  <c r="Y192" i="1"/>
  <c r="Y202" i="1"/>
  <c r="Y209" i="1"/>
  <c r="Y213" i="1"/>
  <c r="Y225" i="1"/>
  <c r="Y239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Z671" i="1"/>
  <c r="Y528" i="1"/>
  <c r="BP541" i="1"/>
  <c r="BN541" i="1"/>
  <c r="Z541" i="1"/>
  <c r="Y545" i="1"/>
  <c r="BP556" i="1"/>
  <c r="BN556" i="1"/>
  <c r="Z556" i="1"/>
  <c r="Y566" i="1"/>
  <c r="Y41" i="1"/>
  <c r="F9" i="1"/>
  <c r="J9" i="1"/>
  <c r="Z22" i="1"/>
  <c r="Z23" i="1" s="1"/>
  <c r="BN22" i="1"/>
  <c r="BP22" i="1"/>
  <c r="Y23" i="1"/>
  <c r="X661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BN140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BN161" i="1"/>
  <c r="Z165" i="1"/>
  <c r="BN165" i="1"/>
  <c r="BP165" i="1"/>
  <c r="H671" i="1"/>
  <c r="Y173" i="1"/>
  <c r="Z176" i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71" i="1"/>
  <c r="Z207" i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BP560" i="1"/>
  <c r="BN560" i="1"/>
  <c r="Z560" i="1"/>
  <c r="BP564" i="1"/>
  <c r="BN564" i="1"/>
  <c r="Z564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372" i="1"/>
  <c r="Z246" i="1"/>
  <c r="Z167" i="1"/>
  <c r="Z162" i="1"/>
  <c r="Z120" i="1"/>
  <c r="Z111" i="1"/>
  <c r="Z89" i="1"/>
  <c r="Z73" i="1"/>
  <c r="Z55" i="1"/>
  <c r="Z641" i="1"/>
  <c r="Z146" i="1"/>
  <c r="Z80" i="1"/>
  <c r="Z528" i="1"/>
  <c r="Z271" i="1"/>
  <c r="Z606" i="1"/>
  <c r="Z365" i="1"/>
  <c r="Z224" i="1"/>
  <c r="Z208" i="1"/>
  <c r="Z180" i="1"/>
  <c r="Z98" i="1"/>
  <c r="Z544" i="1"/>
  <c r="Z453" i="1"/>
  <c r="Z348" i="1"/>
  <c r="Z289" i="1"/>
  <c r="Z565" i="1"/>
  <c r="Z503" i="1"/>
  <c r="Z427" i="1"/>
  <c r="Z411" i="1"/>
  <c r="Y663" i="1"/>
  <c r="Z394" i="1"/>
  <c r="Z381" i="1"/>
  <c r="Z301" i="1"/>
  <c r="Z634" i="1"/>
  <c r="Z647" i="1"/>
  <c r="Z613" i="1"/>
  <c r="Z583" i="1"/>
  <c r="Z594" i="1"/>
  <c r="Z311" i="1"/>
  <c r="Z238" i="1"/>
  <c r="Z202" i="1"/>
  <c r="Z136" i="1"/>
  <c r="Z129" i="1"/>
  <c r="Z104" i="1"/>
  <c r="Z36" i="1"/>
  <c r="Y665" i="1"/>
  <c r="Y662" i="1"/>
  <c r="Z466" i="1"/>
  <c r="Z258" i="1"/>
  <c r="Y661" i="1"/>
  <c r="Y664" i="1" l="1"/>
  <c r="Z666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<sst xmlns="http://schemas.openxmlformats.org/spreadsheetml/2006/main" count="3120" uniqueCount="1074">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</sst>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8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0" t="s">
        <v>0</v>
      </c>
      <c r="E1" s="808"/>
      <c r="F1" s="808"/>
      <c r="G1" s="12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6"/>
      <c r="J5" s="1076"/>
      <c r="K5" s="1076"/>
      <c r="L5" s="1076"/>
      <c r="M5" s="865"/>
      <c r="N5" s="58"/>
      <c r="P5" s="24" t="s">
        <v>10</v>
      </c>
      <c r="Q5" s="1173">
        <v>45635</v>
      </c>
      <c r="R5" s="913"/>
      <c r="T5" s="969" t="s">
        <v>11</v>
      </c>
      <c r="U5" s="970"/>
      <c r="V5" s="972" t="s">
        <v>12</v>
      </c>
      <c r="W5" s="913"/>
      <c r="AB5" s="51"/>
      <c r="AC5" s="51"/>
      <c r="AD5" s="51"/>
      <c r="AE5" s="51"/>
    </row>
    <row r="6" spans="1:32" s="770" customFormat="1" ht="24" customHeight="1" x14ac:dyDescent="0.2">
      <c r="A6" s="915" t="s">
        <v>13</v>
      </c>
      <c r="B6" s="822"/>
      <c r="C6" s="82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3"/>
      <c r="N6" s="59"/>
      <c r="P6" s="24" t="s">
        <v>15</v>
      </c>
      <c r="Q6" s="1188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9" t="s">
        <v>16</v>
      </c>
      <c r="U6" s="970"/>
      <c r="V6" s="1057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0"/>
      <c r="V7" s="1058"/>
      <c r="W7" s="1059"/>
      <c r="AB7" s="51"/>
      <c r="AC7" s="51"/>
      <c r="AD7" s="51"/>
      <c r="AE7" s="51"/>
    </row>
    <row r="8" spans="1:32" s="770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9"/>
      <c r="T8" s="786"/>
      <c r="U8" s="970"/>
      <c r="V8" s="1058"/>
      <c r="W8" s="1059"/>
      <c r="AB8" s="51"/>
      <c r="AC8" s="51"/>
      <c r="AD8" s="51"/>
      <c r="AE8" s="51"/>
    </row>
    <row r="9" spans="1:32" s="770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08"/>
      <c r="R9" s="909"/>
      <c r="T9" s="786"/>
      <c r="U9" s="970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0"/>
      <c r="R10" s="981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2"/>
      <c r="R11" s="913"/>
      <c r="U11" s="24" t="s">
        <v>27</v>
      </c>
      <c r="V11" s="1112" t="s">
        <v>28</v>
      </c>
      <c r="W11" s="909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2"/>
      <c r="P12" s="24" t="s">
        <v>30</v>
      </c>
      <c r="Q12" s="924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70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2"/>
      <c r="O13" s="26"/>
      <c r="P13" s="26" t="s">
        <v>32</v>
      </c>
      <c r="Q13" s="1112"/>
      <c r="R13" s="9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31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0" t="s">
        <v>51</v>
      </c>
      <c r="V17" s="823"/>
      <c r="W17" s="824" t="s">
        <v>52</v>
      </c>
      <c r="X17" s="824" t="s">
        <v>53</v>
      </c>
      <c r="Y17" s="1201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5"/>
      <c r="X18" s="825"/>
      <c r="Y18" s="1202"/>
      <c r="Z18" s="1074"/>
      <c r="AA18" s="1048"/>
      <c r="AB18" s="1048"/>
      <c r="AC18" s="1048"/>
      <c r="AD18" s="1156"/>
      <c r="AE18" s="1157"/>
      <c r="AF18" s="1158"/>
      <c r="AG18" s="66"/>
      <c r="BD18" s="65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8"/>
      <c r="AB19" s="48"/>
      <c r="AC19" s="48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8"/>
      <c r="AB46" s="48"/>
      <c r="AC46" s="48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5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7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8"/>
      <c r="AB187" s="48"/>
      <c r="AC187" s="48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27</v>
      </c>
      <c r="Y194" s="774">
        <f t="shared" ref="Y194:Y201" si="36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28.671428571428571</v>
      </c>
      <c r="BN194" s="64">
        <f t="shared" ref="BN194:BN201" si="38">IFERROR(Y194*I194/H194,"0")</f>
        <v>31.22</v>
      </c>
      <c r="BO194" s="64">
        <f t="shared" ref="BO194:BO201" si="39">IFERROR(1/J194*(X194/H194),"0")</f>
        <v>4.1208791208791201E-2</v>
      </c>
      <c r="BP194" s="64">
        <f t="shared" ref="BP194:BP201" si="40">IFERROR(1/J194*(Y194/H194),"0")</f>
        <v>4.4871794871794872E-2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6.4285714285714279</v>
      </c>
      <c r="Y202" s="775">
        <f>IFERROR(Y194/H194,"0")+IFERROR(Y195/H195,"0")+IFERROR(Y196/H196,"0")+IFERROR(Y197/H197,"0")+IFERROR(Y198/H198,"0")+IFERROR(Y199/H199,"0")+IFERROR(Y200/H200,"0")+IFERROR(Y201/H201,"0")</f>
        <v>7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5.271E-2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27</v>
      </c>
      <c r="Y203" s="775">
        <f>IFERROR(SUM(Y194:Y201),"0")</f>
        <v>29.400000000000002</v>
      </c>
      <c r="Z203" s="37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16</v>
      </c>
      <c r="Y228" s="774">
        <f t="shared" si="46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17.156923076923078</v>
      </c>
      <c r="BN228" s="64">
        <f t="shared" si="48"/>
        <v>25.092000000000002</v>
      </c>
      <c r="BO228" s="64">
        <f t="shared" si="49"/>
        <v>3.6630036630036632E-2</v>
      </c>
      <c r="BP228" s="64">
        <f t="shared" si="50"/>
        <v>5.3571428571428568E-2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2.0512820512820515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6.5250000000000002E-2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16</v>
      </c>
      <c r="Y239" s="775">
        <f>IFERROR(SUM(Y227:Y237),"0")</f>
        <v>23.4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178</v>
      </c>
      <c r="Y385" s="774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190.87076923076924</v>
      </c>
      <c r="BN385" s="64">
        <f>IFERROR(Y385*I385/H385,"0")</f>
        <v>192.37200000000004</v>
      </c>
      <c r="BO385" s="64">
        <f>IFERROR(1/J385*(X385/H385),"0")</f>
        <v>0.4075091575091575</v>
      </c>
      <c r="BP385" s="64">
        <f>IFERROR(1/J385*(Y385/H385),"0")</f>
        <v>0.4107142857142857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22.820512820512821</v>
      </c>
      <c r="Y387" s="775">
        <f>IFERROR(Y384/H384,"0")+IFERROR(Y385/H385,"0")+IFERROR(Y386/H386,"0")</f>
        <v>23</v>
      </c>
      <c r="Z387" s="775">
        <f>IFERROR(IF(Z384="",0,Z384),"0")+IFERROR(IF(Z385="",0,Z385),"0")+IFERROR(IF(Z386="",0,Z386),"0")</f>
        <v>0.50024999999999997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178</v>
      </c>
      <c r="Y388" s="775">
        <f>IFERROR(SUM(Y384:Y386),"0")</f>
        <v>179.4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0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0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8"/>
      <c r="AB413" s="48"/>
      <c r="AC413" s="48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1325</v>
      </c>
      <c r="Y420" s="774">
        <f t="shared" si="81"/>
        <v>1335</v>
      </c>
      <c r="Z420" s="36">
        <f>IFERROR(IF(Y420=0,"",ROUNDUP(Y420/H420,0)*0.02175),"")</f>
        <v>1.9357499999999999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1367.4</v>
      </c>
      <c r="BN420" s="64">
        <f t="shared" si="83"/>
        <v>1377.72</v>
      </c>
      <c r="BO420" s="64">
        <f t="shared" si="84"/>
        <v>1.8402777777777777</v>
      </c>
      <c r="BP420" s="64">
        <f t="shared" si="85"/>
        <v>1.8541666666666665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88.333333333333329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89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1.9357499999999999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1325</v>
      </c>
      <c r="Y428" s="775">
        <f>IFERROR(SUM(Y416:Y426),"0")</f>
        <v>1335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1565</v>
      </c>
      <c r="Y430" s="774">
        <f>IFERROR(IF(X430="",0,CEILING((X430/$H430),1)*$H430),"")</f>
        <v>1575</v>
      </c>
      <c r="Z430" s="36">
        <f>IFERROR(IF(Y430=0,"",ROUNDUP(Y430/H430,0)*0.02175),"")</f>
        <v>2.2837499999999999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1615.0800000000002</v>
      </c>
      <c r="BN430" s="64">
        <f>IFERROR(Y430*I430/H430,"0")</f>
        <v>1625.4</v>
      </c>
      <c r="BO430" s="64">
        <f>IFERROR(1/J430*(X430/H430),"0")</f>
        <v>2.1736111111111107</v>
      </c>
      <c r="BP430" s="64">
        <f>IFERROR(1/J430*(Y430/H430),"0")</f>
        <v>2.1875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104.33333333333333</v>
      </c>
      <c r="Y432" s="775">
        <f>IFERROR(Y430/H430,"0")+IFERROR(Y431/H431,"0")</f>
        <v>105</v>
      </c>
      <c r="Z432" s="775">
        <f>IFERROR(IF(Z430="",0,Z430),"0")+IFERROR(IF(Z431="",0,Z431),"0")</f>
        <v>2.2837499999999999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1565</v>
      </c>
      <c r="Y433" s="775">
        <f>IFERROR(SUM(Y430:Y431),"0")</f>
        <v>1575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2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0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2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8"/>
      <c r="AB472" s="48"/>
      <c r="AC472" s="48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1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9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3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3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5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8"/>
      <c r="AB551" s="48"/>
      <c r="AC551" s="48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235</v>
      </c>
      <c r="Y568" s="774">
        <f>IFERROR(IF(X568="",0,CEILING((X568/$H568),1)*$H568),"")</f>
        <v>237.60000000000002</v>
      </c>
      <c r="Z568" s="36">
        <f>IFERROR(IF(Y568=0,"",ROUNDUP(Y568/H568,0)*0.01196),"")</f>
        <v>0.53820000000000001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251.02272727272722</v>
      </c>
      <c r="BN568" s="64">
        <f>IFERROR(Y568*I568/H568,"0")</f>
        <v>253.8</v>
      </c>
      <c r="BO568" s="64">
        <f>IFERROR(1/J568*(X568/H568),"0")</f>
        <v>0.42795745920745926</v>
      </c>
      <c r="BP568" s="64">
        <f>IFERROR(1/J568*(Y568/H568),"0")</f>
        <v>0.43269230769230771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44.507575757575758</v>
      </c>
      <c r="Y571" s="775">
        <f>IFERROR(Y568/H568,"0")+IFERROR(Y569/H569,"0")+IFERROR(Y570/H570,"0")</f>
        <v>45</v>
      </c>
      <c r="Z571" s="775">
        <f>IFERROR(IF(Z568="",0,Z568),"0")+IFERROR(IF(Z569="",0,Z569),"0")+IFERROR(IF(Z570="",0,Z570),"0")</f>
        <v>0.53820000000000001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235</v>
      </c>
      <c r="Y572" s="775">
        <f>IFERROR(SUM(Y568:Y570),"0")</f>
        <v>237.60000000000002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15</v>
      </c>
      <c r="Y575" s="774">
        <f t="shared" si="109"/>
        <v>15.84</v>
      </c>
      <c r="Z575" s="36">
        <f>IFERROR(IF(Y575=0,"",ROUNDUP(Y575/H575,0)*0.01196),"")</f>
        <v>3.5880000000000002E-2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16.02272727272727</v>
      </c>
      <c r="BN575" s="64">
        <f t="shared" si="111"/>
        <v>16.919999999999998</v>
      </c>
      <c r="BO575" s="64">
        <f t="shared" si="112"/>
        <v>2.7316433566433568E-2</v>
      </c>
      <c r="BP575" s="64">
        <f t="shared" si="113"/>
        <v>2.8846153846153848E-2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50</v>
      </c>
      <c r="Y576" s="774">
        <f t="shared" si="109"/>
        <v>52.800000000000004</v>
      </c>
      <c r="Z576" s="36">
        <f>IFERROR(IF(Y576=0,"",ROUNDUP(Y576/H576,0)*0.01196),"")</f>
        <v>0.1196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53.409090909090907</v>
      </c>
      <c r="BN576" s="64">
        <f t="shared" si="111"/>
        <v>56.400000000000006</v>
      </c>
      <c r="BO576" s="64">
        <f t="shared" si="112"/>
        <v>9.1054778554778545E-2</v>
      </c>
      <c r="BP576" s="64">
        <f t="shared" si="113"/>
        <v>9.6153846153846159E-2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12.310606060606059</v>
      </c>
      <c r="Y583" s="775">
        <f>IFERROR(Y574/H574,"0")+IFERROR(Y575/H575,"0")+IFERROR(Y576/H576,"0")+IFERROR(Y577/H577,"0")+IFERROR(Y578/H578,"0")+IFERROR(Y579/H579,"0")+IFERROR(Y580/H580,"0")+IFERROR(Y581/H581,"0")+IFERROR(Y582/H582,"0")</f>
        <v>13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0.15548000000000001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65</v>
      </c>
      <c r="Y584" s="775">
        <f>IFERROR(SUM(Y574:Y582),"0")</f>
        <v>68.64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7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8"/>
      <c r="AB596" s="48"/>
      <c r="AC596" s="48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9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4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0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1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9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4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5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8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3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0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6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9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2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0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7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6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8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3411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3448.4399999999996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7" t="s">
        <v>69</v>
      </c>
      <c r="X662" s="775">
        <f>IFERROR(SUM(BM22:BM658),"0")</f>
        <v>3539.6336663336665</v>
      </c>
      <c r="Y662" s="775">
        <f>IFERROR(SUM(BN22:BN658),"0")</f>
        <v>3578.9240000000004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7" t="s">
        <v>1051</v>
      </c>
      <c r="X663" s="38">
        <f>ROUNDUP(SUM(BO22:BO658),0)</f>
        <v>6</v>
      </c>
      <c r="Y663" s="38">
        <f>ROUNDUP(SUM(BP22:BP658),0)</f>
        <v>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7" t="s">
        <v>69</v>
      </c>
      <c r="X664" s="775">
        <f>GrossWeightTotal+PalletQtyTotal*25</f>
        <v>3689.6336663336665</v>
      </c>
      <c r="Y664" s="775">
        <f>GrossWeightTotalR+PalletQtyTotalR*25</f>
        <v>3728.9240000000004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280.78521478521475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285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5.5313899999999991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5" t="s">
        <v>859</v>
      </c>
      <c r="AD668" s="796" t="s">
        <v>927</v>
      </c>
      <c r="AE668" s="820"/>
      <c r="AF668" s="767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7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7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7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29.400000000000002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23.4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179.4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2910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306.24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