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из ЛП на НВ\pokom_LP_to_NV\"/>
    </mc:Choice>
  </mc:AlternateContent>
  <xr:revisionPtr revIDLastSave="0" documentId="13_ncr:1_{0293A0ED-1C75-4486-A094-7A9E29B3D6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X519" i="1"/>
  <c r="Y518" i="1"/>
  <c r="X518" i="1"/>
  <c r="BP517" i="1"/>
  <c r="BO517" i="1"/>
  <c r="BN517" i="1"/>
  <c r="BM517" i="1"/>
  <c r="Z517" i="1"/>
  <c r="Z518" i="1" s="1"/>
  <c r="Y517" i="1"/>
  <c r="Y519" i="1" s="1"/>
  <c r="P517" i="1"/>
  <c r="X514" i="1"/>
  <c r="Y513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Y508" i="1" s="1"/>
  <c r="P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N245" i="1"/>
  <c r="BM245" i="1"/>
  <c r="Z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BP22" i="1"/>
  <c r="BO22" i="1"/>
  <c r="BN22" i="1"/>
  <c r="BM22" i="1"/>
  <c r="X662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X664" i="1" l="1"/>
  <c r="Z104" i="1"/>
  <c r="Z120" i="1"/>
  <c r="Y36" i="1"/>
  <c r="Y665" i="1" s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Z365" i="1" s="1"/>
  <c r="BP361" i="1"/>
  <c r="BN361" i="1"/>
  <c r="Z361" i="1"/>
  <c r="Y365" i="1"/>
  <c r="BP369" i="1"/>
  <c r="BN369" i="1"/>
  <c r="Z369" i="1"/>
  <c r="BP377" i="1"/>
  <c r="BN377" i="1"/>
  <c r="Z377" i="1"/>
  <c r="Y381" i="1"/>
  <c r="Z387" i="1"/>
  <c r="BP385" i="1"/>
  <c r="BN385" i="1"/>
  <c r="Z385" i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Z411" i="1" s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5" i="1"/>
  <c r="Y24" i="1"/>
  <c r="Z27" i="1"/>
  <c r="Z36" i="1" s="1"/>
  <c r="BN27" i="1"/>
  <c r="Y662" i="1" s="1"/>
  <c r="Y664" i="1" s="1"/>
  <c r="Z31" i="1"/>
  <c r="BN31" i="1"/>
  <c r="Z32" i="1"/>
  <c r="BN32" i="1"/>
  <c r="Z34" i="1"/>
  <c r="BN34" i="1"/>
  <c r="C671" i="1"/>
  <c r="Z50" i="1"/>
  <c r="Z55" i="1" s="1"/>
  <c r="BN50" i="1"/>
  <c r="Z52" i="1"/>
  <c r="BN52" i="1"/>
  <c r="Z54" i="1"/>
  <c r="BN54" i="1"/>
  <c r="Y55" i="1"/>
  <c r="Z58" i="1"/>
  <c r="Z60" i="1" s="1"/>
  <c r="BN58" i="1"/>
  <c r="BP58" i="1"/>
  <c r="Y663" i="1" s="1"/>
  <c r="D671" i="1"/>
  <c r="Z65" i="1"/>
  <c r="Z73" i="1" s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Z89" i="1" s="1"/>
  <c r="BN84" i="1"/>
  <c r="Z86" i="1"/>
  <c r="BN86" i="1"/>
  <c r="Z88" i="1"/>
  <c r="BN88" i="1"/>
  <c r="Z92" i="1"/>
  <c r="Z98" i="1" s="1"/>
  <c r="BN92" i="1"/>
  <c r="BP92" i="1"/>
  <c r="Z94" i="1"/>
  <c r="BN94" i="1"/>
  <c r="Z96" i="1"/>
  <c r="BN96" i="1"/>
  <c r="Z102" i="1"/>
  <c r="BN102" i="1"/>
  <c r="E671" i="1"/>
  <c r="Z109" i="1"/>
  <c r="Z111" i="1" s="1"/>
  <c r="BN109" i="1"/>
  <c r="Y112" i="1"/>
  <c r="Z115" i="1"/>
  <c r="BN115" i="1"/>
  <c r="Z117" i="1"/>
  <c r="BN117" i="1"/>
  <c r="F671" i="1"/>
  <c r="Z125" i="1"/>
  <c r="Z129" i="1" s="1"/>
  <c r="BN125" i="1"/>
  <c r="Z127" i="1"/>
  <c r="BN127" i="1"/>
  <c r="Y130" i="1"/>
  <c r="Z133" i="1"/>
  <c r="Z136" i="1" s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Z180" i="1" s="1"/>
  <c r="BN175" i="1"/>
  <c r="BP175" i="1"/>
  <c r="Z177" i="1"/>
  <c r="BN177" i="1"/>
  <c r="Z179" i="1"/>
  <c r="BN179" i="1"/>
  <c r="Z183" i="1"/>
  <c r="Z185" i="1" s="1"/>
  <c r="BN183" i="1"/>
  <c r="BP183" i="1"/>
  <c r="Z195" i="1"/>
  <c r="Z202" i="1" s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Z224" i="1" s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Y246" i="1"/>
  <c r="Z242" i="1"/>
  <c r="Z246" i="1" s="1"/>
  <c r="BN242" i="1"/>
  <c r="Z244" i="1"/>
  <c r="BN244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Z271" i="1" s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Z372" i="1" s="1"/>
  <c r="Y373" i="1"/>
  <c r="Y382" i="1"/>
  <c r="BP375" i="1"/>
  <c r="BN375" i="1"/>
  <c r="Z375" i="1"/>
  <c r="BP379" i="1"/>
  <c r="BN379" i="1"/>
  <c r="Z379" i="1"/>
  <c r="Y388" i="1"/>
  <c r="Y387" i="1"/>
  <c r="Y394" i="1"/>
  <c r="Y395" i="1"/>
  <c r="BP390" i="1"/>
  <c r="BN390" i="1"/>
  <c r="Z390" i="1"/>
  <c r="BP393" i="1"/>
  <c r="BN393" i="1"/>
  <c r="Z393" i="1"/>
  <c r="BP436" i="1"/>
  <c r="BN436" i="1"/>
  <c r="Z436" i="1"/>
  <c r="Y438" i="1"/>
  <c r="BP446" i="1"/>
  <c r="BN446" i="1"/>
  <c r="Z446" i="1"/>
  <c r="Z453" i="1" s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Z528" i="1" s="1"/>
  <c r="Y528" i="1"/>
  <c r="Z544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Z571" i="1" s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Z400" i="1" s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565" i="1" l="1"/>
  <c r="Z503" i="1"/>
  <c r="Z427" i="1"/>
  <c r="Z466" i="1"/>
  <c r="Z634" i="1"/>
  <c r="Z647" i="1"/>
  <c r="Z613" i="1"/>
  <c r="Z583" i="1"/>
  <c r="Z594" i="1"/>
  <c r="Z394" i="1"/>
  <c r="Z381" i="1"/>
  <c r="Z258" i="1"/>
  <c r="Z146" i="1"/>
  <c r="Z80" i="1"/>
  <c r="Z666" i="1" s="1"/>
  <c r="Y661" i="1"/>
  <c r="Z311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<sst xmlns="http://schemas.openxmlformats.org/spreadsheetml/2006/main" count="3120" uniqueCount="1074">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</sst>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44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750</v>
      </c>
      <c r="Y422" s="774">
        <f t="shared" si="81"/>
        <v>750</v>
      </c>
      <c r="Z422" s="36">
        <f>IFERROR(IF(Y422=0,"",ROUNDUP(Y422/H422,0)*0.02175),"")</f>
        <v>1.0874999999999999</v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774</v>
      </c>
      <c r="BN422" s="64">
        <f t="shared" si="83"/>
        <v>774</v>
      </c>
      <c r="BO422" s="64">
        <f t="shared" si="84"/>
        <v>1.0416666666666665</v>
      </c>
      <c r="BP422" s="64">
        <f t="shared" si="85"/>
        <v>1.0416666666666665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50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1.0874999999999999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750</v>
      </c>
      <c r="Y428" s="775">
        <f>IFERROR(SUM(Y416:Y426),"0")</f>
        <v>750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750</v>
      </c>
      <c r="Y430" s="774">
        <f>IFERROR(IF(X430="",0,CEILING((X430/$H430),1)*$H430),"")</f>
        <v>750</v>
      </c>
      <c r="Z430" s="36">
        <f>IFERROR(IF(Y430=0,"",ROUNDUP(Y430/H430,0)*0.02175),"")</f>
        <v>1.0874999999999999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774</v>
      </c>
      <c r="BN430" s="64">
        <f>IFERROR(Y430*I430/H430,"0")</f>
        <v>774</v>
      </c>
      <c r="BO430" s="64">
        <f>IFERROR(1/J430*(X430/H430),"0")</f>
        <v>1.0416666666666665</v>
      </c>
      <c r="BP430" s="64">
        <f>IFERROR(1/J430*(Y430/H430),"0")</f>
        <v>1.0416666666666665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50</v>
      </c>
      <c r="Y432" s="775">
        <f>IFERROR(Y430/H430,"0")+IFERROR(Y431/H431,"0")</f>
        <v>50</v>
      </c>
      <c r="Z432" s="775">
        <f>IFERROR(IF(Z430="",0,Z430),"0")+IFERROR(IF(Z431="",0,Z431),"0")</f>
        <v>1.0874999999999999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750</v>
      </c>
      <c r="Y433" s="775">
        <f>IFERROR(SUM(Y430:Y431),"0")</f>
        <v>750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50</v>
      </c>
      <c r="Y436" s="774">
        <f>IFERROR(IF(X436="",0,CEILING((X436/$H436),1)*$H436),"")</f>
        <v>54</v>
      </c>
      <c r="Z436" s="36">
        <f>IFERROR(IF(Y436=0,"",ROUNDUP(Y436/H436,0)*0.02175),"")</f>
        <v>0.1305</v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53.133333333333333</v>
      </c>
      <c r="BN436" s="64">
        <f>IFERROR(Y436*I436/H436,"0")</f>
        <v>57.384</v>
      </c>
      <c r="BO436" s="64">
        <f>IFERROR(1/J436*(X436/H436),"0")</f>
        <v>9.9206349206349201E-2</v>
      </c>
      <c r="BP436" s="64">
        <f>IFERROR(1/J436*(Y436/H436),"0")</f>
        <v>0.10714285714285714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5.5555555555555554</v>
      </c>
      <c r="Y437" s="775">
        <f>IFERROR(Y435/H435,"0")+IFERROR(Y436/H436,"0")</f>
        <v>6</v>
      </c>
      <c r="Z437" s="775">
        <f>IFERROR(IF(Z435="",0,Z435),"0")+IFERROR(IF(Z436="",0,Z436),"0")</f>
        <v>0.1305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50</v>
      </c>
      <c r="Y438" s="775">
        <f>IFERROR(SUM(Y435:Y436),"0")</f>
        <v>54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100</v>
      </c>
      <c r="Y568" s="774">
        <f>IFERROR(IF(X568="",0,CEILING((X568/$H568),1)*$H568),"")</f>
        <v>100.32000000000001</v>
      </c>
      <c r="Z568" s="36">
        <f>IFERROR(IF(Y568=0,"",ROUNDUP(Y568/H568,0)*0.01196),"")</f>
        <v>0.22724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106.81818181818181</v>
      </c>
      <c r="BN568" s="64">
        <f>IFERROR(Y568*I568/H568,"0")</f>
        <v>107.16</v>
      </c>
      <c r="BO568" s="64">
        <f>IFERROR(1/J568*(X568/H568),"0")</f>
        <v>0.18210955710955709</v>
      </c>
      <c r="BP568" s="64">
        <f>IFERROR(1/J568*(Y568/H568),"0")</f>
        <v>0.18269230769230771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18.939393939393938</v>
      </c>
      <c r="Y571" s="775">
        <f>IFERROR(Y568/H568,"0")+IFERROR(Y569/H569,"0")+IFERROR(Y570/H570,"0")</f>
        <v>19</v>
      </c>
      <c r="Z571" s="775">
        <f>IFERROR(IF(Z568="",0,Z568),"0")+IFERROR(IF(Z569="",0,Z569),"0")+IFERROR(IF(Z570="",0,Z570),"0")</f>
        <v>0.22724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100</v>
      </c>
      <c r="Y572" s="775">
        <f>IFERROR(SUM(Y568:Y570),"0")</f>
        <v>100.32000000000001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50</v>
      </c>
      <c r="Y575" s="774">
        <f t="shared" si="109"/>
        <v>52.800000000000004</v>
      </c>
      <c r="Z575" s="36">
        <f>IFERROR(IF(Y575=0,"",ROUNDUP(Y575/H575,0)*0.01196),"")</f>
        <v>0.1196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53.409090909090907</v>
      </c>
      <c r="BN575" s="64">
        <f t="shared" si="111"/>
        <v>56.400000000000006</v>
      </c>
      <c r="BO575" s="64">
        <f t="shared" si="112"/>
        <v>9.1054778554778545E-2</v>
      </c>
      <c r="BP575" s="64">
        <f t="shared" si="113"/>
        <v>9.6153846153846159E-2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9.4696969696969688</v>
      </c>
      <c r="Y583" s="775">
        <f>IFERROR(Y574/H574,"0")+IFERROR(Y575/H575,"0")+IFERROR(Y576/H576,"0")+IFERROR(Y577/H577,"0")+IFERROR(Y578/H578,"0")+IFERROR(Y579/H579,"0")+IFERROR(Y580/H580,"0")+IFERROR(Y581/H581,"0")+IFERROR(Y582/H582,"0")</f>
        <v>10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0.1196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50</v>
      </c>
      <c r="Y584" s="775">
        <f>IFERROR(SUM(Y574:Y582),"0")</f>
        <v>52.800000000000004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1700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1707.12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1761.3606060606062</v>
      </c>
      <c r="Y662" s="775">
        <f>IFERROR(SUM(BN22:BN658),"0")</f>
        <v>1768.9440000000002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3</v>
      </c>
      <c r="Y663" s="38">
        <f>ROUNDUP(SUM(BP22:BP658),0)</f>
        <v>3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1836.3606060606062</v>
      </c>
      <c r="Y664" s="775">
        <f>GrossWeightTotalR+PalletQtyTotalR*25</f>
        <v>1843.9440000000002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133.96464646464648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135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2.6523400000000001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1554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153.12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2024-12-10T09:50:47Z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