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2,24 ДНР ЛП в Мариуполь доставка ближ\"/>
    </mc:Choice>
  </mc:AlternateContent>
  <xr:revisionPtr revIDLastSave="0" documentId="13_ncr:1_{06981481-0EE8-4FFB-91F3-387912CAB2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A9" i="1"/>
  <c r="A10" i="1" s="1"/>
  <c r="D7" i="1"/>
  <c r="Q6" i="1"/>
  <c r="P2" i="1"/>
  <c r="Z103" i="1" l="1"/>
  <c r="Z119" i="1"/>
  <c r="Z35" i="1"/>
  <c r="F9" i="1"/>
  <c r="J9" i="1"/>
  <c r="F10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H9" i="1"/>
  <c r="B673" i="1"/>
  <c r="X665" i="1"/>
  <c r="X666" i="1" s="1"/>
  <c r="X667" i="1"/>
  <c r="Y24" i="1"/>
  <c r="Z27" i="1"/>
  <c r="BN27" i="1"/>
  <c r="Y664" i="1" s="1"/>
  <c r="Y666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Z401" i="1" s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Z438" i="1" s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Z545" i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Z573" i="1" s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Y663" i="1"/>
  <c r="Z301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668" i="1" s="1"/>
  <c r="Z258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<sst xmlns="http://schemas.openxmlformats.org/spreadsheetml/2006/main" count="3138" uniqueCount="1080">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</sst>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4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4000</v>
      </c>
      <c r="Y570" s="778">
        <f>IFERROR(IF(X570="",0,CEILING((X570/$H570),1)*$H570),"")</f>
        <v>4002.2400000000002</v>
      </c>
      <c r="Z570" s="36">
        <f>IFERROR(IF(Y570=0,"",ROUNDUP(Y570/H570,0)*0.01196),"")</f>
        <v>9.0656800000000004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4272.727272727273</v>
      </c>
      <c r="BN570" s="64">
        <f>IFERROR(Y570*I570/H570,"0")</f>
        <v>4275.12</v>
      </c>
      <c r="BO570" s="64">
        <f>IFERROR(1/J570*(X570/H570),"0")</f>
        <v>7.2843822843822839</v>
      </c>
      <c r="BP570" s="64">
        <f>IFERROR(1/J570*(Y570/H570),"0")</f>
        <v>7.2884615384615392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757.57575757575751</v>
      </c>
      <c r="Y573" s="779">
        <f>IFERROR(Y570/H570,"0")+IFERROR(Y571/H571,"0")+IFERROR(Y572/H572,"0")</f>
        <v>758</v>
      </c>
      <c r="Z573" s="779">
        <f>IFERROR(IF(Z570="",0,Z570),"0")+IFERROR(IF(Z571="",0,Z571),"0")+IFERROR(IF(Z572="",0,Z572),"0")</f>
        <v>9.0656800000000004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4000</v>
      </c>
      <c r="Y574" s="779">
        <f>IFERROR(SUM(Y570:Y572),"0")</f>
        <v>4002.2400000000002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1000</v>
      </c>
      <c r="Y577" s="778">
        <f t="shared" si="115"/>
        <v>1003.2</v>
      </c>
      <c r="Z577" s="36">
        <f>IFERROR(IF(Y577=0,"",ROUNDUP(Y577/H577,0)*0.01196),"")</f>
        <v>2.2724000000000002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1068.1818181818182</v>
      </c>
      <c r="BN577" s="64">
        <f t="shared" si="117"/>
        <v>1071.5999999999999</v>
      </c>
      <c r="BO577" s="64">
        <f t="shared" si="118"/>
        <v>1.821095571095571</v>
      </c>
      <c r="BP577" s="64">
        <f t="shared" si="119"/>
        <v>1.8269230769230771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3000</v>
      </c>
      <c r="Y578" s="778">
        <f t="shared" si="115"/>
        <v>3004.32</v>
      </c>
      <c r="Z578" s="36">
        <f>IFERROR(IF(Y578=0,"",ROUNDUP(Y578/H578,0)*0.01196),"")</f>
        <v>6.8052400000000004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3204.5454545454545</v>
      </c>
      <c r="BN578" s="64">
        <f t="shared" si="117"/>
        <v>3209.16</v>
      </c>
      <c r="BO578" s="64">
        <f t="shared" si="118"/>
        <v>5.4632867132867133</v>
      </c>
      <c r="BP578" s="64">
        <f t="shared" si="119"/>
        <v>5.4711538461538467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757.57575757575751</v>
      </c>
      <c r="Y585" s="779">
        <f>IFERROR(Y576/H576,"0")+IFERROR(Y577/H577,"0")+IFERROR(Y578/H578,"0")+IFERROR(Y579/H579,"0")+IFERROR(Y580/H580,"0")+IFERROR(Y581/H581,"0")+IFERROR(Y582/H582,"0")+IFERROR(Y583/H583,"0")+IFERROR(Y584/H584,"0")</f>
        <v>759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9.0776400000000006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4000</v>
      </c>
      <c r="Y586" s="779">
        <f>IFERROR(SUM(Y576:Y584),"0")</f>
        <v>4007.5200000000004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8000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8009.76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8545.454545454546</v>
      </c>
      <c r="Y664" s="779">
        <f>IFERROR(SUM(BN22:BN660),"0")</f>
        <v>8555.8799999999992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15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8920.454545454546</v>
      </c>
      <c r="Y666" s="779">
        <f>GrossWeightTotalR+PalletQtyTotalR*25</f>
        <v>8930.8799999999992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1515.151515151515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1517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18.143320000000003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8009.76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2024-12-13T10:11:29Z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