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68" i="1" l="1"/>
  <c r="V34" i="1"/>
  <c r="V8" i="1"/>
  <c r="AH12" i="1"/>
  <c r="AH20" i="1"/>
  <c r="AH24" i="1"/>
  <c r="AH28" i="1"/>
  <c r="X32" i="1"/>
  <c r="X36" i="1"/>
  <c r="AH40" i="1"/>
  <c r="AH44" i="1"/>
  <c r="X48" i="1"/>
  <c r="X52" i="1"/>
  <c r="AH56" i="1"/>
  <c r="AH60" i="1"/>
  <c r="X64" i="1"/>
  <c r="AH68" i="1"/>
  <c r="AH72" i="1"/>
  <c r="AH76" i="1"/>
  <c r="X80" i="1"/>
  <c r="X84" i="1"/>
  <c r="AH88" i="1"/>
  <c r="AH92" i="1"/>
  <c r="X96" i="1"/>
  <c r="X100" i="1"/>
  <c r="AH104" i="1"/>
  <c r="AH108" i="1"/>
  <c r="X112" i="1"/>
  <c r="X7" i="1"/>
  <c r="X11" i="1"/>
  <c r="X15" i="1"/>
  <c r="X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8" i="1"/>
  <c r="AH9" i="1"/>
  <c r="AH10" i="1"/>
  <c r="AH13" i="1"/>
  <c r="AH14" i="1"/>
  <c r="AH16" i="1"/>
  <c r="AH17" i="1"/>
  <c r="AH18" i="1"/>
  <c r="AH21" i="1"/>
  <c r="AH22" i="1"/>
  <c r="AH25" i="1"/>
  <c r="AH26" i="1"/>
  <c r="AH29" i="1"/>
  <c r="AH30" i="1"/>
  <c r="AH32" i="1"/>
  <c r="AH33" i="1"/>
  <c r="AH34" i="1"/>
  <c r="AH37" i="1"/>
  <c r="AH38" i="1"/>
  <c r="AH41" i="1"/>
  <c r="AH42" i="1"/>
  <c r="AH45" i="1"/>
  <c r="AH46" i="1"/>
  <c r="AH48" i="1"/>
  <c r="AH49" i="1"/>
  <c r="AH50" i="1"/>
  <c r="AH53" i="1"/>
  <c r="AH54" i="1"/>
  <c r="AH57" i="1"/>
  <c r="AH58" i="1"/>
  <c r="AH61" i="1"/>
  <c r="AH62" i="1"/>
  <c r="AH64" i="1"/>
  <c r="AH65" i="1"/>
  <c r="AH66" i="1"/>
  <c r="AH69" i="1"/>
  <c r="AH70" i="1"/>
  <c r="AH73" i="1"/>
  <c r="AH74" i="1"/>
  <c r="AH78" i="1"/>
  <c r="AH80" i="1"/>
  <c r="AH81" i="1"/>
  <c r="AH82" i="1"/>
  <c r="AH85" i="1"/>
  <c r="AH86" i="1"/>
  <c r="AH89" i="1"/>
  <c r="AH90" i="1"/>
  <c r="AH93" i="1"/>
  <c r="AH94" i="1"/>
  <c r="AH96" i="1"/>
  <c r="AH97" i="1"/>
  <c r="AH98" i="1"/>
  <c r="AH101" i="1"/>
  <c r="AH102" i="1"/>
  <c r="AH105" i="1"/>
  <c r="AH106" i="1"/>
  <c r="AH109" i="1"/>
  <c r="AH110" i="1"/>
  <c r="AH112" i="1"/>
  <c r="AH11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6" i="1" s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3" i="1"/>
  <c r="X14" i="1"/>
  <c r="X16" i="1"/>
  <c r="X17" i="1"/>
  <c r="X18" i="1"/>
  <c r="X21" i="1"/>
  <c r="X22" i="1"/>
  <c r="X23" i="1"/>
  <c r="X25" i="1"/>
  <c r="X26" i="1"/>
  <c r="X27" i="1"/>
  <c r="X29" i="1"/>
  <c r="X30" i="1"/>
  <c r="X31" i="1"/>
  <c r="X33" i="1"/>
  <c r="X34" i="1"/>
  <c r="X35" i="1"/>
  <c r="X37" i="1"/>
  <c r="X38" i="1"/>
  <c r="X39" i="1"/>
  <c r="X41" i="1"/>
  <c r="X42" i="1"/>
  <c r="X43" i="1"/>
  <c r="X45" i="1"/>
  <c r="X46" i="1"/>
  <c r="X47" i="1"/>
  <c r="X49" i="1"/>
  <c r="X50" i="1"/>
  <c r="X51" i="1"/>
  <c r="X53" i="1"/>
  <c r="X54" i="1"/>
  <c r="X55" i="1"/>
  <c r="X57" i="1"/>
  <c r="X58" i="1"/>
  <c r="X59" i="1"/>
  <c r="X61" i="1"/>
  <c r="X62" i="1"/>
  <c r="X63" i="1"/>
  <c r="X65" i="1"/>
  <c r="X66" i="1"/>
  <c r="X67" i="1"/>
  <c r="X69" i="1"/>
  <c r="X70" i="1"/>
  <c r="X72" i="1"/>
  <c r="X73" i="1"/>
  <c r="X74" i="1"/>
  <c r="X78" i="1"/>
  <c r="X81" i="1"/>
  <c r="X82" i="1"/>
  <c r="X85" i="1"/>
  <c r="X86" i="1"/>
  <c r="X88" i="1"/>
  <c r="X89" i="1"/>
  <c r="X90" i="1"/>
  <c r="X93" i="1"/>
  <c r="X94" i="1"/>
  <c r="X97" i="1"/>
  <c r="X98" i="1"/>
  <c r="X101" i="1"/>
  <c r="X102" i="1"/>
  <c r="X104" i="1"/>
  <c r="X105" i="1"/>
  <c r="X106" i="1"/>
  <c r="X109" i="1"/>
  <c r="X110" i="1"/>
  <c r="X113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Y61" i="1" s="1"/>
  <c r="V62" i="1"/>
  <c r="V63" i="1"/>
  <c r="V64" i="1"/>
  <c r="V65" i="1"/>
  <c r="V66" i="1"/>
  <c r="V67" i="1"/>
  <c r="Y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3" i="1"/>
  <c r="AB14" i="1"/>
  <c r="AB15" i="1"/>
  <c r="AB16" i="1"/>
  <c r="AB20" i="1"/>
  <c r="AB21" i="1"/>
  <c r="AB22" i="1"/>
  <c r="AB23" i="1"/>
  <c r="AB24" i="1"/>
  <c r="AB25" i="1"/>
  <c r="AB26" i="1"/>
  <c r="AB27" i="1"/>
  <c r="AB28" i="1"/>
  <c r="AB30" i="1"/>
  <c r="AB32" i="1"/>
  <c r="AB33" i="1"/>
  <c r="AB34" i="1"/>
  <c r="AB35" i="1"/>
  <c r="AB36" i="1"/>
  <c r="AB37" i="1"/>
  <c r="AB38" i="1"/>
  <c r="AB40" i="1"/>
  <c r="AB41" i="1"/>
  <c r="AB42" i="1"/>
  <c r="AB43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2" i="1"/>
  <c r="AB83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6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I6" i="1"/>
  <c r="Z6" i="1"/>
  <c r="L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AH77" i="1" l="1"/>
  <c r="X77" i="1"/>
  <c r="Y77" i="1"/>
  <c r="X108" i="1"/>
  <c r="X92" i="1"/>
  <c r="X76" i="1"/>
  <c r="AH100" i="1"/>
  <c r="AH84" i="1"/>
  <c r="AH52" i="1"/>
  <c r="AH36" i="1"/>
  <c r="X60" i="1"/>
  <c r="X56" i="1"/>
  <c r="X44" i="1"/>
  <c r="X40" i="1"/>
  <c r="X28" i="1"/>
  <c r="X24" i="1"/>
  <c r="X12" i="1"/>
  <c r="X111" i="1"/>
  <c r="X107" i="1"/>
  <c r="X103" i="1"/>
  <c r="X99" i="1"/>
  <c r="X95" i="1"/>
  <c r="X91" i="1"/>
  <c r="X87" i="1"/>
  <c r="X83" i="1"/>
  <c r="X79" i="1"/>
  <c r="X75" i="1"/>
  <c r="X71" i="1"/>
  <c r="AH19" i="1"/>
  <c r="AH15" i="1"/>
  <c r="AH11" i="1"/>
  <c r="W6" i="1"/>
  <c r="K6" i="1"/>
  <c r="X68" i="1"/>
  <c r="V6" i="1"/>
  <c r="AE6" i="1"/>
  <c r="AD6" i="1"/>
  <c r="AC6" i="1"/>
  <c r="M6" i="1"/>
  <c r="J6" i="1"/>
  <c r="AH6" i="1" l="1"/>
</calcChain>
</file>

<file path=xl/sharedStrings.xml><?xml version="1.0" encoding="utf-8"?>
<sst xmlns="http://schemas.openxmlformats.org/spreadsheetml/2006/main" count="259" uniqueCount="140">
  <si>
    <t>Период: 26.10.2023 - 02.11.2023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</si>
  <si>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</si>
  <si>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</si>
  <si>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</si>
  <si>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</si>
  <si>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</si>
  <si>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</si>
  <si>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</si>
  <si>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</si>
  <si>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</si>
  <si>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</si>
  <si>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</si>
  <si>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</si>
  <si>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</si>
  <si>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</si>
  <si>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</si>
  <si>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</si>
  <si>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</si>
  <si>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</si>
  <si>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</si>
  <si>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</si>
  <si>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</si>
  <si>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</si>
  <si>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</si>
  <si>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</si>
  <si>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</si>
  <si>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</si>
  <si>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</si>
  <si>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</si>
  <si>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</si>
  <si>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</si>
  <si>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</si>
  <si>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</si>
  <si>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</si>
  <si>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</si>
  <si>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</si>
  <si>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</si>
  <si>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</si>
  <si>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</si>
  <si>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</si>
  <si>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</si>
  <si>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</si>
  <si>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</si>
  <si>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</si>
  <si>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</si>
  <si>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</si>
  <si>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</si>
  <si>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</si>
  <si>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</si>
  <si>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</si>
  <si>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</si>
  <si>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</si>
  <si>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</si>
  <si>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</si>
  <si>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</si>
  <si>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</si>
  <si>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</si>
  <si>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</si>
  <si>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</si>
  <si>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</si>
  <si>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</si>
  <si>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</si>
  <si>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</si>
  <si>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</si>
  <si>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</si>
  <si>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</si>
  <si>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</si>
  <si>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</si>
  <si>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</si>
  <si>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</si>
  <si>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</si>
  <si>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</si>
  <si>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</si>
  <si>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</si>
  <si>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</si>
  <si>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</si>
  <si>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</si>
  <si>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</si>
  <si>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</si>
  <si>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</si>
  <si>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</si>
  <si>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</si>
  <si>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</si>
  <si>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</si>
  <si>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</si>
  <si>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</si>
  <si>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</si>
  <si>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</si>
  <si>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</si>
  <si>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</si>
  <si>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</si>
  <si>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</si>
  <si>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</si>
  <si>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</si>
  <si>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</si>
  <si>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</si>
  <si>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</si>
  <si>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</si>
  <si>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</si>
  <si>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</si>
  <si>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</si>
  <si>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</si>
  <si>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</si>
  <si>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</si>
  <si>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</si>
  <si>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</si>
  <si>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</si>
  <si>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</si>
  <si>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</si>
  <si>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</si>
  <si>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</si>
  <si>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</si>
  <si>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</si>
  <si>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</si>
  <si>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</si>
  <si>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</si>
  <si>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</si>
  <si>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</si>
  <si>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</si>
  <si>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</si>
  <si>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</si>
  <si>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</si>
  <si>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</si>
  <si>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</si>
  <si>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</si>
  <si>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</si>
  <si>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</si>
  <si>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</si>
  <si>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</si>
  <si>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</si>
  <si>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</si>
  <si>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</si>
  <si>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</si>
  <si>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02,11,</t>
  </si>
  <si>
    <t>03,11,</t>
  </si>
  <si>
    <t>06,11,</t>
  </si>
  <si>
    <t>07,11,</t>
  </si>
  <si>
    <t>20,10,</t>
  </si>
  <si>
    <t>27,10,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</si>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</sst>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02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25.10.2023 - 01.11.2023</v>
          </cell>
        </row>
        <row r="3">
          <cell r="W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02,11,</v>
          </cell>
          <cell r="M5" t="str">
            <v>03,11,</v>
          </cell>
          <cell r="S5" t="str">
            <v>06,11,</v>
          </cell>
          <cell r="W5" t="str">
            <v>06,11,</v>
          </cell>
          <cell r="AD5" t="str">
            <v>20,10,</v>
          </cell>
          <cell r="AE5" t="str">
            <v>27,10,</v>
          </cell>
          <cell r="AF5" t="str">
            <v>01,11,</v>
          </cell>
        </row>
        <row r="6">
          <cell r="E6">
            <v>137473.58800000002</v>
          </cell>
          <cell r="F6">
            <v>78896.207000000009</v>
          </cell>
          <cell r="J6">
            <v>146199.73099999994</v>
          </cell>
          <cell r="K6">
            <v>422.71300000000042</v>
          </cell>
          <cell r="L6">
            <v>26880</v>
          </cell>
          <cell r="M6">
            <v>27510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9002</v>
          </cell>
          <cell r="T6">
            <v>0</v>
          </cell>
          <cell r="U6">
            <v>0</v>
          </cell>
          <cell r="V6">
            <v>20555.679</v>
          </cell>
          <cell r="W6">
            <v>20240</v>
          </cell>
          <cell r="Z6">
            <v>0</v>
          </cell>
          <cell r="AA6">
            <v>0</v>
          </cell>
          <cell r="AB6">
            <v>23585.192999999996</v>
          </cell>
          <cell r="AC6">
            <v>11110</v>
          </cell>
          <cell r="AD6">
            <v>22219.115800000003</v>
          </cell>
          <cell r="AE6">
            <v>21071.895999999993</v>
          </cell>
          <cell r="AF6">
            <v>21729.879999999997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56.972999999999999</v>
          </cell>
          <cell r="D7">
            <v>82.778000000000006</v>
          </cell>
          <cell r="E7">
            <v>58.277000000000001</v>
          </cell>
          <cell r="F7">
            <v>77.320999999999998</v>
          </cell>
          <cell r="G7" t="str">
            <v>н</v>
          </cell>
          <cell r="H7">
            <v>1</v>
          </cell>
          <cell r="I7">
            <v>45</v>
          </cell>
          <cell r="J7">
            <v>58.801000000000002</v>
          </cell>
          <cell r="K7">
            <v>-0.52400000000000091</v>
          </cell>
          <cell r="L7">
            <v>0</v>
          </cell>
          <cell r="M7">
            <v>20</v>
          </cell>
          <cell r="V7">
            <v>11.6554</v>
          </cell>
          <cell r="X7">
            <v>8.3498635825454297</v>
          </cell>
          <cell r="Y7">
            <v>6.6339207577603512</v>
          </cell>
          <cell r="AB7">
            <v>0</v>
          </cell>
          <cell r="AC7">
            <v>0</v>
          </cell>
          <cell r="AD7">
            <v>15.285</v>
          </cell>
          <cell r="AE7">
            <v>13.4068</v>
          </cell>
          <cell r="AF7">
            <v>12.632999999999999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435.59699999999998</v>
          </cell>
          <cell r="D8">
            <v>1051.1469999999999</v>
          </cell>
          <cell r="E8">
            <v>604.07299999999998</v>
          </cell>
          <cell r="F8">
            <v>781.94100000000003</v>
          </cell>
          <cell r="G8" t="str">
            <v>н</v>
          </cell>
          <cell r="H8">
            <v>1</v>
          </cell>
          <cell r="I8">
            <v>45</v>
          </cell>
          <cell r="J8">
            <v>687.47699999999998</v>
          </cell>
          <cell r="K8">
            <v>13.27600000000001</v>
          </cell>
          <cell r="L8">
            <v>100</v>
          </cell>
          <cell r="M8">
            <v>100</v>
          </cell>
          <cell r="V8">
            <v>101.4786</v>
          </cell>
          <cell r="W8">
            <v>100</v>
          </cell>
          <cell r="X8">
            <v>10.661765140630635</v>
          </cell>
          <cell r="Y8">
            <v>7.7054768197432759</v>
          </cell>
          <cell r="AB8">
            <v>96.68</v>
          </cell>
          <cell r="AC8">
            <v>0</v>
          </cell>
          <cell r="AD8">
            <v>119.354</v>
          </cell>
          <cell r="AE8">
            <v>96.377600000000001</v>
          </cell>
          <cell r="AF8">
            <v>136.453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491.62599999999998</v>
          </cell>
          <cell r="D9">
            <v>514.07299999999998</v>
          </cell>
          <cell r="E9">
            <v>513.83100000000002</v>
          </cell>
          <cell r="F9">
            <v>394.245</v>
          </cell>
          <cell r="G9" t="str">
            <v>н</v>
          </cell>
          <cell r="H9">
            <v>1</v>
          </cell>
          <cell r="I9">
            <v>45</v>
          </cell>
          <cell r="J9">
            <v>584.726</v>
          </cell>
          <cell r="K9">
            <v>19.709000000000017</v>
          </cell>
          <cell r="L9">
            <v>100</v>
          </cell>
          <cell r="M9">
            <v>100</v>
          </cell>
          <cell r="V9">
            <v>84.645400000000009</v>
          </cell>
          <cell r="W9">
            <v>50</v>
          </cell>
          <cell r="X9">
            <v>7.611104679049304</v>
          </cell>
          <cell r="Y9">
            <v>4.657606910712218</v>
          </cell>
          <cell r="AB9">
            <v>90.603999999999999</v>
          </cell>
          <cell r="AC9">
            <v>0</v>
          </cell>
          <cell r="AD9">
            <v>88.146799999999999</v>
          </cell>
          <cell r="AE9">
            <v>89.816999999999993</v>
          </cell>
          <cell r="AF9">
            <v>88.37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1322.6790000000001</v>
          </cell>
          <cell r="D10">
            <v>1914.2909999999999</v>
          </cell>
          <cell r="E10">
            <v>1606.021</v>
          </cell>
          <cell r="F10">
            <v>1331.2739999999999</v>
          </cell>
          <cell r="G10" t="str">
            <v>н</v>
          </cell>
          <cell r="H10">
            <v>1</v>
          </cell>
          <cell r="I10">
            <v>45</v>
          </cell>
          <cell r="J10">
            <v>1778.808</v>
          </cell>
          <cell r="K10">
            <v>106.24699999999996</v>
          </cell>
          <cell r="L10">
            <v>250</v>
          </cell>
          <cell r="M10">
            <v>250</v>
          </cell>
          <cell r="V10">
            <v>265.3974</v>
          </cell>
          <cell r="W10">
            <v>200</v>
          </cell>
          <cell r="X10">
            <v>7.6537072330022822</v>
          </cell>
          <cell r="Y10">
            <v>5.0161531348837629</v>
          </cell>
          <cell r="AB10">
            <v>279.03399999999999</v>
          </cell>
          <cell r="AC10">
            <v>0</v>
          </cell>
          <cell r="AD10">
            <v>270.8648</v>
          </cell>
          <cell r="AE10">
            <v>256.42520000000002</v>
          </cell>
          <cell r="AF10">
            <v>277.45400000000001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227.01400000000001</v>
          </cell>
          <cell r="D11">
            <v>165.82300000000001</v>
          </cell>
          <cell r="E11">
            <v>237.61500000000001</v>
          </cell>
          <cell r="F11">
            <v>151.40700000000001</v>
          </cell>
          <cell r="G11">
            <v>0</v>
          </cell>
          <cell r="H11">
            <v>1</v>
          </cell>
          <cell r="I11">
            <v>40</v>
          </cell>
          <cell r="J11">
            <v>235.095</v>
          </cell>
          <cell r="K11">
            <v>2.5200000000000102</v>
          </cell>
          <cell r="L11">
            <v>0</v>
          </cell>
          <cell r="M11">
            <v>60</v>
          </cell>
          <cell r="V11">
            <v>40.759</v>
          </cell>
          <cell r="W11">
            <v>100</v>
          </cell>
          <cell r="X11">
            <v>7.6402021639392537</v>
          </cell>
          <cell r="Y11">
            <v>3.714688780392061</v>
          </cell>
          <cell r="AB11">
            <v>33.82</v>
          </cell>
          <cell r="AC11">
            <v>0</v>
          </cell>
          <cell r="AD11">
            <v>37.081200000000003</v>
          </cell>
          <cell r="AE11">
            <v>34.072800000000001</v>
          </cell>
          <cell r="AF11">
            <v>40.183999999999997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144</v>
          </cell>
          <cell r="D12">
            <v>222</v>
          </cell>
          <cell r="E12">
            <v>166</v>
          </cell>
          <cell r="F12">
            <v>196</v>
          </cell>
          <cell r="G12">
            <v>0</v>
          </cell>
          <cell r="H12">
            <v>0.5</v>
          </cell>
          <cell r="I12">
            <v>45</v>
          </cell>
          <cell r="J12">
            <v>164</v>
          </cell>
          <cell r="K12">
            <v>2</v>
          </cell>
          <cell r="L12">
            <v>0</v>
          </cell>
          <cell r="M12">
            <v>70</v>
          </cell>
          <cell r="V12">
            <v>33.200000000000003</v>
          </cell>
          <cell r="X12">
            <v>8.0120481927710845</v>
          </cell>
          <cell r="Y12">
            <v>5.903614457831325</v>
          </cell>
          <cell r="AB12">
            <v>0</v>
          </cell>
          <cell r="AC12">
            <v>0</v>
          </cell>
          <cell r="AD12">
            <v>34.6</v>
          </cell>
          <cell r="AE12">
            <v>37.4</v>
          </cell>
          <cell r="AF12">
            <v>36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832</v>
          </cell>
          <cell r="D13">
            <v>3331</v>
          </cell>
          <cell r="E13">
            <v>3441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3498</v>
          </cell>
          <cell r="K13">
            <v>-17</v>
          </cell>
          <cell r="L13">
            <v>400</v>
          </cell>
          <cell r="M13">
            <v>150</v>
          </cell>
          <cell r="V13">
            <v>180.2</v>
          </cell>
          <cell r="W13">
            <v>90</v>
          </cell>
          <cell r="X13">
            <v>7.2419533851276361</v>
          </cell>
          <cell r="Y13">
            <v>3.6903440621531636</v>
          </cell>
          <cell r="AB13">
            <v>40</v>
          </cell>
          <cell r="AC13">
            <v>2500</v>
          </cell>
          <cell r="AD13">
            <v>188</v>
          </cell>
          <cell r="AE13">
            <v>182</v>
          </cell>
          <cell r="AF13">
            <v>184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2774</v>
          </cell>
          <cell r="D14">
            <v>3054</v>
          </cell>
          <cell r="E14">
            <v>3465</v>
          </cell>
          <cell r="F14">
            <v>2335</v>
          </cell>
          <cell r="G14">
            <v>0</v>
          </cell>
          <cell r="H14">
            <v>0.45</v>
          </cell>
          <cell r="I14">
            <v>45</v>
          </cell>
          <cell r="J14">
            <v>3399</v>
          </cell>
          <cell r="K14">
            <v>66</v>
          </cell>
          <cell r="L14">
            <v>700</v>
          </cell>
          <cell r="M14">
            <v>1000</v>
          </cell>
          <cell r="S14">
            <v>1422</v>
          </cell>
          <cell r="V14">
            <v>660.6</v>
          </cell>
          <cell r="W14">
            <v>500</v>
          </cell>
          <cell r="X14">
            <v>6.8649712382682404</v>
          </cell>
          <cell r="Y14">
            <v>3.5346654556463819</v>
          </cell>
          <cell r="AB14">
            <v>162</v>
          </cell>
          <cell r="AC14">
            <v>0</v>
          </cell>
          <cell r="AD14">
            <v>710.6</v>
          </cell>
          <cell r="AE14">
            <v>706.4</v>
          </cell>
          <cell r="AF14">
            <v>630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2213</v>
          </cell>
          <cell r="D15">
            <v>4321</v>
          </cell>
          <cell r="E15">
            <v>3900</v>
          </cell>
          <cell r="F15">
            <v>2585</v>
          </cell>
          <cell r="G15">
            <v>0</v>
          </cell>
          <cell r="H15">
            <v>0.45</v>
          </cell>
          <cell r="I15">
            <v>45</v>
          </cell>
          <cell r="J15">
            <v>3885</v>
          </cell>
          <cell r="K15">
            <v>15</v>
          </cell>
          <cell r="L15">
            <v>500</v>
          </cell>
          <cell r="M15">
            <v>500</v>
          </cell>
          <cell r="S15">
            <v>1644</v>
          </cell>
          <cell r="V15">
            <v>579.6</v>
          </cell>
          <cell r="W15">
            <v>1000</v>
          </cell>
          <cell r="X15">
            <v>7.9106280193236715</v>
          </cell>
          <cell r="Y15">
            <v>4.4599723947550034</v>
          </cell>
          <cell r="AB15">
            <v>150</v>
          </cell>
          <cell r="AC15">
            <v>852</v>
          </cell>
          <cell r="AD15">
            <v>559.6</v>
          </cell>
          <cell r="AE15">
            <v>524.20000000000005</v>
          </cell>
          <cell r="AF15">
            <v>757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256</v>
          </cell>
          <cell r="D16">
            <v>266</v>
          </cell>
          <cell r="E16">
            <v>334</v>
          </cell>
          <cell r="F16">
            <v>186</v>
          </cell>
          <cell r="G16">
            <v>0</v>
          </cell>
          <cell r="H16">
            <v>0.5</v>
          </cell>
          <cell r="I16">
            <v>40</v>
          </cell>
          <cell r="J16">
            <v>333</v>
          </cell>
          <cell r="K16">
            <v>1</v>
          </cell>
          <cell r="L16">
            <v>70</v>
          </cell>
          <cell r="M16">
            <v>30</v>
          </cell>
          <cell r="V16">
            <v>42.8</v>
          </cell>
          <cell r="W16">
            <v>40</v>
          </cell>
          <cell r="X16">
            <v>7.6168224299065423</v>
          </cell>
          <cell r="Y16">
            <v>4.3457943925233646</v>
          </cell>
          <cell r="AB16">
            <v>120</v>
          </cell>
          <cell r="AC16">
            <v>0</v>
          </cell>
          <cell r="AD16">
            <v>41.4</v>
          </cell>
          <cell r="AE16">
            <v>41</v>
          </cell>
          <cell r="AF16">
            <v>44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82</v>
          </cell>
          <cell r="D17">
            <v>334</v>
          </cell>
          <cell r="E17">
            <v>100</v>
          </cell>
          <cell r="F17">
            <v>85</v>
          </cell>
          <cell r="G17">
            <v>0</v>
          </cell>
          <cell r="H17">
            <v>0.4</v>
          </cell>
          <cell r="I17">
            <v>50</v>
          </cell>
          <cell r="J17">
            <v>138</v>
          </cell>
          <cell r="K17">
            <v>-38</v>
          </cell>
          <cell r="L17">
            <v>40</v>
          </cell>
          <cell r="M17">
            <v>30</v>
          </cell>
          <cell r="V17">
            <v>20</v>
          </cell>
          <cell r="X17">
            <v>7.75</v>
          </cell>
          <cell r="Y17">
            <v>4.25</v>
          </cell>
          <cell r="AB17">
            <v>0</v>
          </cell>
          <cell r="AC17">
            <v>0</v>
          </cell>
          <cell r="AD17">
            <v>20.6</v>
          </cell>
          <cell r="AE17">
            <v>20.399999999999999</v>
          </cell>
          <cell r="AF17">
            <v>25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321</v>
          </cell>
          <cell r="D18">
            <v>5</v>
          </cell>
          <cell r="E18">
            <v>133</v>
          </cell>
          <cell r="F18">
            <v>188</v>
          </cell>
          <cell r="G18">
            <v>0</v>
          </cell>
          <cell r="H18">
            <v>0.17</v>
          </cell>
          <cell r="I18">
            <v>180</v>
          </cell>
          <cell r="J18">
            <v>138</v>
          </cell>
          <cell r="K18">
            <v>-5</v>
          </cell>
          <cell r="L18">
            <v>0</v>
          </cell>
          <cell r="M18">
            <v>0</v>
          </cell>
          <cell r="V18">
            <v>26.6</v>
          </cell>
          <cell r="W18">
            <v>200</v>
          </cell>
          <cell r="X18">
            <v>14.586466165413533</v>
          </cell>
          <cell r="Y18">
            <v>7.0676691729323302</v>
          </cell>
          <cell r="AB18">
            <v>0</v>
          </cell>
          <cell r="AC18">
            <v>0</v>
          </cell>
          <cell r="AD18">
            <v>29</v>
          </cell>
          <cell r="AE18">
            <v>23</v>
          </cell>
          <cell r="AF18">
            <v>28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227</v>
          </cell>
          <cell r="D19">
            <v>276</v>
          </cell>
          <cell r="E19">
            <v>344</v>
          </cell>
          <cell r="F19">
            <v>159</v>
          </cell>
          <cell r="G19">
            <v>0</v>
          </cell>
          <cell r="H19">
            <v>0.45</v>
          </cell>
          <cell r="I19">
            <v>45</v>
          </cell>
          <cell r="J19">
            <v>334</v>
          </cell>
          <cell r="K19">
            <v>10</v>
          </cell>
          <cell r="L19">
            <v>40</v>
          </cell>
          <cell r="M19">
            <v>30</v>
          </cell>
          <cell r="V19">
            <v>56.8</v>
          </cell>
          <cell r="W19">
            <v>90</v>
          </cell>
          <cell r="X19">
            <v>5.6161971830985919</v>
          </cell>
          <cell r="Y19">
            <v>2.7992957746478875</v>
          </cell>
          <cell r="AB19">
            <v>60</v>
          </cell>
          <cell r="AC19">
            <v>0</v>
          </cell>
          <cell r="AD19">
            <v>57.6</v>
          </cell>
          <cell r="AE19">
            <v>65</v>
          </cell>
          <cell r="AF19">
            <v>50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700</v>
          </cell>
          <cell r="D20">
            <v>851</v>
          </cell>
          <cell r="E20">
            <v>548</v>
          </cell>
          <cell r="F20">
            <v>558</v>
          </cell>
          <cell r="G20">
            <v>0</v>
          </cell>
          <cell r="H20">
            <v>0.5</v>
          </cell>
          <cell r="I20">
            <v>60</v>
          </cell>
          <cell r="J20">
            <v>338</v>
          </cell>
          <cell r="K20">
            <v>-2</v>
          </cell>
          <cell r="L20">
            <v>250</v>
          </cell>
          <cell r="M20">
            <v>50</v>
          </cell>
          <cell r="V20">
            <v>105.6</v>
          </cell>
          <cell r="W20">
            <v>100</v>
          </cell>
          <cell r="X20">
            <v>9.0719696969696972</v>
          </cell>
          <cell r="Y20">
            <v>5.2840909090909092</v>
          </cell>
          <cell r="AB20">
            <v>20</v>
          </cell>
          <cell r="AC20">
            <v>0</v>
          </cell>
          <cell r="AD20">
            <v>117</v>
          </cell>
          <cell r="AE20">
            <v>108.2</v>
          </cell>
          <cell r="AF20">
            <v>59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153</v>
          </cell>
          <cell r="D21">
            <v>426</v>
          </cell>
          <cell r="E21">
            <v>317</v>
          </cell>
          <cell r="F21">
            <v>260</v>
          </cell>
          <cell r="G21">
            <v>0</v>
          </cell>
          <cell r="H21">
            <v>0.3</v>
          </cell>
          <cell r="I21">
            <v>40</v>
          </cell>
          <cell r="J21">
            <v>320</v>
          </cell>
          <cell r="K21">
            <v>-3</v>
          </cell>
          <cell r="L21">
            <v>70</v>
          </cell>
          <cell r="M21">
            <v>30</v>
          </cell>
          <cell r="V21">
            <v>49</v>
          </cell>
          <cell r="W21">
            <v>50</v>
          </cell>
          <cell r="X21">
            <v>8.3673469387755102</v>
          </cell>
          <cell r="Y21">
            <v>5.3061224489795915</v>
          </cell>
          <cell r="AB21">
            <v>72</v>
          </cell>
          <cell r="AC21">
            <v>0</v>
          </cell>
          <cell r="AD21">
            <v>41.6</v>
          </cell>
          <cell r="AE21">
            <v>53.8</v>
          </cell>
          <cell r="AF21">
            <v>59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119</v>
          </cell>
          <cell r="D22">
            <v>244</v>
          </cell>
          <cell r="E22">
            <v>114</v>
          </cell>
          <cell r="F22">
            <v>150</v>
          </cell>
          <cell r="G22">
            <v>0</v>
          </cell>
          <cell r="H22">
            <v>0.5</v>
          </cell>
          <cell r="I22">
            <v>60</v>
          </cell>
          <cell r="J22">
            <v>133</v>
          </cell>
          <cell r="K22">
            <v>-19</v>
          </cell>
          <cell r="L22">
            <v>30</v>
          </cell>
          <cell r="M22">
            <v>0</v>
          </cell>
          <cell r="V22">
            <v>18.8</v>
          </cell>
          <cell r="X22">
            <v>9.5744680851063819</v>
          </cell>
          <cell r="Y22">
            <v>7.9787234042553186</v>
          </cell>
          <cell r="AB22">
            <v>20</v>
          </cell>
          <cell r="AC22">
            <v>0</v>
          </cell>
          <cell r="AD22">
            <v>23.8</v>
          </cell>
          <cell r="AE22">
            <v>22.6</v>
          </cell>
          <cell r="AF22">
            <v>16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22</v>
          </cell>
          <cell r="D23">
            <v>84</v>
          </cell>
          <cell r="E23">
            <v>65</v>
          </cell>
          <cell r="F23">
            <v>41</v>
          </cell>
          <cell r="G23">
            <v>0</v>
          </cell>
          <cell r="H23">
            <v>0.35</v>
          </cell>
          <cell r="I23">
            <v>35</v>
          </cell>
          <cell r="J23">
            <v>89</v>
          </cell>
          <cell r="K23">
            <v>-24</v>
          </cell>
          <cell r="L23">
            <v>20</v>
          </cell>
          <cell r="M23">
            <v>0</v>
          </cell>
          <cell r="V23">
            <v>13</v>
          </cell>
          <cell r="W23">
            <v>40</v>
          </cell>
          <cell r="X23">
            <v>7.7692307692307692</v>
          </cell>
          <cell r="Y23">
            <v>3.1538461538461537</v>
          </cell>
          <cell r="AB23">
            <v>0</v>
          </cell>
          <cell r="AC23">
            <v>0</v>
          </cell>
          <cell r="AD23">
            <v>10.6</v>
          </cell>
          <cell r="AE23">
            <v>10.6</v>
          </cell>
          <cell r="AF23">
            <v>12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2219</v>
          </cell>
          <cell r="D24">
            <v>135</v>
          </cell>
          <cell r="E24">
            <v>1019</v>
          </cell>
          <cell r="F24">
            <v>1322</v>
          </cell>
          <cell r="G24">
            <v>0</v>
          </cell>
          <cell r="H24">
            <v>0.17</v>
          </cell>
          <cell r="I24">
            <v>180</v>
          </cell>
          <cell r="J24">
            <v>1016</v>
          </cell>
          <cell r="K24">
            <v>3</v>
          </cell>
          <cell r="L24">
            <v>0</v>
          </cell>
          <cell r="M24">
            <v>500</v>
          </cell>
          <cell r="V24">
            <v>179.8</v>
          </cell>
          <cell r="W24">
            <v>500</v>
          </cell>
          <cell r="X24">
            <v>12.914349276974415</v>
          </cell>
          <cell r="Y24">
            <v>7.3526140155728585</v>
          </cell>
          <cell r="AB24">
            <v>120</v>
          </cell>
          <cell r="AC24">
            <v>0</v>
          </cell>
          <cell r="AD24">
            <v>207</v>
          </cell>
          <cell r="AE24">
            <v>173.8</v>
          </cell>
          <cell r="AF24">
            <v>254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237</v>
          </cell>
          <cell r="D25">
            <v>221</v>
          </cell>
          <cell r="E25">
            <v>255</v>
          </cell>
          <cell r="F25">
            <v>203</v>
          </cell>
          <cell r="G25">
            <v>0</v>
          </cell>
          <cell r="H25">
            <v>0.38</v>
          </cell>
          <cell r="I25">
            <v>40</v>
          </cell>
          <cell r="J25">
            <v>255</v>
          </cell>
          <cell r="K25">
            <v>0</v>
          </cell>
          <cell r="L25">
            <v>50</v>
          </cell>
          <cell r="M25">
            <v>30</v>
          </cell>
          <cell r="V25">
            <v>42.6</v>
          </cell>
          <cell r="W25">
            <v>30</v>
          </cell>
          <cell r="X25">
            <v>7.347417840375587</v>
          </cell>
          <cell r="Y25">
            <v>4.765258215962441</v>
          </cell>
          <cell r="AB25">
            <v>42</v>
          </cell>
          <cell r="AC25">
            <v>0</v>
          </cell>
          <cell r="AD25">
            <v>49.4</v>
          </cell>
          <cell r="AE25">
            <v>41.8</v>
          </cell>
          <cell r="AF25">
            <v>50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2268</v>
          </cell>
          <cell r="D26">
            <v>6673</v>
          </cell>
          <cell r="E26">
            <v>5004</v>
          </cell>
          <cell r="F26">
            <v>3289</v>
          </cell>
          <cell r="G26" t="str">
            <v>н</v>
          </cell>
          <cell r="H26">
            <v>0.42</v>
          </cell>
          <cell r="I26">
            <v>40</v>
          </cell>
          <cell r="J26">
            <v>5576</v>
          </cell>
          <cell r="K26">
            <v>28</v>
          </cell>
          <cell r="L26">
            <v>1200</v>
          </cell>
          <cell r="M26">
            <v>1200</v>
          </cell>
          <cell r="S26">
            <v>1200</v>
          </cell>
          <cell r="V26">
            <v>808.8</v>
          </cell>
          <cell r="W26">
            <v>500</v>
          </cell>
          <cell r="X26">
            <v>7.6520771513353116</v>
          </cell>
          <cell r="Y26">
            <v>4.0665182987141444</v>
          </cell>
          <cell r="AB26">
            <v>600</v>
          </cell>
          <cell r="AC26">
            <v>360</v>
          </cell>
          <cell r="AD26">
            <v>849.6</v>
          </cell>
          <cell r="AE26">
            <v>870</v>
          </cell>
          <cell r="AF26">
            <v>872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4167</v>
          </cell>
          <cell r="D27">
            <v>13647</v>
          </cell>
          <cell r="E27">
            <v>11948</v>
          </cell>
          <cell r="F27">
            <v>3843</v>
          </cell>
          <cell r="G27" t="str">
            <v>н</v>
          </cell>
          <cell r="H27">
            <v>0.42</v>
          </cell>
          <cell r="I27">
            <v>45</v>
          </cell>
          <cell r="J27">
            <v>13919</v>
          </cell>
          <cell r="K27">
            <v>-9</v>
          </cell>
          <cell r="L27">
            <v>1000</v>
          </cell>
          <cell r="M27">
            <v>1500</v>
          </cell>
          <cell r="S27">
            <v>1200</v>
          </cell>
          <cell r="V27">
            <v>880</v>
          </cell>
          <cell r="W27">
            <v>500</v>
          </cell>
          <cell r="X27">
            <v>7.7761363636363638</v>
          </cell>
          <cell r="Y27">
            <v>4.3670454545454547</v>
          </cell>
          <cell r="AB27">
            <v>1962</v>
          </cell>
          <cell r="AC27">
            <v>5586</v>
          </cell>
          <cell r="AD27">
            <v>1009.6</v>
          </cell>
          <cell r="AE27">
            <v>957.2</v>
          </cell>
          <cell r="AF27">
            <v>1037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667</v>
          </cell>
          <cell r="D28">
            <v>625</v>
          </cell>
          <cell r="E28">
            <v>752</v>
          </cell>
          <cell r="F28">
            <v>526</v>
          </cell>
          <cell r="G28">
            <v>0</v>
          </cell>
          <cell r="H28">
            <v>0.35</v>
          </cell>
          <cell r="I28">
            <v>45</v>
          </cell>
          <cell r="J28">
            <v>747</v>
          </cell>
          <cell r="K28">
            <v>5</v>
          </cell>
          <cell r="L28">
            <v>150</v>
          </cell>
          <cell r="M28">
            <v>200</v>
          </cell>
          <cell r="V28">
            <v>150.4</v>
          </cell>
          <cell r="W28">
            <v>200</v>
          </cell>
          <cell r="X28">
            <v>7.1542553191489358</v>
          </cell>
          <cell r="Y28">
            <v>3.4973404255319149</v>
          </cell>
          <cell r="AB28">
            <v>0</v>
          </cell>
          <cell r="AC28">
            <v>0</v>
          </cell>
          <cell r="AD28">
            <v>192.6</v>
          </cell>
          <cell r="AE28">
            <v>146.19999999999999</v>
          </cell>
          <cell r="AF28">
            <v>199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256</v>
          </cell>
          <cell r="D29">
            <v>445</v>
          </cell>
          <cell r="E29">
            <v>346</v>
          </cell>
          <cell r="F29">
            <v>341</v>
          </cell>
          <cell r="G29">
            <v>0</v>
          </cell>
          <cell r="H29">
            <v>0.35</v>
          </cell>
          <cell r="I29">
            <v>45</v>
          </cell>
          <cell r="J29">
            <v>364</v>
          </cell>
          <cell r="K29">
            <v>-18</v>
          </cell>
          <cell r="L29">
            <v>100</v>
          </cell>
          <cell r="M29">
            <v>120</v>
          </cell>
          <cell r="S29">
            <v>564</v>
          </cell>
          <cell r="V29">
            <v>69.2</v>
          </cell>
          <cell r="X29">
            <v>8.1069364161849702</v>
          </cell>
          <cell r="Y29">
            <v>4.9277456647398843</v>
          </cell>
          <cell r="AB29">
            <v>0</v>
          </cell>
          <cell r="AC29">
            <v>0</v>
          </cell>
          <cell r="AD29">
            <v>64.8</v>
          </cell>
          <cell r="AE29">
            <v>80</v>
          </cell>
          <cell r="AF29">
            <v>66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663</v>
          </cell>
          <cell r="D30">
            <v>633</v>
          </cell>
          <cell r="E30">
            <v>792</v>
          </cell>
          <cell r="F30">
            <v>492</v>
          </cell>
          <cell r="G30">
            <v>0</v>
          </cell>
          <cell r="H30">
            <v>0.35</v>
          </cell>
          <cell r="I30">
            <v>45</v>
          </cell>
          <cell r="J30">
            <v>782</v>
          </cell>
          <cell r="K30">
            <v>10</v>
          </cell>
          <cell r="L30">
            <v>150</v>
          </cell>
          <cell r="M30">
            <v>200</v>
          </cell>
          <cell r="S30">
            <v>870</v>
          </cell>
          <cell r="V30">
            <v>138</v>
          </cell>
          <cell r="W30">
            <v>150</v>
          </cell>
          <cell r="X30">
            <v>7.1884057971014492</v>
          </cell>
          <cell r="Y30">
            <v>3.5652173913043477</v>
          </cell>
          <cell r="AB30">
            <v>90</v>
          </cell>
          <cell r="AC30">
            <v>12</v>
          </cell>
          <cell r="AD30">
            <v>161.19999999999999</v>
          </cell>
          <cell r="AE30">
            <v>132.6</v>
          </cell>
          <cell r="AF30">
            <v>142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937</v>
          </cell>
          <cell r="D31">
            <v>782</v>
          </cell>
          <cell r="E31">
            <v>1156</v>
          </cell>
          <cell r="F31">
            <v>545</v>
          </cell>
          <cell r="G31">
            <v>0</v>
          </cell>
          <cell r="H31">
            <v>0.35</v>
          </cell>
          <cell r="I31">
            <v>45</v>
          </cell>
          <cell r="J31">
            <v>1157</v>
          </cell>
          <cell r="K31">
            <v>-1</v>
          </cell>
          <cell r="L31">
            <v>300</v>
          </cell>
          <cell r="M31">
            <v>300</v>
          </cell>
          <cell r="V31">
            <v>201.2</v>
          </cell>
          <cell r="W31">
            <v>300</v>
          </cell>
          <cell r="X31">
            <v>7.1819085487077539</v>
          </cell>
          <cell r="Y31">
            <v>2.7087475149105371</v>
          </cell>
          <cell r="AB31">
            <v>150</v>
          </cell>
          <cell r="AC31">
            <v>0</v>
          </cell>
          <cell r="AD31">
            <v>232.2</v>
          </cell>
          <cell r="AE31">
            <v>195.8</v>
          </cell>
          <cell r="AF31">
            <v>293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567.61500000000001</v>
          </cell>
          <cell r="D32">
            <v>1123.307</v>
          </cell>
          <cell r="E32">
            <v>505.202</v>
          </cell>
          <cell r="F32">
            <v>329.60700000000003</v>
          </cell>
          <cell r="G32">
            <v>0</v>
          </cell>
          <cell r="H32">
            <v>1</v>
          </cell>
          <cell r="I32">
            <v>50</v>
          </cell>
          <cell r="J32">
            <v>486.46499999999997</v>
          </cell>
          <cell r="K32">
            <v>18.737000000000023</v>
          </cell>
          <cell r="L32">
            <v>100</v>
          </cell>
          <cell r="M32">
            <v>70</v>
          </cell>
          <cell r="V32">
            <v>72.586799999999997</v>
          </cell>
          <cell r="W32">
            <v>80</v>
          </cell>
          <cell r="X32">
            <v>7.9850193148065491</v>
          </cell>
          <cell r="Y32">
            <v>4.5408669344839563</v>
          </cell>
          <cell r="AB32">
            <v>142.268</v>
          </cell>
          <cell r="AC32">
            <v>0</v>
          </cell>
          <cell r="AD32">
            <v>100.0634</v>
          </cell>
          <cell r="AE32">
            <v>71.063000000000017</v>
          </cell>
          <cell r="AF32">
            <v>72.537000000000006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3896.6849999999999</v>
          </cell>
          <cell r="D33">
            <v>7205.509</v>
          </cell>
          <cell r="E33">
            <v>7321.52</v>
          </cell>
          <cell r="F33">
            <v>3623.6010000000001</v>
          </cell>
          <cell r="G33">
            <v>0</v>
          </cell>
          <cell r="H33">
            <v>1</v>
          </cell>
          <cell r="I33">
            <v>50</v>
          </cell>
          <cell r="J33">
            <v>7312.2610000000004</v>
          </cell>
          <cell r="K33">
            <v>9.2590000000000146</v>
          </cell>
          <cell r="L33">
            <v>1200</v>
          </cell>
          <cell r="M33">
            <v>1200</v>
          </cell>
          <cell r="V33">
            <v>1013.984</v>
          </cell>
          <cell r="W33">
            <v>1200</v>
          </cell>
          <cell r="X33">
            <v>7.1239792738346956</v>
          </cell>
          <cell r="Y33">
            <v>3.5736273945151007</v>
          </cell>
          <cell r="AB33">
            <v>2251.6</v>
          </cell>
          <cell r="AC33">
            <v>0</v>
          </cell>
          <cell r="AD33">
            <v>1105.5881999999999</v>
          </cell>
          <cell r="AE33">
            <v>999.93600000000004</v>
          </cell>
          <cell r="AF33">
            <v>1078.0070000000001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445.82799999999997</v>
          </cell>
          <cell r="D34">
            <v>448.72800000000001</v>
          </cell>
          <cell r="E34">
            <v>237.97300000000001</v>
          </cell>
          <cell r="F34">
            <v>101.62</v>
          </cell>
          <cell r="G34">
            <v>0</v>
          </cell>
          <cell r="H34">
            <v>1</v>
          </cell>
          <cell r="I34">
            <v>50</v>
          </cell>
          <cell r="J34">
            <v>387.40699999999998</v>
          </cell>
          <cell r="K34">
            <v>-149.43399999999997</v>
          </cell>
          <cell r="L34">
            <v>100</v>
          </cell>
          <cell r="M34">
            <v>50</v>
          </cell>
          <cell r="V34">
            <v>34.802599999999998</v>
          </cell>
          <cell r="W34">
            <v>80</v>
          </cell>
          <cell r="X34">
            <v>9.528598438047732</v>
          </cell>
          <cell r="Y34">
            <v>2.9198967893203385</v>
          </cell>
          <cell r="AB34">
            <v>63.96</v>
          </cell>
          <cell r="AC34">
            <v>0</v>
          </cell>
          <cell r="AD34">
            <v>56.176000000000002</v>
          </cell>
          <cell r="AE34">
            <v>59.469000000000008</v>
          </cell>
          <cell r="AF34">
            <v>0.878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552.00300000000004</v>
          </cell>
          <cell r="D35">
            <v>1889.7349999999999</v>
          </cell>
          <cell r="E35">
            <v>819.32399999999996</v>
          </cell>
          <cell r="F35">
            <v>831.04899999999998</v>
          </cell>
          <cell r="G35">
            <v>0</v>
          </cell>
          <cell r="H35">
            <v>1</v>
          </cell>
          <cell r="I35">
            <v>50</v>
          </cell>
          <cell r="J35">
            <v>792.94500000000005</v>
          </cell>
          <cell r="K35">
            <v>26.378999999999905</v>
          </cell>
          <cell r="L35">
            <v>0</v>
          </cell>
          <cell r="M35">
            <v>150</v>
          </cell>
          <cell r="V35">
            <v>125.95259999999999</v>
          </cell>
          <cell r="X35">
            <v>7.7890333347624425</v>
          </cell>
          <cell r="Y35">
            <v>6.5981091299425341</v>
          </cell>
          <cell r="AB35">
            <v>189.56100000000001</v>
          </cell>
          <cell r="AC35">
            <v>0</v>
          </cell>
          <cell r="AD35">
            <v>147.83760000000001</v>
          </cell>
          <cell r="AE35">
            <v>116.92519999999999</v>
          </cell>
          <cell r="AF35">
            <v>128.636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272.76100000000002</v>
          </cell>
          <cell r="D36">
            <v>727.46299999999997</v>
          </cell>
          <cell r="E36">
            <v>249.12799999999999</v>
          </cell>
          <cell r="F36">
            <v>205.68600000000001</v>
          </cell>
          <cell r="G36">
            <v>0</v>
          </cell>
          <cell r="H36">
            <v>1</v>
          </cell>
          <cell r="I36">
            <v>60</v>
          </cell>
          <cell r="J36">
            <v>245.61199999999999</v>
          </cell>
          <cell r="K36">
            <v>3.5159999999999911</v>
          </cell>
          <cell r="L36">
            <v>150</v>
          </cell>
          <cell r="M36">
            <v>0</v>
          </cell>
          <cell r="V36">
            <v>45.011600000000001</v>
          </cell>
          <cell r="X36">
            <v>7.9020963484968325</v>
          </cell>
          <cell r="Y36">
            <v>4.5696220529818978</v>
          </cell>
          <cell r="AB36">
            <v>24.07</v>
          </cell>
          <cell r="AC36">
            <v>0</v>
          </cell>
          <cell r="AD36">
            <v>59.270799999999994</v>
          </cell>
          <cell r="AE36">
            <v>48.834000000000003</v>
          </cell>
          <cell r="AF36">
            <v>54.436999999999998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8837.0040000000008</v>
          </cell>
          <cell r="D37">
            <v>14679.573</v>
          </cell>
          <cell r="E37">
            <v>13745.473</v>
          </cell>
          <cell r="F37">
            <v>6599.8549999999996</v>
          </cell>
          <cell r="G37">
            <v>0</v>
          </cell>
          <cell r="H37">
            <v>1</v>
          </cell>
          <cell r="I37">
            <v>60</v>
          </cell>
          <cell r="J37">
            <v>16324.898999999999</v>
          </cell>
          <cell r="K37">
            <v>449.00900000000047</v>
          </cell>
          <cell r="L37">
            <v>3300</v>
          </cell>
          <cell r="M37">
            <v>2900</v>
          </cell>
          <cell r="V37">
            <v>2143.4076</v>
          </cell>
          <cell r="W37">
            <v>3400</v>
          </cell>
          <cell r="X37">
            <v>7.5579908366472148</v>
          </cell>
          <cell r="Y37">
            <v>3.0791413634998772</v>
          </cell>
          <cell r="AB37">
            <v>3028.4349999999999</v>
          </cell>
          <cell r="AC37">
            <v>0</v>
          </cell>
          <cell r="AD37">
            <v>2305.7521999999999</v>
          </cell>
          <cell r="AE37">
            <v>2044.1084000000003</v>
          </cell>
          <cell r="AF37">
            <v>2323.721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124.42100000000001</v>
          </cell>
          <cell r="D38">
            <v>988.07799999999997</v>
          </cell>
          <cell r="E38">
            <v>314.96199999999999</v>
          </cell>
          <cell r="F38">
            <v>131.76300000000001</v>
          </cell>
          <cell r="G38" t="str">
            <v>н</v>
          </cell>
          <cell r="H38">
            <v>1</v>
          </cell>
          <cell r="I38">
            <v>55</v>
          </cell>
          <cell r="J38">
            <v>430.95299999999997</v>
          </cell>
          <cell r="K38">
            <v>-1.0469999999999828</v>
          </cell>
          <cell r="L38">
            <v>60</v>
          </cell>
          <cell r="M38">
            <v>70</v>
          </cell>
          <cell r="V38">
            <v>40.003599999999992</v>
          </cell>
          <cell r="W38">
            <v>50</v>
          </cell>
          <cell r="X38">
            <v>7.7933735963763286</v>
          </cell>
          <cell r="Y38">
            <v>3.2937785599296072</v>
          </cell>
          <cell r="AB38">
            <v>114.944</v>
          </cell>
          <cell r="AC38">
            <v>0</v>
          </cell>
          <cell r="AD38">
            <v>34.121200000000002</v>
          </cell>
          <cell r="AE38">
            <v>41.121200000000002</v>
          </cell>
          <cell r="AF38">
            <v>9.1739999999999995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103.065</v>
          </cell>
          <cell r="D39">
            <v>106.70699999999999</v>
          </cell>
          <cell r="E39">
            <v>58.823999999999998</v>
          </cell>
          <cell r="F39">
            <v>42.817999999999998</v>
          </cell>
          <cell r="G39">
            <v>0</v>
          </cell>
          <cell r="H39">
            <v>1</v>
          </cell>
          <cell r="I39">
            <v>50</v>
          </cell>
          <cell r="J39">
            <v>57.457000000000001</v>
          </cell>
          <cell r="K39">
            <v>1.3669999999999973</v>
          </cell>
          <cell r="L39">
            <v>30</v>
          </cell>
          <cell r="M39">
            <v>0</v>
          </cell>
          <cell r="V39">
            <v>11.764799999999999</v>
          </cell>
          <cell r="W39">
            <v>20</v>
          </cell>
          <cell r="X39">
            <v>7.8894668842649258</v>
          </cell>
          <cell r="Y39">
            <v>3.6395008839929281</v>
          </cell>
          <cell r="AB39">
            <v>0</v>
          </cell>
          <cell r="AC39">
            <v>0</v>
          </cell>
          <cell r="AD39">
            <v>16.018999999999998</v>
          </cell>
          <cell r="AE39">
            <v>12.805000000000001</v>
          </cell>
          <cell r="AF39">
            <v>13.624000000000001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352.45699999999999</v>
          </cell>
          <cell r="D40">
            <v>1332.874</v>
          </cell>
          <cell r="E40">
            <v>679.51099999999997</v>
          </cell>
          <cell r="F40">
            <v>305.10599999999999</v>
          </cell>
          <cell r="G40">
            <v>0</v>
          </cell>
          <cell r="H40">
            <v>1</v>
          </cell>
          <cell r="I40">
            <v>50</v>
          </cell>
          <cell r="J40">
            <v>843.61099999999999</v>
          </cell>
          <cell r="K40">
            <v>26.869999999999976</v>
          </cell>
          <cell r="L40">
            <v>200</v>
          </cell>
          <cell r="M40">
            <v>40</v>
          </cell>
          <cell r="V40">
            <v>97.708199999999991</v>
          </cell>
          <cell r="W40">
            <v>200</v>
          </cell>
          <cell r="X40">
            <v>7.6258287431351723</v>
          </cell>
          <cell r="Y40">
            <v>3.1226243037943595</v>
          </cell>
          <cell r="AB40">
            <v>190.97</v>
          </cell>
          <cell r="AC40">
            <v>0</v>
          </cell>
          <cell r="AD40">
            <v>101.6888</v>
          </cell>
          <cell r="AE40">
            <v>91.381399999999985</v>
          </cell>
          <cell r="AF40">
            <v>107.70399999999999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2649.0749999999998</v>
          </cell>
          <cell r="D41">
            <v>8564.6640000000007</v>
          </cell>
          <cell r="E41">
            <v>5109.4260000000004</v>
          </cell>
          <cell r="F41">
            <v>4344.0959999999995</v>
          </cell>
          <cell r="G41">
            <v>0</v>
          </cell>
          <cell r="H41">
            <v>1</v>
          </cell>
          <cell r="I41">
            <v>60</v>
          </cell>
          <cell r="J41">
            <v>6707.3130000000001</v>
          </cell>
          <cell r="K41">
            <v>123.20800000000031</v>
          </cell>
          <cell r="L41">
            <v>1000</v>
          </cell>
          <cell r="M41">
            <v>800</v>
          </cell>
          <cell r="V41">
            <v>677.6662</v>
          </cell>
          <cell r="W41">
            <v>500</v>
          </cell>
          <cell r="X41">
            <v>9.8043786159026372</v>
          </cell>
          <cell r="Y41">
            <v>6.410377262433923</v>
          </cell>
          <cell r="AB41">
            <v>1721.095</v>
          </cell>
          <cell r="AC41">
            <v>0</v>
          </cell>
          <cell r="AD41">
            <v>683.20140000000004</v>
          </cell>
          <cell r="AE41">
            <v>633.6253999999999</v>
          </cell>
          <cell r="AF41">
            <v>679.45600000000002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3946.8180000000002</v>
          </cell>
          <cell r="D42">
            <v>7607.3789999999999</v>
          </cell>
          <cell r="E42">
            <v>6551.8289999999997</v>
          </cell>
          <cell r="F42">
            <v>3214.6640000000002</v>
          </cell>
          <cell r="G42">
            <v>0</v>
          </cell>
          <cell r="H42">
            <v>1</v>
          </cell>
          <cell r="I42">
            <v>60</v>
          </cell>
          <cell r="J42">
            <v>8078.5479999999998</v>
          </cell>
          <cell r="K42">
            <v>190.54099999999994</v>
          </cell>
          <cell r="L42">
            <v>1100</v>
          </cell>
          <cell r="M42">
            <v>1500</v>
          </cell>
          <cell r="V42">
            <v>966.91379999999992</v>
          </cell>
          <cell r="W42">
            <v>500</v>
          </cell>
          <cell r="X42">
            <v>6.530741416659894</v>
          </cell>
          <cell r="Y42">
            <v>3.3246645150788008</v>
          </cell>
          <cell r="AB42">
            <v>1717.26</v>
          </cell>
          <cell r="AC42">
            <v>0</v>
          </cell>
          <cell r="AD42">
            <v>1106.2414000000001</v>
          </cell>
          <cell r="AE42">
            <v>996.38040000000001</v>
          </cell>
          <cell r="AF42">
            <v>1003.077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319.33699999999999</v>
          </cell>
          <cell r="D43">
            <v>450.10599999999999</v>
          </cell>
          <cell r="E43">
            <v>359.18</v>
          </cell>
          <cell r="F43">
            <v>163.82</v>
          </cell>
          <cell r="G43">
            <v>0</v>
          </cell>
          <cell r="H43">
            <v>1</v>
          </cell>
          <cell r="I43">
            <v>60</v>
          </cell>
          <cell r="J43">
            <v>344.97399999999999</v>
          </cell>
          <cell r="K43">
            <v>14.206000000000017</v>
          </cell>
          <cell r="L43">
            <v>120</v>
          </cell>
          <cell r="M43">
            <v>50</v>
          </cell>
          <cell r="V43">
            <v>49.713000000000001</v>
          </cell>
          <cell r="W43">
            <v>50</v>
          </cell>
          <cell r="X43">
            <v>7.7207169150926314</v>
          </cell>
          <cell r="Y43">
            <v>3.295315108724076</v>
          </cell>
          <cell r="AB43">
            <v>110.61499999999999</v>
          </cell>
          <cell r="AC43">
            <v>0</v>
          </cell>
          <cell r="AD43">
            <v>67.548400000000001</v>
          </cell>
          <cell r="AE43">
            <v>51.550800000000002</v>
          </cell>
          <cell r="AF43">
            <v>57.68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256.834</v>
          </cell>
          <cell r="D44">
            <v>428.17099999999999</v>
          </cell>
          <cell r="E44">
            <v>455.58499999999998</v>
          </cell>
          <cell r="F44">
            <v>227.65799999999999</v>
          </cell>
          <cell r="G44">
            <v>0</v>
          </cell>
          <cell r="H44">
            <v>1</v>
          </cell>
          <cell r="I44">
            <v>60</v>
          </cell>
          <cell r="J44">
            <v>433.45400000000001</v>
          </cell>
          <cell r="K44">
            <v>22.130999999999972</v>
          </cell>
          <cell r="L44">
            <v>120</v>
          </cell>
          <cell r="M44">
            <v>60</v>
          </cell>
          <cell r="V44">
            <v>71.069400000000002</v>
          </cell>
          <cell r="W44">
            <v>100</v>
          </cell>
          <cell r="X44">
            <v>7.1431305174941677</v>
          </cell>
          <cell r="Y44">
            <v>3.2033195721365311</v>
          </cell>
          <cell r="AB44">
            <v>100.238</v>
          </cell>
          <cell r="AC44">
            <v>0</v>
          </cell>
          <cell r="AD44">
            <v>70.581400000000002</v>
          </cell>
          <cell r="AE44">
            <v>65.467600000000004</v>
          </cell>
          <cell r="AF44">
            <v>84.649000000000001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42.554000000000002</v>
          </cell>
          <cell r="D45">
            <v>23.896999999999998</v>
          </cell>
          <cell r="E45">
            <v>11.882999999999999</v>
          </cell>
          <cell r="F45">
            <v>39.470999999999997</v>
          </cell>
          <cell r="G45">
            <v>0</v>
          </cell>
          <cell r="H45">
            <v>1</v>
          </cell>
          <cell r="I45">
            <v>180</v>
          </cell>
          <cell r="J45">
            <v>12.137</v>
          </cell>
          <cell r="K45">
            <v>-0.25400000000000134</v>
          </cell>
          <cell r="L45">
            <v>0</v>
          </cell>
          <cell r="M45">
            <v>0</v>
          </cell>
          <cell r="V45">
            <v>2.3765999999999998</v>
          </cell>
          <cell r="X45">
            <v>16.608179752587731</v>
          </cell>
          <cell r="Y45">
            <v>16.608179752587731</v>
          </cell>
          <cell r="AB45">
            <v>0</v>
          </cell>
          <cell r="AC45">
            <v>0</v>
          </cell>
          <cell r="AD45">
            <v>4.0154000000000005</v>
          </cell>
          <cell r="AE45">
            <v>2.3794</v>
          </cell>
          <cell r="AF45">
            <v>6.19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421.02499999999998</v>
          </cell>
          <cell r="D46">
            <v>555.76599999999996</v>
          </cell>
          <cell r="E46">
            <v>576.072</v>
          </cell>
          <cell r="F46">
            <v>398.98500000000001</v>
          </cell>
          <cell r="G46">
            <v>0</v>
          </cell>
          <cell r="H46">
            <v>1</v>
          </cell>
          <cell r="I46">
            <v>60</v>
          </cell>
          <cell r="J46">
            <v>546.81299999999999</v>
          </cell>
          <cell r="K46">
            <v>29.259000000000015</v>
          </cell>
          <cell r="L46">
            <v>150</v>
          </cell>
          <cell r="M46">
            <v>100</v>
          </cell>
          <cell r="V46">
            <v>90.971800000000002</v>
          </cell>
          <cell r="W46">
            <v>50</v>
          </cell>
          <cell r="X46">
            <v>7.6835348976276165</v>
          </cell>
          <cell r="Y46">
            <v>4.3858096684906753</v>
          </cell>
          <cell r="AB46">
            <v>121.21299999999999</v>
          </cell>
          <cell r="AC46">
            <v>0</v>
          </cell>
          <cell r="AD46">
            <v>113.4662</v>
          </cell>
          <cell r="AE46">
            <v>93.734799999999993</v>
          </cell>
          <cell r="AF46">
            <v>114.914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34.454000000000001</v>
          </cell>
          <cell r="D47">
            <v>316.29599999999999</v>
          </cell>
          <cell r="E47">
            <v>168.88800000000001</v>
          </cell>
          <cell r="F47">
            <v>45.116999999999997</v>
          </cell>
          <cell r="G47" t="str">
            <v>н</v>
          </cell>
          <cell r="H47">
            <v>1</v>
          </cell>
          <cell r="I47">
            <v>35</v>
          </cell>
          <cell r="J47">
            <v>304.22199999999998</v>
          </cell>
          <cell r="K47">
            <v>-2.1749999999999829</v>
          </cell>
          <cell r="L47">
            <v>10</v>
          </cell>
          <cell r="M47">
            <v>0</v>
          </cell>
          <cell r="V47">
            <v>7.145800000000003</v>
          </cell>
          <cell r="X47">
            <v>7.713202160709784</v>
          </cell>
          <cell r="Y47">
            <v>6.3137787231660525</v>
          </cell>
          <cell r="AB47">
            <v>133.15899999999999</v>
          </cell>
          <cell r="AC47">
            <v>0</v>
          </cell>
          <cell r="AD47">
            <v>7.4561999999999999</v>
          </cell>
          <cell r="AE47">
            <v>5.9187999999999992</v>
          </cell>
          <cell r="AF47">
            <v>2.1019999999999999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110.997</v>
          </cell>
          <cell r="D48">
            <v>185.19800000000001</v>
          </cell>
          <cell r="E48">
            <v>200.09800000000001</v>
          </cell>
          <cell r="F48">
            <v>93.472999999999999</v>
          </cell>
          <cell r="G48">
            <v>0</v>
          </cell>
          <cell r="H48">
            <v>1</v>
          </cell>
          <cell r="I48">
            <v>30</v>
          </cell>
          <cell r="J48">
            <v>201.05199999999999</v>
          </cell>
          <cell r="K48">
            <v>-0.95399999999997931</v>
          </cell>
          <cell r="L48">
            <v>0</v>
          </cell>
          <cell r="M48">
            <v>30</v>
          </cell>
          <cell r="V48">
            <v>22.769600000000004</v>
          </cell>
          <cell r="X48">
            <v>5.4227127397934076</v>
          </cell>
          <cell r="Y48">
            <v>4.105166537839926</v>
          </cell>
          <cell r="AB48">
            <v>86.25</v>
          </cell>
          <cell r="AC48">
            <v>0</v>
          </cell>
          <cell r="AD48">
            <v>28.595800000000004</v>
          </cell>
          <cell r="AE48">
            <v>22.5322</v>
          </cell>
          <cell r="AF48">
            <v>23.19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135.15700000000001</v>
          </cell>
          <cell r="D49">
            <v>396.88</v>
          </cell>
          <cell r="E49">
            <v>296.815</v>
          </cell>
          <cell r="F49">
            <v>104.9</v>
          </cell>
          <cell r="G49" t="str">
            <v>н</v>
          </cell>
          <cell r="H49">
            <v>1</v>
          </cell>
          <cell r="I49">
            <v>30</v>
          </cell>
          <cell r="J49">
            <v>437.31</v>
          </cell>
          <cell r="K49">
            <v>-11.424000000000007</v>
          </cell>
          <cell r="L49">
            <v>0</v>
          </cell>
          <cell r="M49">
            <v>30</v>
          </cell>
          <cell r="V49">
            <v>33.5488</v>
          </cell>
          <cell r="W49">
            <v>70</v>
          </cell>
          <cell r="X49">
            <v>6.1075209843571159</v>
          </cell>
          <cell r="Y49">
            <v>3.1267884395268983</v>
          </cell>
          <cell r="AB49">
            <v>129.071</v>
          </cell>
          <cell r="AC49">
            <v>0</v>
          </cell>
          <cell r="AD49">
            <v>42.760399999999997</v>
          </cell>
          <cell r="AE49">
            <v>29.317400000000003</v>
          </cell>
          <cell r="AF49">
            <v>32.652999999999999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939.12400000000002</v>
          </cell>
          <cell r="D50">
            <v>1593.91</v>
          </cell>
          <cell r="E50">
            <v>1746.463</v>
          </cell>
          <cell r="F50">
            <v>768.31899999999996</v>
          </cell>
          <cell r="G50">
            <v>0</v>
          </cell>
          <cell r="H50">
            <v>1</v>
          </cell>
          <cell r="I50">
            <v>30</v>
          </cell>
          <cell r="J50">
            <v>1703.384</v>
          </cell>
          <cell r="K50">
            <v>43.078999999999951</v>
          </cell>
          <cell r="L50">
            <v>300</v>
          </cell>
          <cell r="M50">
            <v>450</v>
          </cell>
          <cell r="V50">
            <v>293.15459999999996</v>
          </cell>
          <cell r="W50">
            <v>250</v>
          </cell>
          <cell r="X50">
            <v>6.0320356562714696</v>
          </cell>
          <cell r="Y50">
            <v>2.6208662596459344</v>
          </cell>
          <cell r="AB50">
            <v>280.69</v>
          </cell>
          <cell r="AC50">
            <v>0</v>
          </cell>
          <cell r="AD50">
            <v>308.99299999999999</v>
          </cell>
          <cell r="AE50">
            <v>291.46179999999998</v>
          </cell>
          <cell r="AF50">
            <v>322.267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169.643</v>
          </cell>
          <cell r="D51">
            <v>71.665999999999997</v>
          </cell>
          <cell r="E51">
            <v>46.045999999999999</v>
          </cell>
          <cell r="F51">
            <v>191.59899999999999</v>
          </cell>
          <cell r="G51" t="e">
            <v>#N/A</v>
          </cell>
          <cell r="H51">
            <v>0</v>
          </cell>
          <cell r="I51" t="e">
            <v>#N/A</v>
          </cell>
          <cell r="J51">
            <v>48.155000000000001</v>
          </cell>
          <cell r="K51">
            <v>-2.1090000000000018</v>
          </cell>
          <cell r="L51">
            <v>0</v>
          </cell>
          <cell r="M51">
            <v>0</v>
          </cell>
          <cell r="V51">
            <v>9.2091999999999992</v>
          </cell>
          <cell r="X51">
            <v>20.805173087781785</v>
          </cell>
          <cell r="Y51">
            <v>20.805173087781785</v>
          </cell>
          <cell r="AB51">
            <v>0</v>
          </cell>
          <cell r="AC51">
            <v>0</v>
          </cell>
          <cell r="AD51">
            <v>3.9579999999999997</v>
          </cell>
          <cell r="AE51">
            <v>9.5327999999999999</v>
          </cell>
          <cell r="AF51">
            <v>3.8149999999999999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51.156999999999996</v>
          </cell>
          <cell r="D52">
            <v>55.426000000000002</v>
          </cell>
          <cell r="E52">
            <v>63.115000000000002</v>
          </cell>
          <cell r="F52">
            <v>40.756999999999998</v>
          </cell>
          <cell r="G52">
            <v>0</v>
          </cell>
          <cell r="H52">
            <v>1</v>
          </cell>
          <cell r="I52">
            <v>40</v>
          </cell>
          <cell r="J52">
            <v>61.052</v>
          </cell>
          <cell r="K52">
            <v>2.0630000000000024</v>
          </cell>
          <cell r="L52">
            <v>0</v>
          </cell>
          <cell r="M52">
            <v>20</v>
          </cell>
          <cell r="V52">
            <v>12.623000000000001</v>
          </cell>
          <cell r="W52">
            <v>40</v>
          </cell>
          <cell r="X52">
            <v>7.9820169531807013</v>
          </cell>
          <cell r="Y52">
            <v>3.2287887190049904</v>
          </cell>
          <cell r="AB52">
            <v>0</v>
          </cell>
          <cell r="AC52">
            <v>0</v>
          </cell>
          <cell r="AD52">
            <v>12.4138</v>
          </cell>
          <cell r="AE52">
            <v>9.3477999999999994</v>
          </cell>
          <cell r="AF52">
            <v>8.266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149.01599999999999</v>
          </cell>
          <cell r="D53">
            <v>322.63099999999997</v>
          </cell>
          <cell r="E53">
            <v>290.399</v>
          </cell>
          <cell r="F53">
            <v>120.37</v>
          </cell>
          <cell r="G53" t="str">
            <v>н</v>
          </cell>
          <cell r="H53">
            <v>1</v>
          </cell>
          <cell r="I53">
            <v>35</v>
          </cell>
          <cell r="J53">
            <v>367.06400000000002</v>
          </cell>
          <cell r="K53">
            <v>-18.486000000000018</v>
          </cell>
          <cell r="L53">
            <v>60</v>
          </cell>
          <cell r="M53">
            <v>80</v>
          </cell>
          <cell r="V53">
            <v>46.444000000000003</v>
          </cell>
          <cell r="W53">
            <v>100</v>
          </cell>
          <cell r="X53">
            <v>7.7592369304969422</v>
          </cell>
          <cell r="Y53">
            <v>2.5917233657738352</v>
          </cell>
          <cell r="AB53">
            <v>58.179000000000002</v>
          </cell>
          <cell r="AC53">
            <v>0</v>
          </cell>
          <cell r="AD53">
            <v>32.658799999999999</v>
          </cell>
          <cell r="AE53">
            <v>38.990600000000001</v>
          </cell>
          <cell r="AF53">
            <v>35.673999999999999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40.185000000000002</v>
          </cell>
          <cell r="D54">
            <v>196.23</v>
          </cell>
          <cell r="E54">
            <v>156.089</v>
          </cell>
          <cell r="F54">
            <v>76.23</v>
          </cell>
          <cell r="G54">
            <v>0</v>
          </cell>
          <cell r="H54">
            <v>1</v>
          </cell>
          <cell r="I54">
            <v>30</v>
          </cell>
          <cell r="J54">
            <v>161.60400000000001</v>
          </cell>
          <cell r="K54">
            <v>-5.5150000000000148</v>
          </cell>
          <cell r="L54">
            <v>10</v>
          </cell>
          <cell r="M54">
            <v>30</v>
          </cell>
          <cell r="V54">
            <v>18.459399999999999</v>
          </cell>
          <cell r="X54">
            <v>6.2965210136840861</v>
          </cell>
          <cell r="Y54">
            <v>4.1296033457208798</v>
          </cell>
          <cell r="AB54">
            <v>63.792000000000002</v>
          </cell>
          <cell r="AC54">
            <v>0</v>
          </cell>
          <cell r="AD54">
            <v>19.002199999999998</v>
          </cell>
          <cell r="AE54">
            <v>19.967000000000002</v>
          </cell>
          <cell r="AF54">
            <v>20.177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244.31899999999999</v>
          </cell>
          <cell r="D55">
            <v>464.904</v>
          </cell>
          <cell r="E55">
            <v>395.31599999999997</v>
          </cell>
          <cell r="F55">
            <v>305.286</v>
          </cell>
          <cell r="G55" t="str">
            <v>н</v>
          </cell>
          <cell r="H55">
            <v>1</v>
          </cell>
          <cell r="I55">
            <v>45</v>
          </cell>
          <cell r="J55">
            <v>401.40199999999999</v>
          </cell>
          <cell r="K55">
            <v>-6.0860000000000127</v>
          </cell>
          <cell r="L55">
            <v>100</v>
          </cell>
          <cell r="M55">
            <v>80</v>
          </cell>
          <cell r="V55">
            <v>67.075599999999994</v>
          </cell>
          <cell r="W55">
            <v>50</v>
          </cell>
          <cell r="X55">
            <v>7.9803386030091437</v>
          </cell>
          <cell r="Y55">
            <v>4.5513718848582796</v>
          </cell>
          <cell r="AB55">
            <v>59.938000000000002</v>
          </cell>
          <cell r="AC55">
            <v>0</v>
          </cell>
          <cell r="AD55">
            <v>76.984000000000009</v>
          </cell>
          <cell r="AE55">
            <v>71.925399999999996</v>
          </cell>
          <cell r="AF55">
            <v>75.906000000000006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385.553</v>
          </cell>
          <cell r="D56">
            <v>1616.4469999999999</v>
          </cell>
          <cell r="E56">
            <v>473.024</v>
          </cell>
          <cell r="F56">
            <v>240.196</v>
          </cell>
          <cell r="G56" t="str">
            <v>н</v>
          </cell>
          <cell r="H56">
            <v>1</v>
          </cell>
          <cell r="I56">
            <v>45</v>
          </cell>
          <cell r="J56">
            <v>589.06500000000005</v>
          </cell>
          <cell r="K56">
            <v>-0.83900000000005548</v>
          </cell>
          <cell r="L56">
            <v>100</v>
          </cell>
          <cell r="M56">
            <v>80</v>
          </cell>
          <cell r="V56">
            <v>71.564400000000006</v>
          </cell>
          <cell r="W56">
            <v>120</v>
          </cell>
          <cell r="X56">
            <v>7.5483899816109679</v>
          </cell>
          <cell r="Y56">
            <v>3.3563615428900402</v>
          </cell>
          <cell r="AB56">
            <v>115.202</v>
          </cell>
          <cell r="AC56">
            <v>0</v>
          </cell>
          <cell r="AD56">
            <v>74.809600000000003</v>
          </cell>
          <cell r="AE56">
            <v>68.564599999999999</v>
          </cell>
          <cell r="AF56">
            <v>64.081000000000003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245.98699999999999</v>
          </cell>
          <cell r="D57">
            <v>1645.7190000000001</v>
          </cell>
          <cell r="E57">
            <v>405.49299999999999</v>
          </cell>
          <cell r="F57">
            <v>294.17099999999999</v>
          </cell>
          <cell r="G57" t="str">
            <v>н</v>
          </cell>
          <cell r="H57">
            <v>1</v>
          </cell>
          <cell r="I57">
            <v>45</v>
          </cell>
          <cell r="J57">
            <v>470.71300000000002</v>
          </cell>
          <cell r="K57">
            <v>-0.77800000000003422</v>
          </cell>
          <cell r="L57">
            <v>100</v>
          </cell>
          <cell r="M57">
            <v>100</v>
          </cell>
          <cell r="V57">
            <v>68.2102</v>
          </cell>
          <cell r="W57">
            <v>50</v>
          </cell>
          <cell r="X57">
            <v>7.9778537520781354</v>
          </cell>
          <cell r="Y57">
            <v>4.3127127614345069</v>
          </cell>
          <cell r="AB57">
            <v>64.441999999999993</v>
          </cell>
          <cell r="AC57">
            <v>0</v>
          </cell>
          <cell r="AD57">
            <v>76.432400000000001</v>
          </cell>
          <cell r="AE57">
            <v>76.44</v>
          </cell>
          <cell r="AF57">
            <v>61.54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1147</v>
          </cell>
          <cell r="D58">
            <v>1327</v>
          </cell>
          <cell r="E58">
            <v>1482</v>
          </cell>
          <cell r="F58">
            <v>967</v>
          </cell>
          <cell r="G58" t="str">
            <v>акк</v>
          </cell>
          <cell r="H58">
            <v>0.35</v>
          </cell>
          <cell r="I58">
            <v>40</v>
          </cell>
          <cell r="J58">
            <v>1483</v>
          </cell>
          <cell r="K58">
            <v>-1</v>
          </cell>
          <cell r="L58">
            <v>300</v>
          </cell>
          <cell r="M58">
            <v>450</v>
          </cell>
          <cell r="V58">
            <v>260.39999999999998</v>
          </cell>
          <cell r="W58">
            <v>500</v>
          </cell>
          <cell r="X58">
            <v>8.5138248847926281</v>
          </cell>
          <cell r="Y58">
            <v>3.7135176651305688</v>
          </cell>
          <cell r="AB58">
            <v>180</v>
          </cell>
          <cell r="AC58">
            <v>0</v>
          </cell>
          <cell r="AD58">
            <v>298.2</v>
          </cell>
          <cell r="AE58">
            <v>279.8</v>
          </cell>
          <cell r="AF58">
            <v>270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4632</v>
          </cell>
          <cell r="D59">
            <v>8069</v>
          </cell>
          <cell r="E59">
            <v>5142</v>
          </cell>
          <cell r="F59">
            <v>3267</v>
          </cell>
          <cell r="G59" t="str">
            <v>акк</v>
          </cell>
          <cell r="H59">
            <v>0.4</v>
          </cell>
          <cell r="I59">
            <v>40</v>
          </cell>
          <cell r="J59">
            <v>4143</v>
          </cell>
          <cell r="K59">
            <v>37</v>
          </cell>
          <cell r="L59">
            <v>1500</v>
          </cell>
          <cell r="M59">
            <v>1500</v>
          </cell>
          <cell r="V59">
            <v>944.4</v>
          </cell>
          <cell r="W59">
            <v>300</v>
          </cell>
          <cell r="X59">
            <v>6.9536213468869121</v>
          </cell>
          <cell r="Y59">
            <v>3.4593392630241424</v>
          </cell>
          <cell r="AB59">
            <v>420</v>
          </cell>
          <cell r="AC59">
            <v>0</v>
          </cell>
          <cell r="AD59">
            <v>1063.2</v>
          </cell>
          <cell r="AE59">
            <v>1019.6</v>
          </cell>
          <cell r="AF59">
            <v>812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1790</v>
          </cell>
          <cell r="D60">
            <v>2900</v>
          </cell>
          <cell r="E60">
            <v>3365</v>
          </cell>
          <cell r="F60">
            <v>1299</v>
          </cell>
          <cell r="G60">
            <v>0</v>
          </cell>
          <cell r="H60">
            <v>0.45</v>
          </cell>
          <cell r="I60">
            <v>45</v>
          </cell>
          <cell r="J60">
            <v>3494</v>
          </cell>
          <cell r="K60">
            <v>-129</v>
          </cell>
          <cell r="L60">
            <v>900</v>
          </cell>
          <cell r="M60">
            <v>900</v>
          </cell>
          <cell r="V60">
            <v>661</v>
          </cell>
          <cell r="W60">
            <v>1400</v>
          </cell>
          <cell r="X60">
            <v>6.8063540090771557</v>
          </cell>
          <cell r="Y60">
            <v>1.9652042360060515</v>
          </cell>
          <cell r="AB60">
            <v>60</v>
          </cell>
          <cell r="AC60">
            <v>0</v>
          </cell>
          <cell r="AD60">
            <v>545.79999999999995</v>
          </cell>
          <cell r="AE60">
            <v>574.20000000000005</v>
          </cell>
          <cell r="AF60">
            <v>784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911.45699999999999</v>
          </cell>
          <cell r="D61">
            <v>773.92100000000005</v>
          </cell>
          <cell r="E61">
            <v>835</v>
          </cell>
          <cell r="F61">
            <v>585</v>
          </cell>
          <cell r="G61">
            <v>0</v>
          </cell>
          <cell r="H61">
            <v>1</v>
          </cell>
          <cell r="I61">
            <v>40</v>
          </cell>
          <cell r="J61">
            <v>433.94799999999998</v>
          </cell>
          <cell r="K61">
            <v>32.328000000000031</v>
          </cell>
          <cell r="L61">
            <v>250</v>
          </cell>
          <cell r="M61">
            <v>250</v>
          </cell>
          <cell r="V61">
            <v>154.84399999999999</v>
          </cell>
          <cell r="X61">
            <v>7.0070522590478159</v>
          </cell>
          <cell r="Y61">
            <v>3.7779959184727856</v>
          </cell>
          <cell r="AB61">
            <v>60.78</v>
          </cell>
          <cell r="AC61">
            <v>0</v>
          </cell>
          <cell r="AD61">
            <v>180.6</v>
          </cell>
          <cell r="AE61">
            <v>174.244</v>
          </cell>
          <cell r="AF61">
            <v>93.903999999999996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154</v>
          </cell>
          <cell r="D62">
            <v>713</v>
          </cell>
          <cell r="E62">
            <v>278</v>
          </cell>
          <cell r="F62">
            <v>583</v>
          </cell>
          <cell r="G62">
            <v>0</v>
          </cell>
          <cell r="H62">
            <v>0.1</v>
          </cell>
          <cell r="I62">
            <v>730</v>
          </cell>
          <cell r="J62">
            <v>371</v>
          </cell>
          <cell r="K62">
            <v>-93</v>
          </cell>
          <cell r="L62">
            <v>0</v>
          </cell>
          <cell r="M62">
            <v>0</v>
          </cell>
          <cell r="V62">
            <v>55.6</v>
          </cell>
          <cell r="X62">
            <v>10.485611510791367</v>
          </cell>
          <cell r="Y62">
            <v>10.485611510791367</v>
          </cell>
          <cell r="AB62">
            <v>0</v>
          </cell>
          <cell r="AC62">
            <v>0</v>
          </cell>
          <cell r="AD62">
            <v>78.2</v>
          </cell>
          <cell r="AE62">
            <v>66.599999999999994</v>
          </cell>
          <cell r="AF62">
            <v>122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786</v>
          </cell>
          <cell r="D63">
            <v>1346</v>
          </cell>
          <cell r="E63">
            <v>1244</v>
          </cell>
          <cell r="F63">
            <v>854</v>
          </cell>
          <cell r="G63" t="str">
            <v>окак</v>
          </cell>
          <cell r="H63">
            <v>0.35</v>
          </cell>
          <cell r="I63">
            <v>40</v>
          </cell>
          <cell r="J63">
            <v>1255</v>
          </cell>
          <cell r="K63">
            <v>-11</v>
          </cell>
          <cell r="L63">
            <v>300</v>
          </cell>
          <cell r="M63">
            <v>400</v>
          </cell>
          <cell r="V63">
            <v>211.6</v>
          </cell>
          <cell r="X63">
            <v>7.344045368620038</v>
          </cell>
          <cell r="Y63">
            <v>4.0359168241965975</v>
          </cell>
          <cell r="AB63">
            <v>186</v>
          </cell>
          <cell r="AC63">
            <v>0</v>
          </cell>
          <cell r="AD63">
            <v>248.4</v>
          </cell>
          <cell r="AE63">
            <v>238.2</v>
          </cell>
          <cell r="AF63">
            <v>260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360.66500000000002</v>
          </cell>
          <cell r="D64">
            <v>133.27500000000001</v>
          </cell>
          <cell r="E64">
            <v>372.166</v>
          </cell>
          <cell r="F64">
            <v>112.2</v>
          </cell>
          <cell r="G64" t="str">
            <v>окак</v>
          </cell>
          <cell r="H64">
            <v>1</v>
          </cell>
          <cell r="I64">
            <v>40</v>
          </cell>
          <cell r="J64">
            <v>353.35399999999998</v>
          </cell>
          <cell r="K64">
            <v>18.812000000000012</v>
          </cell>
          <cell r="L64">
            <v>100</v>
          </cell>
          <cell r="M64">
            <v>30</v>
          </cell>
          <cell r="V64">
            <v>66.668800000000005</v>
          </cell>
          <cell r="W64">
            <v>200</v>
          </cell>
          <cell r="X64">
            <v>6.6327877507919739</v>
          </cell>
          <cell r="Y64">
            <v>1.6829461457233368</v>
          </cell>
          <cell r="AB64">
            <v>38.822000000000003</v>
          </cell>
          <cell r="AC64">
            <v>0</v>
          </cell>
          <cell r="AD64">
            <v>70.713999999999999</v>
          </cell>
          <cell r="AE64">
            <v>50.897400000000005</v>
          </cell>
          <cell r="AF64">
            <v>59.402000000000001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2862</v>
          </cell>
          <cell r="D65">
            <v>3610</v>
          </cell>
          <cell r="E65">
            <v>4010</v>
          </cell>
          <cell r="F65">
            <v>2324</v>
          </cell>
          <cell r="G65">
            <v>0</v>
          </cell>
          <cell r="H65">
            <v>0.4</v>
          </cell>
          <cell r="I65">
            <v>35</v>
          </cell>
          <cell r="J65">
            <v>4072</v>
          </cell>
          <cell r="K65">
            <v>-62</v>
          </cell>
          <cell r="L65">
            <v>1200</v>
          </cell>
          <cell r="M65">
            <v>1100</v>
          </cell>
          <cell r="V65">
            <v>701.2</v>
          </cell>
          <cell r="W65">
            <v>300</v>
          </cell>
          <cell r="X65">
            <v>7.0222475755847116</v>
          </cell>
          <cell r="Y65">
            <v>3.3143183114660579</v>
          </cell>
          <cell r="AB65">
            <v>504</v>
          </cell>
          <cell r="AC65">
            <v>0</v>
          </cell>
          <cell r="AD65">
            <v>783</v>
          </cell>
          <cell r="AE65">
            <v>746.6</v>
          </cell>
          <cell r="AF65">
            <v>696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3104</v>
          </cell>
          <cell r="D66">
            <v>4839</v>
          </cell>
          <cell r="E66">
            <v>4804</v>
          </cell>
          <cell r="F66">
            <v>3012</v>
          </cell>
          <cell r="G66">
            <v>0</v>
          </cell>
          <cell r="H66">
            <v>0.4</v>
          </cell>
          <cell r="I66">
            <v>40</v>
          </cell>
          <cell r="J66">
            <v>4857</v>
          </cell>
          <cell r="K66">
            <v>-53</v>
          </cell>
          <cell r="L66">
            <v>1200</v>
          </cell>
          <cell r="M66">
            <v>1400</v>
          </cell>
          <cell r="V66">
            <v>804.8</v>
          </cell>
          <cell r="W66">
            <v>500</v>
          </cell>
          <cell r="X66">
            <v>7.5944333996023863</v>
          </cell>
          <cell r="Y66">
            <v>3.7425447316103382</v>
          </cell>
          <cell r="AB66">
            <v>780</v>
          </cell>
          <cell r="AC66">
            <v>0</v>
          </cell>
          <cell r="AD66">
            <v>945.8</v>
          </cell>
          <cell r="AE66">
            <v>880.6</v>
          </cell>
          <cell r="AF66">
            <v>815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45.142000000000003</v>
          </cell>
          <cell r="D67">
            <v>47.646000000000001</v>
          </cell>
          <cell r="E67">
            <v>57.128</v>
          </cell>
          <cell r="F67">
            <v>34.951999999999998</v>
          </cell>
          <cell r="G67">
            <v>0</v>
          </cell>
          <cell r="H67">
            <v>1</v>
          </cell>
          <cell r="I67">
            <v>40</v>
          </cell>
          <cell r="J67">
            <v>58.561999999999998</v>
          </cell>
          <cell r="K67">
            <v>-1.4339999999999975</v>
          </cell>
          <cell r="L67">
            <v>0</v>
          </cell>
          <cell r="M67">
            <v>20</v>
          </cell>
          <cell r="V67">
            <v>8.8673999999999999</v>
          </cell>
          <cell r="X67">
            <v>6.1970814443918174</v>
          </cell>
          <cell r="Y67">
            <v>3.9416288878363441</v>
          </cell>
          <cell r="AB67">
            <v>12.791</v>
          </cell>
          <cell r="AC67">
            <v>0</v>
          </cell>
          <cell r="AD67">
            <v>11.034800000000001</v>
          </cell>
          <cell r="AE67">
            <v>7.8936000000000011</v>
          </cell>
          <cell r="AF67">
            <v>7.8369999999999997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519.69399999999996</v>
          </cell>
          <cell r="D68">
            <v>238.06399999999999</v>
          </cell>
          <cell r="E68">
            <v>286</v>
          </cell>
          <cell r="F68">
            <v>347</v>
          </cell>
          <cell r="G68" t="str">
            <v>акк</v>
          </cell>
          <cell r="H68">
            <v>1</v>
          </cell>
          <cell r="I68">
            <v>40</v>
          </cell>
          <cell r="J68">
            <v>124.232</v>
          </cell>
          <cell r="K68">
            <v>-1.284000000000006</v>
          </cell>
          <cell r="L68">
            <v>100</v>
          </cell>
          <cell r="M68">
            <v>100</v>
          </cell>
          <cell r="V68">
            <v>54.613</v>
          </cell>
          <cell r="X68">
            <v>10.01593027301192</v>
          </cell>
          <cell r="Y68">
            <v>6.3537985461337048</v>
          </cell>
          <cell r="AB68">
            <v>12.935</v>
          </cell>
          <cell r="AC68">
            <v>0</v>
          </cell>
          <cell r="AD68">
            <v>66.2</v>
          </cell>
          <cell r="AE68">
            <v>71.813000000000002</v>
          </cell>
          <cell r="AF68">
            <v>16.390999999999998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651</v>
          </cell>
          <cell r="D69">
            <v>1040</v>
          </cell>
          <cell r="E69">
            <v>1104</v>
          </cell>
          <cell r="F69">
            <v>563</v>
          </cell>
          <cell r="G69">
            <v>0</v>
          </cell>
          <cell r="H69">
            <v>0.35</v>
          </cell>
          <cell r="I69">
            <v>40</v>
          </cell>
          <cell r="J69">
            <v>1125</v>
          </cell>
          <cell r="K69">
            <v>-21</v>
          </cell>
          <cell r="L69">
            <v>250</v>
          </cell>
          <cell r="M69">
            <v>250</v>
          </cell>
          <cell r="V69">
            <v>171.6</v>
          </cell>
          <cell r="W69">
            <v>150</v>
          </cell>
          <cell r="X69">
            <v>7.0687645687645686</v>
          </cell>
          <cell r="Y69">
            <v>3.280885780885781</v>
          </cell>
          <cell r="AB69">
            <v>246</v>
          </cell>
          <cell r="AC69">
            <v>0</v>
          </cell>
          <cell r="AD69">
            <v>180.6</v>
          </cell>
          <cell r="AE69">
            <v>173</v>
          </cell>
          <cell r="AF69">
            <v>216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1466</v>
          </cell>
          <cell r="D70">
            <v>3138</v>
          </cell>
          <cell r="E70">
            <v>1959</v>
          </cell>
          <cell r="F70">
            <v>1452</v>
          </cell>
          <cell r="G70" t="str">
            <v>неакк</v>
          </cell>
          <cell r="H70">
            <v>0.35</v>
          </cell>
          <cell r="I70">
            <v>40</v>
          </cell>
          <cell r="J70">
            <v>1781</v>
          </cell>
          <cell r="K70">
            <v>-32</v>
          </cell>
          <cell r="L70">
            <v>400</v>
          </cell>
          <cell r="M70">
            <v>600</v>
          </cell>
          <cell r="V70">
            <v>342.6</v>
          </cell>
          <cell r="X70">
            <v>7.1570344424985404</v>
          </cell>
          <cell r="Y70">
            <v>4.2381786339754814</v>
          </cell>
          <cell r="AB70">
            <v>246</v>
          </cell>
          <cell r="AC70">
            <v>0</v>
          </cell>
          <cell r="AD70">
            <v>380.8</v>
          </cell>
          <cell r="AE70">
            <v>381</v>
          </cell>
          <cell r="AF70">
            <v>338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1037</v>
          </cell>
          <cell r="D71">
            <v>541</v>
          </cell>
          <cell r="E71">
            <v>988</v>
          </cell>
          <cell r="F71">
            <v>573</v>
          </cell>
          <cell r="G71">
            <v>0</v>
          </cell>
          <cell r="H71">
            <v>0.4</v>
          </cell>
          <cell r="I71">
            <v>35</v>
          </cell>
          <cell r="J71">
            <v>1003</v>
          </cell>
          <cell r="K71">
            <v>-15</v>
          </cell>
          <cell r="L71">
            <v>150</v>
          </cell>
          <cell r="M71">
            <v>250</v>
          </cell>
          <cell r="V71">
            <v>149.6</v>
          </cell>
          <cell r="W71">
            <v>100</v>
          </cell>
          <cell r="X71">
            <v>7.1724598930481287</v>
          </cell>
          <cell r="Y71">
            <v>3.8302139037433158</v>
          </cell>
          <cell r="AB71">
            <v>240</v>
          </cell>
          <cell r="AC71">
            <v>0</v>
          </cell>
          <cell r="AD71">
            <v>215</v>
          </cell>
          <cell r="AE71">
            <v>157.80000000000001</v>
          </cell>
          <cell r="AF71">
            <v>191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183.761</v>
          </cell>
          <cell r="D72">
            <v>460.40899999999999</v>
          </cell>
          <cell r="E72">
            <v>320.18599999999998</v>
          </cell>
          <cell r="F72">
            <v>182.18799999999999</v>
          </cell>
          <cell r="G72">
            <v>0</v>
          </cell>
          <cell r="H72">
            <v>1</v>
          </cell>
          <cell r="I72">
            <v>50</v>
          </cell>
          <cell r="J72">
            <v>456.06</v>
          </cell>
          <cell r="K72">
            <v>4.575999999999965</v>
          </cell>
          <cell r="L72">
            <v>0</v>
          </cell>
          <cell r="M72">
            <v>70</v>
          </cell>
          <cell r="V72">
            <v>35.947199999999995</v>
          </cell>
          <cell r="W72">
            <v>30</v>
          </cell>
          <cell r="X72">
            <v>7.8500689900743321</v>
          </cell>
          <cell r="Y72">
            <v>5.0682111541371793</v>
          </cell>
          <cell r="AB72">
            <v>140.44999999999999</v>
          </cell>
          <cell r="AC72">
            <v>0</v>
          </cell>
          <cell r="AD72">
            <v>43.977800000000002</v>
          </cell>
          <cell r="AE72">
            <v>36.772599999999997</v>
          </cell>
          <cell r="AF72">
            <v>32.430999999999997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15</v>
          </cell>
          <cell r="E73">
            <v>0</v>
          </cell>
          <cell r="F73">
            <v>11</v>
          </cell>
          <cell r="G73">
            <v>0</v>
          </cell>
          <cell r="H73">
            <v>0.3</v>
          </cell>
          <cell r="I73">
            <v>30</v>
          </cell>
          <cell r="J73">
            <v>33</v>
          </cell>
          <cell r="K73">
            <v>-33</v>
          </cell>
          <cell r="L73">
            <v>0</v>
          </cell>
          <cell r="M73">
            <v>0</v>
          </cell>
          <cell r="V73">
            <v>0</v>
          </cell>
          <cell r="X73" t="e">
            <v>#DIV/0!</v>
          </cell>
          <cell r="Y73" t="e">
            <v>#DIV/0!</v>
          </cell>
          <cell r="AB73">
            <v>0</v>
          </cell>
          <cell r="AC73">
            <v>0</v>
          </cell>
          <cell r="AD73">
            <v>13.2</v>
          </cell>
          <cell r="AE73">
            <v>1.4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1011.635</v>
          </cell>
          <cell r="D74">
            <v>881.48199999999997</v>
          </cell>
          <cell r="E74">
            <v>1188.905</v>
          </cell>
          <cell r="F74">
            <v>622.81500000000005</v>
          </cell>
          <cell r="G74" t="str">
            <v>н</v>
          </cell>
          <cell r="H74">
            <v>1</v>
          </cell>
          <cell r="I74">
            <v>50</v>
          </cell>
          <cell r="J74">
            <v>1201.136</v>
          </cell>
          <cell r="K74">
            <v>52.554000000000002</v>
          </cell>
          <cell r="L74">
            <v>300</v>
          </cell>
          <cell r="M74">
            <v>500</v>
          </cell>
          <cell r="V74">
            <v>224.82399999999998</v>
          </cell>
          <cell r="W74">
            <v>100</v>
          </cell>
          <cell r="X74">
            <v>6.773364943244494</v>
          </cell>
          <cell r="Y74">
            <v>2.7702336049532081</v>
          </cell>
          <cell r="AB74">
            <v>64.784999999999997</v>
          </cell>
          <cell r="AC74">
            <v>0</v>
          </cell>
          <cell r="AD74">
            <v>260.83640000000003</v>
          </cell>
          <cell r="AE74">
            <v>248.67140000000001</v>
          </cell>
          <cell r="AF74">
            <v>182.69200000000001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77.784000000000006</v>
          </cell>
          <cell r="D75">
            <v>325.37299999999999</v>
          </cell>
          <cell r="E75">
            <v>205.154</v>
          </cell>
          <cell r="F75">
            <v>136.6</v>
          </cell>
          <cell r="G75">
            <v>0</v>
          </cell>
          <cell r="H75">
            <v>1</v>
          </cell>
          <cell r="I75">
            <v>50</v>
          </cell>
          <cell r="J75">
            <v>263.73700000000002</v>
          </cell>
          <cell r="K75">
            <v>1.4819999999999709</v>
          </cell>
          <cell r="L75">
            <v>50</v>
          </cell>
          <cell r="M75">
            <v>30</v>
          </cell>
          <cell r="V75">
            <v>29.017800000000001</v>
          </cell>
          <cell r="X75">
            <v>7.4643839298637387</v>
          </cell>
          <cell r="Y75">
            <v>4.7074554239122186</v>
          </cell>
          <cell r="AB75">
            <v>60.064999999999998</v>
          </cell>
          <cell r="AC75">
            <v>0</v>
          </cell>
          <cell r="AD75">
            <v>19.770800000000001</v>
          </cell>
          <cell r="AE75">
            <v>26.668799999999997</v>
          </cell>
          <cell r="AF75">
            <v>32.637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8.5190000000000001</v>
          </cell>
          <cell r="D76">
            <v>62.101999999999997</v>
          </cell>
          <cell r="E76">
            <v>49.848999999999997</v>
          </cell>
          <cell r="F76">
            <v>20.041</v>
          </cell>
          <cell r="G76">
            <v>0</v>
          </cell>
          <cell r="H76">
            <v>1</v>
          </cell>
          <cell r="I76">
            <v>35</v>
          </cell>
          <cell r="J76">
            <v>54.383000000000003</v>
          </cell>
          <cell r="K76">
            <v>-4.534000000000006</v>
          </cell>
          <cell r="L76">
            <v>10</v>
          </cell>
          <cell r="M76">
            <v>0</v>
          </cell>
          <cell r="V76">
            <v>2.0787999999999998</v>
          </cell>
          <cell r="X76">
            <v>14.451125649413125</v>
          </cell>
          <cell r="Y76">
            <v>9.6406580719645962</v>
          </cell>
          <cell r="AB76">
            <v>39.454999999999998</v>
          </cell>
          <cell r="AC76">
            <v>0</v>
          </cell>
          <cell r="AD76">
            <v>1.9120000000000001</v>
          </cell>
          <cell r="AE76">
            <v>3.5230000000000006</v>
          </cell>
          <cell r="AF76">
            <v>5.1239999999999997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414.74</v>
          </cell>
          <cell r="D77">
            <v>3308.683</v>
          </cell>
          <cell r="E77">
            <v>2901</v>
          </cell>
          <cell r="F77">
            <v>1051</v>
          </cell>
          <cell r="G77">
            <v>0</v>
          </cell>
          <cell r="H77">
            <v>1</v>
          </cell>
          <cell r="I77">
            <v>40</v>
          </cell>
          <cell r="J77">
            <v>2803.0590000000002</v>
          </cell>
          <cell r="K77">
            <v>51.643000000000029</v>
          </cell>
          <cell r="L77">
            <v>500</v>
          </cell>
          <cell r="M77">
            <v>600</v>
          </cell>
          <cell r="V77">
            <v>374.80720000000002</v>
          </cell>
          <cell r="W77">
            <v>500</v>
          </cell>
          <cell r="X77">
            <v>7.0729697828643632</v>
          </cell>
          <cell r="Y77">
            <v>2.8041083522408319</v>
          </cell>
          <cell r="AB77">
            <v>1026.9639999999999</v>
          </cell>
          <cell r="AC77">
            <v>0</v>
          </cell>
          <cell r="AD77">
            <v>396.4</v>
          </cell>
          <cell r="AE77">
            <v>366.00720000000001</v>
          </cell>
          <cell r="AF77">
            <v>454.10199999999998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2481</v>
          </cell>
          <cell r="D78">
            <v>6242</v>
          </cell>
          <cell r="E78">
            <v>6627</v>
          </cell>
          <cell r="F78">
            <v>2053</v>
          </cell>
          <cell r="G78">
            <v>0</v>
          </cell>
          <cell r="H78">
            <v>0.45</v>
          </cell>
          <cell r="I78">
            <v>50</v>
          </cell>
          <cell r="J78">
            <v>6584</v>
          </cell>
          <cell r="K78">
            <v>43</v>
          </cell>
          <cell r="L78">
            <v>1300</v>
          </cell>
          <cell r="M78">
            <v>900</v>
          </cell>
          <cell r="S78">
            <v>522</v>
          </cell>
          <cell r="V78">
            <v>829.4</v>
          </cell>
          <cell r="W78">
            <v>1500</v>
          </cell>
          <cell r="X78">
            <v>6.9363395225464197</v>
          </cell>
          <cell r="Y78">
            <v>2.4752833373523031</v>
          </cell>
          <cell r="AB78">
            <v>680</v>
          </cell>
          <cell r="AC78">
            <v>1800</v>
          </cell>
          <cell r="AD78">
            <v>861</v>
          </cell>
          <cell r="AE78">
            <v>866.6</v>
          </cell>
          <cell r="AF78">
            <v>839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2528</v>
          </cell>
          <cell r="D79">
            <v>3969</v>
          </cell>
          <cell r="E79">
            <v>3094</v>
          </cell>
          <cell r="F79">
            <v>3262</v>
          </cell>
          <cell r="G79" t="str">
            <v>акяб</v>
          </cell>
          <cell r="H79">
            <v>0.45</v>
          </cell>
          <cell r="I79">
            <v>50</v>
          </cell>
          <cell r="J79">
            <v>3211</v>
          </cell>
          <cell r="K79">
            <v>-117</v>
          </cell>
          <cell r="L79">
            <v>600</v>
          </cell>
          <cell r="M79">
            <v>600</v>
          </cell>
          <cell r="S79">
            <v>1580</v>
          </cell>
          <cell r="V79">
            <v>538.79999999999995</v>
          </cell>
          <cell r="W79">
            <v>500</v>
          </cell>
          <cell r="X79">
            <v>9.2093541202672622</v>
          </cell>
          <cell r="Y79">
            <v>6.0541945063103197</v>
          </cell>
          <cell r="AB79">
            <v>400</v>
          </cell>
          <cell r="AC79">
            <v>0</v>
          </cell>
          <cell r="AD79">
            <v>558.79999999999995</v>
          </cell>
          <cell r="AE79">
            <v>527.4</v>
          </cell>
          <cell r="AF79">
            <v>548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499</v>
          </cell>
          <cell r="D80">
            <v>1376</v>
          </cell>
          <cell r="E80">
            <v>903</v>
          </cell>
          <cell r="F80">
            <v>888</v>
          </cell>
          <cell r="G80">
            <v>0</v>
          </cell>
          <cell r="H80">
            <v>0.45</v>
          </cell>
          <cell r="I80">
            <v>50</v>
          </cell>
          <cell r="J80">
            <v>956</v>
          </cell>
          <cell r="K80">
            <v>19</v>
          </cell>
          <cell r="L80">
            <v>200</v>
          </cell>
          <cell r="M80">
            <v>100</v>
          </cell>
          <cell r="V80">
            <v>166.2</v>
          </cell>
          <cell r="W80">
            <v>200</v>
          </cell>
          <cell r="X80">
            <v>8.3513838748495797</v>
          </cell>
          <cell r="Y80">
            <v>5.3429602888086647</v>
          </cell>
          <cell r="AB80">
            <v>72</v>
          </cell>
          <cell r="AC80">
            <v>0</v>
          </cell>
          <cell r="AD80">
            <v>166.8</v>
          </cell>
          <cell r="AE80">
            <v>161</v>
          </cell>
          <cell r="AF80">
            <v>171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10.391999999999999</v>
          </cell>
          <cell r="D81">
            <v>36.360999999999997</v>
          </cell>
          <cell r="E81">
            <v>17.800999999999998</v>
          </cell>
          <cell r="F81">
            <v>20.704999999999998</v>
          </cell>
          <cell r="G81">
            <v>0</v>
          </cell>
          <cell r="H81">
            <v>1</v>
          </cell>
          <cell r="I81">
            <v>35</v>
          </cell>
          <cell r="J81">
            <v>17.5</v>
          </cell>
          <cell r="K81">
            <v>0.30099999999999838</v>
          </cell>
          <cell r="L81">
            <v>0</v>
          </cell>
          <cell r="M81">
            <v>10</v>
          </cell>
          <cell r="V81">
            <v>3.5601999999999996</v>
          </cell>
          <cell r="X81">
            <v>8.6245154766586154</v>
          </cell>
          <cell r="Y81">
            <v>5.8156845121060616</v>
          </cell>
          <cell r="AB81">
            <v>0</v>
          </cell>
          <cell r="AC81">
            <v>0</v>
          </cell>
          <cell r="AD81">
            <v>2.6454</v>
          </cell>
          <cell r="AE81">
            <v>6.0456000000000003</v>
          </cell>
          <cell r="AF81">
            <v>2.9940000000000002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86</v>
          </cell>
          <cell r="D82">
            <v>241</v>
          </cell>
          <cell r="E82">
            <v>191</v>
          </cell>
          <cell r="F82">
            <v>128</v>
          </cell>
          <cell r="G82">
            <v>0</v>
          </cell>
          <cell r="H82">
            <v>0.4</v>
          </cell>
          <cell r="I82">
            <v>40</v>
          </cell>
          <cell r="J82">
            <v>201</v>
          </cell>
          <cell r="K82">
            <v>-10</v>
          </cell>
          <cell r="L82">
            <v>80</v>
          </cell>
          <cell r="M82">
            <v>70</v>
          </cell>
          <cell r="V82">
            <v>38.200000000000003</v>
          </cell>
          <cell r="X82">
            <v>7.2774869109947637</v>
          </cell>
          <cell r="Y82">
            <v>3.3507853403141357</v>
          </cell>
          <cell r="AB82">
            <v>0</v>
          </cell>
          <cell r="AC82">
            <v>0</v>
          </cell>
          <cell r="AD82">
            <v>37.200000000000003</v>
          </cell>
          <cell r="AE82">
            <v>39.799999999999997</v>
          </cell>
          <cell r="AF82">
            <v>37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265</v>
          </cell>
          <cell r="D83">
            <v>308</v>
          </cell>
          <cell r="E83">
            <v>369</v>
          </cell>
          <cell r="F83">
            <v>196</v>
          </cell>
          <cell r="G83">
            <v>0</v>
          </cell>
          <cell r="H83">
            <v>0.4</v>
          </cell>
          <cell r="I83">
            <v>40</v>
          </cell>
          <cell r="J83">
            <v>374</v>
          </cell>
          <cell r="K83">
            <v>-5</v>
          </cell>
          <cell r="L83">
            <v>90</v>
          </cell>
          <cell r="M83">
            <v>100</v>
          </cell>
          <cell r="V83">
            <v>49.8</v>
          </cell>
          <cell r="X83">
            <v>7.7510040160642575</v>
          </cell>
          <cell r="Y83">
            <v>3.9357429718875503</v>
          </cell>
          <cell r="AB83">
            <v>120</v>
          </cell>
          <cell r="AC83">
            <v>0</v>
          </cell>
          <cell r="AD83">
            <v>65</v>
          </cell>
          <cell r="AE83">
            <v>57.6</v>
          </cell>
          <cell r="AF83">
            <v>64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729.60900000000004</v>
          </cell>
          <cell r="D84">
            <v>2132.5810000000001</v>
          </cell>
          <cell r="E84">
            <v>1154.1199999999999</v>
          </cell>
          <cell r="F84">
            <v>1259.249</v>
          </cell>
          <cell r="G84" t="str">
            <v>н</v>
          </cell>
          <cell r="H84">
            <v>1</v>
          </cell>
          <cell r="I84">
            <v>50</v>
          </cell>
          <cell r="J84">
            <v>1566.942</v>
          </cell>
          <cell r="K84">
            <v>19.73299999999989</v>
          </cell>
          <cell r="L84">
            <v>150</v>
          </cell>
          <cell r="M84">
            <v>200</v>
          </cell>
          <cell r="V84">
            <v>144.31299999999996</v>
          </cell>
          <cell r="W84">
            <v>100</v>
          </cell>
          <cell r="X84">
            <v>11.844040384442154</v>
          </cell>
          <cell r="Y84">
            <v>8.7258181868577349</v>
          </cell>
          <cell r="AB84">
            <v>432.55500000000001</v>
          </cell>
          <cell r="AC84">
            <v>0</v>
          </cell>
          <cell r="AD84">
            <v>185.608</v>
          </cell>
          <cell r="AE84">
            <v>166.37139999999999</v>
          </cell>
          <cell r="AF84">
            <v>138.78299999999999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37.441000000000003</v>
          </cell>
          <cell r="D85">
            <v>25.484000000000002</v>
          </cell>
          <cell r="E85">
            <v>18.042999999999999</v>
          </cell>
          <cell r="F85">
            <v>35.734999999999999</v>
          </cell>
          <cell r="G85">
            <v>0</v>
          </cell>
          <cell r="H85">
            <v>1</v>
          </cell>
          <cell r="I85">
            <v>40</v>
          </cell>
          <cell r="J85">
            <v>23.452999999999999</v>
          </cell>
          <cell r="K85">
            <v>-5.41</v>
          </cell>
          <cell r="L85">
            <v>20</v>
          </cell>
          <cell r="M85">
            <v>0</v>
          </cell>
          <cell r="V85">
            <v>3.6086</v>
          </cell>
          <cell r="X85">
            <v>15.445047941029761</v>
          </cell>
          <cell r="Y85">
            <v>9.9027323615806679</v>
          </cell>
          <cell r="AB85">
            <v>0</v>
          </cell>
          <cell r="AC85">
            <v>0</v>
          </cell>
          <cell r="AD85">
            <v>3.1100000000000003</v>
          </cell>
          <cell r="AE85">
            <v>5.36</v>
          </cell>
          <cell r="AF85">
            <v>3.03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950</v>
          </cell>
          <cell r="D86">
            <v>20</v>
          </cell>
          <cell r="E86">
            <v>346</v>
          </cell>
          <cell r="F86">
            <v>609</v>
          </cell>
          <cell r="G86">
            <v>0</v>
          </cell>
          <cell r="H86">
            <v>0.1</v>
          </cell>
          <cell r="I86">
            <v>730</v>
          </cell>
          <cell r="J86">
            <v>362</v>
          </cell>
          <cell r="K86">
            <v>-16</v>
          </cell>
          <cell r="L86">
            <v>0</v>
          </cell>
          <cell r="M86">
            <v>0</v>
          </cell>
          <cell r="V86">
            <v>69.2</v>
          </cell>
          <cell r="X86">
            <v>8.800578034682081</v>
          </cell>
          <cell r="Y86">
            <v>8.800578034682081</v>
          </cell>
          <cell r="AB86">
            <v>0</v>
          </cell>
          <cell r="AC86">
            <v>0</v>
          </cell>
          <cell r="AD86">
            <v>64</v>
          </cell>
          <cell r="AE86">
            <v>73.8</v>
          </cell>
          <cell r="AF86">
            <v>90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55.146000000000001</v>
          </cell>
          <cell r="D87">
            <v>49.133000000000003</v>
          </cell>
          <cell r="E87">
            <v>40.563000000000002</v>
          </cell>
          <cell r="F87">
            <v>59.686</v>
          </cell>
          <cell r="G87">
            <v>0</v>
          </cell>
          <cell r="H87">
            <v>1</v>
          </cell>
          <cell r="I87">
            <v>50</v>
          </cell>
          <cell r="J87">
            <v>48.25</v>
          </cell>
          <cell r="K87">
            <v>-7.6869999999999976</v>
          </cell>
          <cell r="L87">
            <v>0</v>
          </cell>
          <cell r="M87">
            <v>0</v>
          </cell>
          <cell r="V87">
            <v>8.1126000000000005</v>
          </cell>
          <cell r="X87">
            <v>7.3571974459482776</v>
          </cell>
          <cell r="Y87">
            <v>7.3571974459482776</v>
          </cell>
          <cell r="AB87">
            <v>0</v>
          </cell>
          <cell r="AC87">
            <v>0</v>
          </cell>
          <cell r="AD87">
            <v>9.4641999999999999</v>
          </cell>
          <cell r="AE87">
            <v>8.6427999999999994</v>
          </cell>
          <cell r="AF87">
            <v>16.248000000000001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2181</v>
          </cell>
          <cell r="D88">
            <v>2200</v>
          </cell>
          <cell r="E88">
            <v>2952</v>
          </cell>
          <cell r="F88">
            <v>1399</v>
          </cell>
          <cell r="G88">
            <v>0</v>
          </cell>
          <cell r="H88">
            <v>0.4</v>
          </cell>
          <cell r="I88">
            <v>40</v>
          </cell>
          <cell r="J88">
            <v>2933</v>
          </cell>
          <cell r="K88">
            <v>19</v>
          </cell>
          <cell r="L88">
            <v>700</v>
          </cell>
          <cell r="M88">
            <v>700</v>
          </cell>
          <cell r="V88">
            <v>474</v>
          </cell>
          <cell r="W88">
            <v>600</v>
          </cell>
          <cell r="X88">
            <v>7.1708860759493671</v>
          </cell>
          <cell r="Y88">
            <v>2.9514767932489452</v>
          </cell>
          <cell r="AB88">
            <v>582</v>
          </cell>
          <cell r="AC88">
            <v>0</v>
          </cell>
          <cell r="AD88">
            <v>545.4</v>
          </cell>
          <cell r="AE88">
            <v>477.4</v>
          </cell>
          <cell r="AF88">
            <v>496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1704</v>
          </cell>
          <cell r="D89">
            <v>1316</v>
          </cell>
          <cell r="E89">
            <v>1992</v>
          </cell>
          <cell r="F89">
            <v>998</v>
          </cell>
          <cell r="G89">
            <v>0</v>
          </cell>
          <cell r="H89">
            <v>0.4</v>
          </cell>
          <cell r="I89">
            <v>40</v>
          </cell>
          <cell r="J89">
            <v>1994</v>
          </cell>
          <cell r="K89">
            <v>-2</v>
          </cell>
          <cell r="L89">
            <v>500</v>
          </cell>
          <cell r="M89">
            <v>500</v>
          </cell>
          <cell r="V89">
            <v>326.39999999999998</v>
          </cell>
          <cell r="W89">
            <v>300</v>
          </cell>
          <cell r="X89">
            <v>7.0404411764705888</v>
          </cell>
          <cell r="Y89">
            <v>3.0575980392156863</v>
          </cell>
          <cell r="AB89">
            <v>360</v>
          </cell>
          <cell r="AC89">
            <v>0</v>
          </cell>
          <cell r="AD89">
            <v>373.4</v>
          </cell>
          <cell r="AE89">
            <v>336</v>
          </cell>
          <cell r="AF89">
            <v>373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317.56900000000002</v>
          </cell>
          <cell r="D90">
            <v>1267.0250000000001</v>
          </cell>
          <cell r="E90">
            <v>435.75799999999998</v>
          </cell>
          <cell r="F90">
            <v>235.83699999999999</v>
          </cell>
          <cell r="G90">
            <v>0</v>
          </cell>
          <cell r="H90">
            <v>1</v>
          </cell>
          <cell r="I90">
            <v>40</v>
          </cell>
          <cell r="J90">
            <v>441.86099999999999</v>
          </cell>
          <cell r="K90">
            <v>-6.1030000000000086</v>
          </cell>
          <cell r="L90">
            <v>100</v>
          </cell>
          <cell r="M90">
            <v>70</v>
          </cell>
          <cell r="V90">
            <v>64.667000000000002</v>
          </cell>
          <cell r="W90">
            <v>50</v>
          </cell>
          <cell r="X90">
            <v>7.0489894381987721</v>
          </cell>
          <cell r="Y90">
            <v>3.6469451188395934</v>
          </cell>
          <cell r="AB90">
            <v>112.423</v>
          </cell>
          <cell r="AC90">
            <v>0</v>
          </cell>
          <cell r="AD90">
            <v>73.632000000000005</v>
          </cell>
          <cell r="AE90">
            <v>61.784199999999998</v>
          </cell>
          <cell r="AF90">
            <v>93.266999999999996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322.55700000000002</v>
          </cell>
          <cell r="D91">
            <v>1455.1420000000001</v>
          </cell>
          <cell r="E91">
            <v>389.488</v>
          </cell>
          <cell r="F91">
            <v>259.21800000000002</v>
          </cell>
          <cell r="G91">
            <v>0</v>
          </cell>
          <cell r="H91">
            <v>1</v>
          </cell>
          <cell r="I91">
            <v>40</v>
          </cell>
          <cell r="J91">
            <v>393.10199999999998</v>
          </cell>
          <cell r="K91">
            <v>-3.6139999999999759</v>
          </cell>
          <cell r="L91">
            <v>100</v>
          </cell>
          <cell r="M91">
            <v>70</v>
          </cell>
          <cell r="V91">
            <v>61.226599999999998</v>
          </cell>
          <cell r="X91">
            <v>7.0103190443369394</v>
          </cell>
          <cell r="Y91">
            <v>4.2337480768162861</v>
          </cell>
          <cell r="AB91">
            <v>83.355000000000004</v>
          </cell>
          <cell r="AC91">
            <v>0</v>
          </cell>
          <cell r="AD91">
            <v>74.921000000000006</v>
          </cell>
          <cell r="AE91">
            <v>65.120800000000003</v>
          </cell>
          <cell r="AF91">
            <v>84.674999999999997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564.45100000000002</v>
          </cell>
          <cell r="D92">
            <v>2195.6419999999998</v>
          </cell>
          <cell r="E92">
            <v>689.54399999999998</v>
          </cell>
          <cell r="F92">
            <v>304.22800000000001</v>
          </cell>
          <cell r="G92">
            <v>0</v>
          </cell>
          <cell r="H92">
            <v>1</v>
          </cell>
          <cell r="I92">
            <v>40</v>
          </cell>
          <cell r="J92">
            <v>693.70100000000002</v>
          </cell>
          <cell r="K92">
            <v>-4.1570000000000391</v>
          </cell>
          <cell r="L92">
            <v>200</v>
          </cell>
          <cell r="M92">
            <v>120</v>
          </cell>
          <cell r="V92">
            <v>115.44459999999999</v>
          </cell>
          <cell r="W92">
            <v>200</v>
          </cell>
          <cell r="X92">
            <v>7.1395976944785646</v>
          </cell>
          <cell r="Y92">
            <v>2.6352726762447096</v>
          </cell>
          <cell r="AB92">
            <v>112.321</v>
          </cell>
          <cell r="AC92">
            <v>0</v>
          </cell>
          <cell r="AD92">
            <v>132.15960000000001</v>
          </cell>
          <cell r="AE92">
            <v>108.747</v>
          </cell>
          <cell r="AF92">
            <v>170.99600000000001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446.15699999999998</v>
          </cell>
          <cell r="D93">
            <v>2102.4499999999998</v>
          </cell>
          <cell r="E93">
            <v>568.21699999999998</v>
          </cell>
          <cell r="F93">
            <v>338.11099999999999</v>
          </cell>
          <cell r="G93">
            <v>0</v>
          </cell>
          <cell r="H93">
            <v>1</v>
          </cell>
          <cell r="I93">
            <v>40</v>
          </cell>
          <cell r="J93">
            <v>578.75900000000001</v>
          </cell>
          <cell r="K93">
            <v>-10.54200000000003</v>
          </cell>
          <cell r="L93">
            <v>100</v>
          </cell>
          <cell r="M93">
            <v>100</v>
          </cell>
          <cell r="V93">
            <v>91.166399999999996</v>
          </cell>
          <cell r="W93">
            <v>100</v>
          </cell>
          <cell r="X93">
            <v>6.9994098703030945</v>
          </cell>
          <cell r="Y93">
            <v>3.708723828077011</v>
          </cell>
          <cell r="AB93">
            <v>112.38500000000001</v>
          </cell>
          <cell r="AC93">
            <v>0</v>
          </cell>
          <cell r="AD93">
            <v>105.46099999999998</v>
          </cell>
          <cell r="AE93">
            <v>89.533600000000007</v>
          </cell>
          <cell r="AF93">
            <v>132.30799999999999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38</v>
          </cell>
          <cell r="D94">
            <v>270</v>
          </cell>
          <cell r="E94">
            <v>263</v>
          </cell>
          <cell r="F94">
            <v>45</v>
          </cell>
          <cell r="G94">
            <v>0</v>
          </cell>
          <cell r="H94">
            <v>0.4</v>
          </cell>
          <cell r="I94">
            <v>40</v>
          </cell>
          <cell r="J94">
            <v>267</v>
          </cell>
          <cell r="K94">
            <v>-4</v>
          </cell>
          <cell r="L94">
            <v>0</v>
          </cell>
          <cell r="M94">
            <v>20</v>
          </cell>
          <cell r="V94">
            <v>5.8</v>
          </cell>
          <cell r="X94">
            <v>11.206896551724139</v>
          </cell>
          <cell r="Y94">
            <v>7.7586206896551726</v>
          </cell>
          <cell r="AB94">
            <v>234</v>
          </cell>
          <cell r="AC94">
            <v>0</v>
          </cell>
          <cell r="AD94">
            <v>6</v>
          </cell>
          <cell r="AE94">
            <v>7.6</v>
          </cell>
          <cell r="AF94">
            <v>9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63</v>
          </cell>
          <cell r="E95">
            <v>31</v>
          </cell>
          <cell r="F95">
            <v>32</v>
          </cell>
          <cell r="G95">
            <v>0</v>
          </cell>
          <cell r="H95">
            <v>0.6</v>
          </cell>
          <cell r="I95">
            <v>60</v>
          </cell>
          <cell r="J95">
            <v>33</v>
          </cell>
          <cell r="K95">
            <v>-2</v>
          </cell>
          <cell r="L95">
            <v>0</v>
          </cell>
          <cell r="M95">
            <v>0</v>
          </cell>
          <cell r="V95">
            <v>6.2</v>
          </cell>
          <cell r="W95">
            <v>20</v>
          </cell>
          <cell r="X95">
            <v>8.387096774193548</v>
          </cell>
          <cell r="Y95">
            <v>5.161290322580645</v>
          </cell>
          <cell r="AB95">
            <v>0</v>
          </cell>
          <cell r="AC95">
            <v>0</v>
          </cell>
          <cell r="AD95">
            <v>8.6</v>
          </cell>
          <cell r="AE95">
            <v>5.4</v>
          </cell>
          <cell r="AF95">
            <v>9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104</v>
          </cell>
          <cell r="D96">
            <v>4</v>
          </cell>
          <cell r="E96">
            <v>34</v>
          </cell>
          <cell r="F96">
            <v>70</v>
          </cell>
          <cell r="G96">
            <v>0</v>
          </cell>
          <cell r="H96">
            <v>0.6</v>
          </cell>
          <cell r="I96">
            <v>60</v>
          </cell>
          <cell r="J96">
            <v>38</v>
          </cell>
          <cell r="K96">
            <v>-4</v>
          </cell>
          <cell r="L96">
            <v>0</v>
          </cell>
          <cell r="M96">
            <v>0</v>
          </cell>
          <cell r="V96">
            <v>6.8</v>
          </cell>
          <cell r="X96">
            <v>10.294117647058824</v>
          </cell>
          <cell r="Y96">
            <v>10.294117647058824</v>
          </cell>
          <cell r="AB96">
            <v>0</v>
          </cell>
          <cell r="AC96">
            <v>0</v>
          </cell>
          <cell r="AD96">
            <v>8</v>
          </cell>
          <cell r="AE96">
            <v>8.6</v>
          </cell>
          <cell r="AF96">
            <v>4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65</v>
          </cell>
          <cell r="D97">
            <v>28</v>
          </cell>
          <cell r="E97">
            <v>34</v>
          </cell>
          <cell r="F97">
            <v>55</v>
          </cell>
          <cell r="G97">
            <v>0</v>
          </cell>
          <cell r="H97">
            <v>0.6</v>
          </cell>
          <cell r="I97">
            <v>60</v>
          </cell>
          <cell r="J97">
            <v>44</v>
          </cell>
          <cell r="K97">
            <v>-10</v>
          </cell>
          <cell r="L97">
            <v>20</v>
          </cell>
          <cell r="M97">
            <v>0</v>
          </cell>
          <cell r="V97">
            <v>6.8</v>
          </cell>
          <cell r="X97">
            <v>11.029411764705882</v>
          </cell>
          <cell r="Y97">
            <v>8.0882352941176467</v>
          </cell>
          <cell r="AB97">
            <v>0</v>
          </cell>
          <cell r="AC97">
            <v>0</v>
          </cell>
          <cell r="AD97">
            <v>9.4</v>
          </cell>
          <cell r="AE97">
            <v>9</v>
          </cell>
          <cell r="AF97">
            <v>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175.10300000000001</v>
          </cell>
          <cell r="D98">
            <v>409.68700000000001</v>
          </cell>
          <cell r="E98">
            <v>371.91899999999998</v>
          </cell>
          <cell r="F98">
            <v>204.875</v>
          </cell>
          <cell r="G98">
            <v>0</v>
          </cell>
          <cell r="H98">
            <v>1</v>
          </cell>
          <cell r="I98">
            <v>30</v>
          </cell>
          <cell r="J98">
            <v>372.74799999999999</v>
          </cell>
          <cell r="K98">
            <v>-0.82900000000000773</v>
          </cell>
          <cell r="L98">
            <v>40</v>
          </cell>
          <cell r="M98">
            <v>70</v>
          </cell>
          <cell r="V98">
            <v>56.7804</v>
          </cell>
          <cell r="W98">
            <v>100</v>
          </cell>
          <cell r="X98">
            <v>7.3066586357264125</v>
          </cell>
          <cell r="Y98">
            <v>3.6081993082119888</v>
          </cell>
          <cell r="AB98">
            <v>88.016999999999996</v>
          </cell>
          <cell r="AC98">
            <v>0</v>
          </cell>
          <cell r="AD98">
            <v>61.248199999999997</v>
          </cell>
          <cell r="AE98">
            <v>53.533000000000001</v>
          </cell>
          <cell r="AF98">
            <v>44.259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455</v>
          </cell>
          <cell r="D99">
            <v>7</v>
          </cell>
          <cell r="E99">
            <v>151</v>
          </cell>
          <cell r="F99">
            <v>305</v>
          </cell>
          <cell r="G99">
            <v>0</v>
          </cell>
          <cell r="H99">
            <v>0.13</v>
          </cell>
          <cell r="I99">
            <v>150</v>
          </cell>
          <cell r="J99">
            <v>158</v>
          </cell>
          <cell r="K99">
            <v>-7</v>
          </cell>
          <cell r="L99">
            <v>0</v>
          </cell>
          <cell r="M99">
            <v>0</v>
          </cell>
          <cell r="V99">
            <v>30.2</v>
          </cell>
          <cell r="X99">
            <v>10.099337748344372</v>
          </cell>
          <cell r="Y99">
            <v>10.099337748344372</v>
          </cell>
          <cell r="AB99">
            <v>0</v>
          </cell>
          <cell r="AC99">
            <v>0</v>
          </cell>
          <cell r="AD99">
            <v>39.200000000000003</v>
          </cell>
          <cell r="AE99">
            <v>28.8</v>
          </cell>
          <cell r="AF99">
            <v>41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64.093000000000004</v>
          </cell>
          <cell r="D100">
            <v>130.34399999999999</v>
          </cell>
          <cell r="E100">
            <v>70.438000000000002</v>
          </cell>
          <cell r="F100">
            <v>102.51900000000001</v>
          </cell>
          <cell r="G100">
            <v>0</v>
          </cell>
          <cell r="H100">
            <v>1</v>
          </cell>
          <cell r="I100">
            <v>50</v>
          </cell>
          <cell r="J100">
            <v>75.153000000000006</v>
          </cell>
          <cell r="K100">
            <v>-4.7150000000000034</v>
          </cell>
          <cell r="L100">
            <v>20</v>
          </cell>
          <cell r="M100">
            <v>20</v>
          </cell>
          <cell r="V100">
            <v>14.0876</v>
          </cell>
          <cell r="X100">
            <v>10.116627388625458</v>
          </cell>
          <cell r="Y100">
            <v>7.2772509156989127</v>
          </cell>
          <cell r="AB100">
            <v>0</v>
          </cell>
          <cell r="AC100">
            <v>0</v>
          </cell>
          <cell r="AD100">
            <v>10.8102</v>
          </cell>
          <cell r="AE100">
            <v>15.702199999999999</v>
          </cell>
          <cell r="AF100">
            <v>13.587999999999999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70.174999999999997</v>
          </cell>
          <cell r="D101">
            <v>417.08199999999999</v>
          </cell>
          <cell r="E101">
            <v>168.05</v>
          </cell>
          <cell r="F101">
            <v>257.92899999999997</v>
          </cell>
          <cell r="G101">
            <v>0</v>
          </cell>
          <cell r="H101">
            <v>1</v>
          </cell>
          <cell r="I101">
            <v>50</v>
          </cell>
          <cell r="J101">
            <v>185.46799999999999</v>
          </cell>
          <cell r="K101">
            <v>-17.417999999999978</v>
          </cell>
          <cell r="L101">
            <v>120</v>
          </cell>
          <cell r="M101">
            <v>50</v>
          </cell>
          <cell r="V101">
            <v>33.61</v>
          </cell>
          <cell r="X101">
            <v>12.732192799761975</v>
          </cell>
          <cell r="Y101">
            <v>7.6741743528711686</v>
          </cell>
          <cell r="AB101">
            <v>0</v>
          </cell>
          <cell r="AC101">
            <v>0</v>
          </cell>
          <cell r="AD101">
            <v>25.953800000000001</v>
          </cell>
          <cell r="AE101">
            <v>51.851399999999998</v>
          </cell>
          <cell r="AF101">
            <v>24.532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162</v>
          </cell>
          <cell r="D102">
            <v>123</v>
          </cell>
          <cell r="E102">
            <v>241</v>
          </cell>
          <cell r="F102">
            <v>42</v>
          </cell>
          <cell r="G102">
            <v>0</v>
          </cell>
          <cell r="H102">
            <v>0.6</v>
          </cell>
          <cell r="I102">
            <v>60</v>
          </cell>
          <cell r="J102">
            <v>243</v>
          </cell>
          <cell r="K102">
            <v>-2</v>
          </cell>
          <cell r="L102">
            <v>0</v>
          </cell>
          <cell r="M102">
            <v>20</v>
          </cell>
          <cell r="V102">
            <v>30.2</v>
          </cell>
          <cell r="W102">
            <v>150</v>
          </cell>
          <cell r="X102">
            <v>7.0198675496688745</v>
          </cell>
          <cell r="Y102">
            <v>1.3907284768211921</v>
          </cell>
          <cell r="AB102">
            <v>90</v>
          </cell>
          <cell r="AC102">
            <v>0</v>
          </cell>
          <cell r="AD102">
            <v>26.6</v>
          </cell>
          <cell r="AE102">
            <v>17.2</v>
          </cell>
          <cell r="AF102">
            <v>41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174</v>
          </cell>
          <cell r="D103">
            <v>140</v>
          </cell>
          <cell r="E103">
            <v>252</v>
          </cell>
          <cell r="F103">
            <v>56</v>
          </cell>
          <cell r="G103">
            <v>0</v>
          </cell>
          <cell r="H103">
            <v>0.6</v>
          </cell>
          <cell r="I103">
            <v>60</v>
          </cell>
          <cell r="J103">
            <v>260</v>
          </cell>
          <cell r="K103">
            <v>-8</v>
          </cell>
          <cell r="L103">
            <v>0</v>
          </cell>
          <cell r="M103">
            <v>30</v>
          </cell>
          <cell r="V103">
            <v>32.4</v>
          </cell>
          <cell r="W103">
            <v>140</v>
          </cell>
          <cell r="X103">
            <v>6.9753086419753085</v>
          </cell>
          <cell r="Y103">
            <v>1.7283950617283952</v>
          </cell>
          <cell r="AB103">
            <v>90</v>
          </cell>
          <cell r="AC103">
            <v>0</v>
          </cell>
          <cell r="AD103">
            <v>31.2</v>
          </cell>
          <cell r="AE103">
            <v>21.6</v>
          </cell>
          <cell r="AF103">
            <v>41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484</v>
          </cell>
          <cell r="D104">
            <v>15</v>
          </cell>
          <cell r="E104">
            <v>148</v>
          </cell>
          <cell r="F104">
            <v>338</v>
          </cell>
          <cell r="G104">
            <v>0</v>
          </cell>
          <cell r="H104">
            <v>0.13</v>
          </cell>
          <cell r="I104">
            <v>150</v>
          </cell>
          <cell r="J104">
            <v>161</v>
          </cell>
          <cell r="K104">
            <v>-13</v>
          </cell>
          <cell r="L104">
            <v>0</v>
          </cell>
          <cell r="M104">
            <v>0</v>
          </cell>
          <cell r="V104">
            <v>29.6</v>
          </cell>
          <cell r="X104">
            <v>11.418918918918918</v>
          </cell>
          <cell r="Y104">
            <v>11.418918918918918</v>
          </cell>
          <cell r="AB104">
            <v>0</v>
          </cell>
          <cell r="AC104">
            <v>0</v>
          </cell>
          <cell r="AD104">
            <v>49</v>
          </cell>
          <cell r="AE104">
            <v>24.4</v>
          </cell>
          <cell r="AF104">
            <v>35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745</v>
          </cell>
          <cell r="D105">
            <v>3719</v>
          </cell>
          <cell r="E105">
            <v>2853</v>
          </cell>
          <cell r="F105">
            <v>1568</v>
          </cell>
          <cell r="G105">
            <v>0</v>
          </cell>
          <cell r="H105">
            <v>0.28000000000000003</v>
          </cell>
          <cell r="I105">
            <v>35</v>
          </cell>
          <cell r="J105">
            <v>2879</v>
          </cell>
          <cell r="K105">
            <v>-26</v>
          </cell>
          <cell r="L105">
            <v>1000</v>
          </cell>
          <cell r="M105">
            <v>700</v>
          </cell>
          <cell r="V105">
            <v>406.2</v>
          </cell>
          <cell r="X105">
            <v>8.0452978828163477</v>
          </cell>
          <cell r="Y105">
            <v>3.8601674052191042</v>
          </cell>
          <cell r="AB105">
            <v>822</v>
          </cell>
          <cell r="AC105">
            <v>0</v>
          </cell>
          <cell r="AD105">
            <v>349</v>
          </cell>
          <cell r="AE105">
            <v>469.2</v>
          </cell>
          <cell r="AF105">
            <v>388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2380</v>
          </cell>
          <cell r="D106">
            <v>32</v>
          </cell>
          <cell r="E106">
            <v>691</v>
          </cell>
          <cell r="F106">
            <v>1708</v>
          </cell>
          <cell r="G106" t="str">
            <v>спзад</v>
          </cell>
          <cell r="H106">
            <v>0.4</v>
          </cell>
          <cell r="I106">
            <v>90</v>
          </cell>
          <cell r="J106">
            <v>703</v>
          </cell>
          <cell r="K106">
            <v>-12</v>
          </cell>
          <cell r="L106">
            <v>0</v>
          </cell>
          <cell r="M106">
            <v>0</v>
          </cell>
          <cell r="V106">
            <v>138.19999999999999</v>
          </cell>
          <cell r="X106">
            <v>12.358900144717801</v>
          </cell>
          <cell r="Y106">
            <v>12.358900144717801</v>
          </cell>
          <cell r="AB106">
            <v>0</v>
          </cell>
          <cell r="AC106">
            <v>0</v>
          </cell>
          <cell r="AD106">
            <v>150.19999999999999</v>
          </cell>
          <cell r="AE106">
            <v>186.6</v>
          </cell>
          <cell r="AF106">
            <v>191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421</v>
          </cell>
          <cell r="D107">
            <v>908</v>
          </cell>
          <cell r="E107">
            <v>746</v>
          </cell>
          <cell r="F107">
            <v>564</v>
          </cell>
          <cell r="G107">
            <v>0</v>
          </cell>
          <cell r="H107">
            <v>0.33</v>
          </cell>
          <cell r="I107">
            <v>60</v>
          </cell>
          <cell r="J107">
            <v>763</v>
          </cell>
          <cell r="K107">
            <v>-17</v>
          </cell>
          <cell r="L107">
            <v>150</v>
          </cell>
          <cell r="M107">
            <v>200</v>
          </cell>
          <cell r="V107">
            <v>149.19999999999999</v>
          </cell>
          <cell r="W107">
            <v>150</v>
          </cell>
          <cell r="X107">
            <v>7.1313672922252014</v>
          </cell>
          <cell r="Y107">
            <v>3.7801608579088475</v>
          </cell>
          <cell r="AB107">
            <v>0</v>
          </cell>
          <cell r="AC107">
            <v>0</v>
          </cell>
          <cell r="AD107">
            <v>109.6</v>
          </cell>
          <cell r="AE107">
            <v>145.19999999999999</v>
          </cell>
          <cell r="AF107">
            <v>246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894</v>
          </cell>
          <cell r="D108">
            <v>234</v>
          </cell>
          <cell r="E108">
            <v>668</v>
          </cell>
          <cell r="F108">
            <v>438</v>
          </cell>
          <cell r="G108">
            <v>0</v>
          </cell>
          <cell r="H108">
            <v>0.35</v>
          </cell>
          <cell r="I108" t="e">
            <v>#N/A</v>
          </cell>
          <cell r="J108">
            <v>688</v>
          </cell>
          <cell r="K108">
            <v>-20</v>
          </cell>
          <cell r="L108">
            <v>50</v>
          </cell>
          <cell r="M108">
            <v>50</v>
          </cell>
          <cell r="V108">
            <v>133.6</v>
          </cell>
          <cell r="W108">
            <v>400</v>
          </cell>
          <cell r="X108">
            <v>7.020958083832336</v>
          </cell>
          <cell r="Y108">
            <v>3.2784431137724552</v>
          </cell>
          <cell r="AB108">
            <v>0</v>
          </cell>
          <cell r="AC108">
            <v>0</v>
          </cell>
          <cell r="AD108">
            <v>0</v>
          </cell>
          <cell r="AE108">
            <v>82</v>
          </cell>
          <cell r="AF108">
            <v>170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-622</v>
          </cell>
          <cell r="D109">
            <v>1363</v>
          </cell>
          <cell r="E109">
            <v>962</v>
          </cell>
          <cell r="F109">
            <v>-244</v>
          </cell>
          <cell r="G109" t="str">
            <v>ак</v>
          </cell>
          <cell r="H109">
            <v>0</v>
          </cell>
          <cell r="I109">
            <v>0</v>
          </cell>
          <cell r="J109">
            <v>980</v>
          </cell>
          <cell r="K109">
            <v>-18</v>
          </cell>
          <cell r="L109">
            <v>0</v>
          </cell>
          <cell r="M109">
            <v>0</v>
          </cell>
          <cell r="V109">
            <v>192.4</v>
          </cell>
          <cell r="X109">
            <v>-1.2681912681912682</v>
          </cell>
          <cell r="Y109">
            <v>-1.2681912681912682</v>
          </cell>
          <cell r="AB109">
            <v>0</v>
          </cell>
          <cell r="AC109">
            <v>0</v>
          </cell>
          <cell r="AD109">
            <v>235.8</v>
          </cell>
          <cell r="AE109">
            <v>259.60000000000002</v>
          </cell>
          <cell r="AF109">
            <v>26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-231.36600000000001</v>
          </cell>
          <cell r="D110">
            <v>510.59199999999998</v>
          </cell>
          <cell r="E110">
            <v>368.988</v>
          </cell>
          <cell r="F110">
            <v>-91.156000000000006</v>
          </cell>
          <cell r="G110" t="str">
            <v>ак</v>
          </cell>
          <cell r="H110">
            <v>0</v>
          </cell>
          <cell r="I110">
            <v>0</v>
          </cell>
          <cell r="J110">
            <v>335.36</v>
          </cell>
          <cell r="K110">
            <v>33.627999999999986</v>
          </cell>
          <cell r="L110">
            <v>0</v>
          </cell>
          <cell r="M110">
            <v>0</v>
          </cell>
          <cell r="V110">
            <v>73.797600000000003</v>
          </cell>
          <cell r="X110">
            <v>-1.2352163213979859</v>
          </cell>
          <cell r="Y110">
            <v>-1.2352163213979859</v>
          </cell>
          <cell r="AB110">
            <v>0</v>
          </cell>
          <cell r="AC110">
            <v>0</v>
          </cell>
          <cell r="AD110">
            <v>89.131600000000006</v>
          </cell>
          <cell r="AE110">
            <v>97.947199999999995</v>
          </cell>
          <cell r="AF110">
            <v>22.86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-107.185</v>
          </cell>
          <cell r="D111">
            <v>221.77199999999999</v>
          </cell>
          <cell r="E111">
            <v>162.816</v>
          </cell>
          <cell r="F111">
            <v>-48.93</v>
          </cell>
          <cell r="G111" t="str">
            <v>ак</v>
          </cell>
          <cell r="H111">
            <v>0</v>
          </cell>
          <cell r="I111">
            <v>0</v>
          </cell>
          <cell r="J111">
            <v>161.184</v>
          </cell>
          <cell r="K111">
            <v>1.632000000000005</v>
          </cell>
          <cell r="L111">
            <v>0</v>
          </cell>
          <cell r="M111">
            <v>0</v>
          </cell>
          <cell r="V111">
            <v>32.563200000000002</v>
          </cell>
          <cell r="X111">
            <v>-1.5026164504716981</v>
          </cell>
          <cell r="Y111">
            <v>-1.5026164504716981</v>
          </cell>
          <cell r="AB111">
            <v>0</v>
          </cell>
          <cell r="AC111">
            <v>0</v>
          </cell>
          <cell r="AD111">
            <v>51.357600000000005</v>
          </cell>
          <cell r="AE111">
            <v>47.886399999999995</v>
          </cell>
          <cell r="AF111">
            <v>6.3710000000000004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-188</v>
          </cell>
          <cell r="D112">
            <v>350</v>
          </cell>
          <cell r="E112">
            <v>210</v>
          </cell>
          <cell r="F112">
            <v>-51</v>
          </cell>
          <cell r="G112" t="str">
            <v>ак</v>
          </cell>
          <cell r="H112">
            <v>0</v>
          </cell>
          <cell r="I112">
            <v>0</v>
          </cell>
          <cell r="J112">
            <v>213</v>
          </cell>
          <cell r="K112">
            <v>-3</v>
          </cell>
          <cell r="L112">
            <v>0</v>
          </cell>
          <cell r="M112">
            <v>0</v>
          </cell>
          <cell r="V112">
            <v>42</v>
          </cell>
          <cell r="X112">
            <v>-1.2142857142857142</v>
          </cell>
          <cell r="Y112">
            <v>-1.2142857142857142</v>
          </cell>
          <cell r="AB112">
            <v>0</v>
          </cell>
          <cell r="AC112">
            <v>0</v>
          </cell>
          <cell r="AD112">
            <v>55.2</v>
          </cell>
          <cell r="AE112">
            <v>76.8</v>
          </cell>
          <cell r="AF112">
            <v>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-114</v>
          </cell>
          <cell r="D113">
            <v>288</v>
          </cell>
          <cell r="E113">
            <v>212</v>
          </cell>
          <cell r="F113">
            <v>-43</v>
          </cell>
          <cell r="G113" t="str">
            <v>ак</v>
          </cell>
          <cell r="H113">
            <v>0</v>
          </cell>
          <cell r="I113">
            <v>0</v>
          </cell>
          <cell r="J113">
            <v>216</v>
          </cell>
          <cell r="K113">
            <v>-4</v>
          </cell>
          <cell r="L113">
            <v>0</v>
          </cell>
          <cell r="M113">
            <v>0</v>
          </cell>
          <cell r="V113">
            <v>42.4</v>
          </cell>
          <cell r="X113">
            <v>-1.0141509433962264</v>
          </cell>
          <cell r="Y113">
            <v>-1.0141509433962264</v>
          </cell>
          <cell r="AB113">
            <v>0</v>
          </cell>
          <cell r="AC113">
            <v>0</v>
          </cell>
          <cell r="AD113">
            <v>53.4</v>
          </cell>
          <cell r="AE113">
            <v>51.6</v>
          </cell>
          <cell r="AF113">
            <v>6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27.10.2023 - 02.11.2023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63.850999999999999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704.48199999999997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603.28399999999999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1421.93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223.62799999999999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2</v>
          </cell>
          <cell r="F14">
            <v>149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2507</v>
          </cell>
          <cell r="F15">
            <v>3462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15</v>
          </cell>
          <cell r="F17">
            <v>3334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865</v>
          </cell>
          <cell r="F18">
            <v>3859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343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142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144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279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389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129</v>
          </cell>
        </row>
        <row r="27">
          <cell r="A27" t="str">
            <v xml:space="preserve"> 079  Колбаса Сервелат Кремлевский,  0.35 кг, ПОКОМ</v>
          </cell>
          <cell r="F27">
            <v>113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1028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237</v>
          </cell>
        </row>
        <row r="30">
          <cell r="A30" t="str">
            <v xml:space="preserve"> 092  Сосиски Баварские с сыром,  0.42кг,ПОКОМ</v>
          </cell>
          <cell r="D30">
            <v>368</v>
          </cell>
          <cell r="F30">
            <v>5305</v>
          </cell>
        </row>
        <row r="31">
          <cell r="A31" t="str">
            <v xml:space="preserve"> 096  Сосиски Баварские,  0.42кг,ПОКОМ</v>
          </cell>
          <cell r="D31">
            <v>5606</v>
          </cell>
          <cell r="F31">
            <v>12561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10</v>
          </cell>
          <cell r="F32">
            <v>868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364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811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1093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551.32399999999996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6533.4290000000001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329.44900000000001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826.75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3.3</v>
          </cell>
          <cell r="F40">
            <v>239.167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13757.630999999999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297.06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2.4</v>
          </cell>
          <cell r="F43">
            <v>73.757000000000005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2.4</v>
          </cell>
          <cell r="F44">
            <v>614.71699999999998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20.399999999999999</v>
          </cell>
          <cell r="F45">
            <v>4451.4189999999999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17.602</v>
          </cell>
          <cell r="F46">
            <v>6755.2820000000002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4.9000000000000004</v>
          </cell>
          <cell r="F47">
            <v>313.56799999999998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3.2</v>
          </cell>
          <cell r="F48">
            <v>331.61700000000002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11.44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4.9000000000000004</v>
          </cell>
          <cell r="F50">
            <v>463.31799999999998</v>
          </cell>
        </row>
        <row r="51">
          <cell r="A51" t="str">
            <v xml:space="preserve"> 243  Колбаса Сервелат Зернистый, ВЕС.  ПОКОМ</v>
          </cell>
          <cell r="F51">
            <v>177.37100000000001</v>
          </cell>
        </row>
        <row r="52">
          <cell r="A52" t="str">
            <v xml:space="preserve"> 247  Сардельки Нежные, ВЕС.  ПОКОМ</v>
          </cell>
          <cell r="F52">
            <v>227.84899999999999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205.369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1597.453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74.554000000000002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58.55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373.23500000000001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163.173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1.431</v>
          </cell>
          <cell r="F59">
            <v>375.137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1.431</v>
          </cell>
          <cell r="F60">
            <v>464.47399999999999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1.4</v>
          </cell>
          <cell r="F61">
            <v>363.21699999999998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1420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25</v>
          </cell>
          <cell r="F63">
            <v>4249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12</v>
          </cell>
          <cell r="F64">
            <v>3630</v>
          </cell>
        </row>
        <row r="65">
          <cell r="A65" t="str">
            <v xml:space="preserve"> 283  Сосиски Сочинки, ВЕС, ТМ Стародворье ПОКОМ</v>
          </cell>
          <cell r="F65">
            <v>488.97699999999998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381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1449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375.11799999999999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22</v>
          </cell>
          <cell r="F69">
            <v>4256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32</v>
          </cell>
          <cell r="F70">
            <v>4917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57.607999999999997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160.81100000000001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1185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1838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9</v>
          </cell>
          <cell r="F76">
            <v>1225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368.16199999999998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1283.386</v>
          </cell>
        </row>
        <row r="80">
          <cell r="A80" t="str">
            <v xml:space="preserve"> 316  Колбаса Нежная ТМ Зареченские ВЕС  ПОКОМ</v>
          </cell>
          <cell r="F80">
            <v>151.64500000000001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61.079000000000001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2818.9389999999999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1810</v>
          </cell>
          <cell r="F83">
            <v>6748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23</v>
          </cell>
          <cell r="F84">
            <v>2927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1007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18.5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353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394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1146.2460000000001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23.152000000000001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389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112.816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10</v>
          </cell>
          <cell r="F93">
            <v>2948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11</v>
          </cell>
          <cell r="F94">
            <v>2155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</v>
          </cell>
          <cell r="F95">
            <v>495.16199999999998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5.601</v>
          </cell>
          <cell r="F96">
            <v>483.17700000000002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5.601</v>
          </cell>
          <cell r="F97">
            <v>803.17200000000003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5.601</v>
          </cell>
          <cell r="F98">
            <v>669.17600000000004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12.8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151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108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130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143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426.94499999999999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185</v>
          </cell>
        </row>
        <row r="106">
          <cell r="A106" t="str">
            <v xml:space="preserve"> 372  Ветчина Сочинка ТМ Стародворье. ВЕС ПОКОМ</v>
          </cell>
          <cell r="F106">
            <v>114.696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224.56100000000001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242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222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214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20</v>
          </cell>
          <cell r="F111">
            <v>2082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6</v>
          </cell>
          <cell r="F112">
            <v>864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6</v>
          </cell>
          <cell r="F113">
            <v>767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6</v>
          </cell>
          <cell r="F114">
            <v>666</v>
          </cell>
        </row>
        <row r="115">
          <cell r="A115" t="str">
            <v>1002 Ветчина По Швейцарскому рецепту 0,3 (Знаменский СГЦ)  МК</v>
          </cell>
          <cell r="D115">
            <v>6</v>
          </cell>
          <cell r="F115">
            <v>6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26.5</v>
          </cell>
          <cell r="F116">
            <v>26.5</v>
          </cell>
        </row>
        <row r="117">
          <cell r="A117" t="str">
            <v>1004 Рулька свиная бескостная в/к в/у (Знаменский СГЦ) МК</v>
          </cell>
          <cell r="F117">
            <v>1.274</v>
          </cell>
        </row>
        <row r="118">
          <cell r="A118" t="str">
            <v>1008 Хлеб печеночный 0,3кг в/у ШТ (Знаменский СГЦ)  МК</v>
          </cell>
          <cell r="D118">
            <v>34</v>
          </cell>
          <cell r="F118">
            <v>34</v>
          </cell>
        </row>
        <row r="119">
          <cell r="A119" t="str">
            <v>3215 ВЕТЧ.МЯСНАЯ Папа может п/о 0.4кг 8шт.    ОСТАНКИНО</v>
          </cell>
          <cell r="D119">
            <v>192</v>
          </cell>
          <cell r="F119">
            <v>192</v>
          </cell>
        </row>
        <row r="120">
          <cell r="A120" t="str">
            <v>3678 СОЧНЫЕ сос п/о мгс 2*2     ОСТАНКИНО</v>
          </cell>
          <cell r="D120">
            <v>16</v>
          </cell>
          <cell r="F120">
            <v>16</v>
          </cell>
        </row>
        <row r="121">
          <cell r="A121" t="str">
            <v>3717 СОЧНЫЕ сос п/о мгс 1*6 ОСТАНКИНО</v>
          </cell>
          <cell r="D121">
            <v>25</v>
          </cell>
          <cell r="F121">
            <v>25</v>
          </cell>
        </row>
        <row r="122">
          <cell r="A122" t="str">
            <v>3812 СОЧНЫЕ сос п/о мгс 2*2  ОСТАНКИНО</v>
          </cell>
          <cell r="D122">
            <v>1788.5</v>
          </cell>
          <cell r="F122">
            <v>1788.5</v>
          </cell>
        </row>
        <row r="123">
          <cell r="A123" t="str">
            <v>3969 МЯСНАЯ Папа может вар п/о_Ашан  ОСТАНКИНО</v>
          </cell>
          <cell r="D123">
            <v>22.1</v>
          </cell>
          <cell r="F123">
            <v>22.1</v>
          </cell>
        </row>
        <row r="124">
          <cell r="A124" t="str">
            <v>4063 МЯСНАЯ Папа может вар п/о_Л   ОСТАНКИНО</v>
          </cell>
          <cell r="D124">
            <v>1578.396</v>
          </cell>
          <cell r="F124">
            <v>1578.396</v>
          </cell>
        </row>
        <row r="125">
          <cell r="A125" t="str">
            <v>4117 ЭКСТРА Папа может с/к в/у_Л   ОСТАНКИНО</v>
          </cell>
          <cell r="D125">
            <v>22</v>
          </cell>
          <cell r="F125">
            <v>22</v>
          </cell>
        </row>
        <row r="126">
          <cell r="A126" t="str">
            <v>4342 Салями Финская п/к в/у ОСТАНКИНО</v>
          </cell>
          <cell r="D126">
            <v>1.4</v>
          </cell>
          <cell r="F126">
            <v>1.4</v>
          </cell>
        </row>
        <row r="127">
          <cell r="A127" t="str">
            <v>4574 Мясная со шпиком Папа может вар п/о ОСТАНКИНО</v>
          </cell>
          <cell r="D127">
            <v>117.15</v>
          </cell>
          <cell r="F127">
            <v>117.15</v>
          </cell>
        </row>
        <row r="128">
          <cell r="A128" t="str">
            <v>4611 ВЕТЧ.ЛЮБИТЕЛЬСКАЯ п/о 0.4кг ОСТАНКИНО</v>
          </cell>
          <cell r="D128">
            <v>9</v>
          </cell>
          <cell r="F128">
            <v>9</v>
          </cell>
        </row>
        <row r="129">
          <cell r="A129" t="str">
            <v>4614 ВЕТЧ.ЛЮБИТЕЛЬСКАЯ п/о _ ОСТАНКИНО</v>
          </cell>
          <cell r="D129">
            <v>197.6</v>
          </cell>
          <cell r="F129">
            <v>197.6</v>
          </cell>
        </row>
        <row r="130">
          <cell r="A130" t="str">
            <v>4813 ФИЛЕЙНАЯ Папа может вар п/о_Л   ОСТАНКИНО</v>
          </cell>
          <cell r="D130">
            <v>360.65</v>
          </cell>
          <cell r="F130">
            <v>360.65</v>
          </cell>
        </row>
        <row r="131">
          <cell r="A131" t="str">
            <v>4993 САЛЯМИ ИТАЛЬЯНСКАЯ с/к в/у 1/250*8_120c ОСТАНКИНО</v>
          </cell>
          <cell r="D131">
            <v>412</v>
          </cell>
          <cell r="F131">
            <v>412</v>
          </cell>
        </row>
        <row r="132">
          <cell r="A132" t="str">
            <v>5246 ДОКТОРСКАЯ ПРЕМИУМ вар б/о мгс_30с ОСТАНКИНО</v>
          </cell>
          <cell r="D132">
            <v>18</v>
          </cell>
          <cell r="F132">
            <v>18</v>
          </cell>
        </row>
        <row r="133">
          <cell r="A133" t="str">
            <v>5247 РУССКАЯ ПРЕМИУМ вар б/о мгс_30с ОСТАНКИНО</v>
          </cell>
          <cell r="D133">
            <v>68.400000000000006</v>
          </cell>
          <cell r="F133">
            <v>68.400000000000006</v>
          </cell>
        </row>
        <row r="134">
          <cell r="A134" t="str">
            <v>5336 ОСОБАЯ вар п/о  ОСТАНКИНО</v>
          </cell>
          <cell r="D134">
            <v>220.3</v>
          </cell>
          <cell r="F134">
            <v>220.3</v>
          </cell>
        </row>
        <row r="135">
          <cell r="A135" t="str">
            <v>5337 ОСОБАЯ СО ШПИКОМ вар п/о  ОСТАНКИНО</v>
          </cell>
          <cell r="D135">
            <v>47.9</v>
          </cell>
          <cell r="F135">
            <v>47.9</v>
          </cell>
        </row>
        <row r="136">
          <cell r="A136" t="str">
            <v>5341 СЕРВЕЛАТ ОХОТНИЧИЙ в/к в/у  ОСТАНКИНО</v>
          </cell>
          <cell r="D136">
            <v>305.39999999999998</v>
          </cell>
          <cell r="F136">
            <v>305.39999999999998</v>
          </cell>
        </row>
        <row r="137">
          <cell r="A137" t="str">
            <v>5483 ЭКСТРА Папа может с/к в/у 1/250 8шт.   ОСТАНКИНО</v>
          </cell>
          <cell r="D137">
            <v>663</v>
          </cell>
          <cell r="F137">
            <v>663</v>
          </cell>
        </row>
        <row r="138">
          <cell r="A138" t="str">
            <v>5532 СОЧНЫЕ сос п/о мгс 0.45кг 10шт_45с   ОСТАНКИНО</v>
          </cell>
          <cell r="D138">
            <v>5</v>
          </cell>
          <cell r="F138">
            <v>5</v>
          </cell>
        </row>
        <row r="139">
          <cell r="A139" t="str">
            <v>5533 СОЧНЫЕ сос п/о в/у 1/350 8шт_45с   ОСТАНКИНО</v>
          </cell>
          <cell r="D139">
            <v>11</v>
          </cell>
          <cell r="F139">
            <v>11</v>
          </cell>
        </row>
        <row r="140">
          <cell r="A140" t="str">
            <v>5544 Сервелат Финский в/к в/у_45с НОВАЯ ОСТАНКИНО</v>
          </cell>
          <cell r="D140">
            <v>678.05</v>
          </cell>
          <cell r="F140">
            <v>678.05</v>
          </cell>
        </row>
        <row r="141">
          <cell r="A141" t="str">
            <v>5682 САЛЯМИ МЕЛКОЗЕРНЕНАЯ с/к в/у 1/120_60с   ОСТАНКИНО</v>
          </cell>
          <cell r="D141">
            <v>1664</v>
          </cell>
          <cell r="F141">
            <v>1664</v>
          </cell>
        </row>
        <row r="142">
          <cell r="A142" t="str">
            <v>5706 АРОМАТНАЯ Папа может с/к в/у 1/250 8шт.  ОСТАНКИНО</v>
          </cell>
          <cell r="D142">
            <v>628</v>
          </cell>
          <cell r="F142">
            <v>628</v>
          </cell>
        </row>
        <row r="143">
          <cell r="A143" t="str">
            <v>5708 ПОСОЛЬСКАЯ Папа может с/к в/у ОСТАНКИНО</v>
          </cell>
          <cell r="D143">
            <v>66</v>
          </cell>
          <cell r="F143">
            <v>66</v>
          </cell>
        </row>
        <row r="144">
          <cell r="A144" t="str">
            <v>5820 СЛИВОЧНЫЕ Папа может сос п/о мгс 2*2_45с   ОСТАНКИНО</v>
          </cell>
          <cell r="D144">
            <v>77</v>
          </cell>
          <cell r="F144">
            <v>77</v>
          </cell>
        </row>
        <row r="145">
          <cell r="A145" t="str">
            <v>5851 ЭКСТРА Папа может вар п/о   ОСТАНКИНО</v>
          </cell>
          <cell r="D145">
            <v>444.85</v>
          </cell>
          <cell r="F145">
            <v>444.85</v>
          </cell>
        </row>
        <row r="146">
          <cell r="A146" t="str">
            <v>5931 ОХОТНИЧЬЯ Папа может с/к в/у 1/220 8шт.   ОСТАНКИНО</v>
          </cell>
          <cell r="D146">
            <v>535</v>
          </cell>
          <cell r="F146">
            <v>535</v>
          </cell>
        </row>
        <row r="147">
          <cell r="A147" t="str">
            <v>5981 МОЛОЧНЫЕ ТРАДИЦ. сос п/о мгс 1*6_45с   ОСТАНКИНО</v>
          </cell>
          <cell r="D147">
            <v>143</v>
          </cell>
          <cell r="F147">
            <v>143</v>
          </cell>
        </row>
        <row r="148">
          <cell r="A148" t="str">
            <v>5997 ОСОБАЯ Коровино вар п/о  ОСТАНКИНО</v>
          </cell>
          <cell r="D148">
            <v>62.85</v>
          </cell>
          <cell r="F148">
            <v>62.85</v>
          </cell>
        </row>
        <row r="149">
          <cell r="A149" t="str">
            <v>6004 РАГУ СВИНОЕ 1кг 8шт.зам_120с ОСТАНКИНО</v>
          </cell>
          <cell r="D149">
            <v>167</v>
          </cell>
          <cell r="F149">
            <v>167</v>
          </cell>
        </row>
        <row r="150">
          <cell r="A150" t="str">
            <v>6041 МОЛОЧНЫЕ К ЗАВТРАКУ сос п/о мгс 1*3  ОСТАНКИНО</v>
          </cell>
          <cell r="D150">
            <v>324</v>
          </cell>
          <cell r="F150">
            <v>324</v>
          </cell>
        </row>
        <row r="151">
          <cell r="A151" t="str">
            <v>6042 МОЛОЧНЫЕ К ЗАВТРАКУ сос п/о в/у 0.4кг   ОСТАНКИНО</v>
          </cell>
          <cell r="D151">
            <v>1070</v>
          </cell>
          <cell r="F151">
            <v>1071</v>
          </cell>
        </row>
        <row r="152">
          <cell r="A152" t="str">
            <v>6113 СОЧНЫЕ сос п/о мгс 1*6_Ашан  ОСТАНКИНО</v>
          </cell>
          <cell r="D152">
            <v>1802.3</v>
          </cell>
          <cell r="F152">
            <v>1802.3</v>
          </cell>
        </row>
        <row r="153">
          <cell r="A153" t="str">
            <v>6123 МОЛОЧНЫЕ КЛАССИЧЕСКИЕ ПМ сос п/о мгс 2*4   ОСТАНКИНО</v>
          </cell>
          <cell r="D153">
            <v>650.5</v>
          </cell>
          <cell r="F153">
            <v>650.5</v>
          </cell>
        </row>
        <row r="154">
          <cell r="A154" t="str">
            <v>6213 СЕРВЕЛАТ ФИНСКИЙ СН в/к в/у 0.35кг 8шт.  ОСТАНКИНО</v>
          </cell>
          <cell r="D154">
            <v>42</v>
          </cell>
          <cell r="F154">
            <v>42</v>
          </cell>
        </row>
        <row r="155">
          <cell r="A155" t="str">
            <v>6215 СЕРВЕЛАТ ОРЕХОВЫЙ СН в/к в/у 0.35кг 8шт  ОСТАНКИНО</v>
          </cell>
          <cell r="D155">
            <v>233</v>
          </cell>
          <cell r="F155">
            <v>233</v>
          </cell>
        </row>
        <row r="156">
          <cell r="A156" t="str">
            <v>6217 ШПИКАЧКИ ДОМАШНИЕ СН п/о мгс 0.4кг 8шт.  ОСТАНКИНО</v>
          </cell>
          <cell r="D156">
            <v>111</v>
          </cell>
          <cell r="F156">
            <v>111</v>
          </cell>
        </row>
        <row r="157">
          <cell r="A157" t="str">
            <v>6227 МОЛОЧНЫЕ ТРАДИЦ. сос п/о мгс 0.6кг LTF  ОСТАНКИНО</v>
          </cell>
          <cell r="D157">
            <v>213</v>
          </cell>
          <cell r="F157">
            <v>213</v>
          </cell>
        </row>
        <row r="158">
          <cell r="A158" t="str">
            <v>6241 ХОТ-ДОГ Папа может сос п/о мгс 0.38кг  ОСТАНКИНО</v>
          </cell>
          <cell r="D158">
            <v>121</v>
          </cell>
          <cell r="F158">
            <v>144</v>
          </cell>
        </row>
        <row r="159">
          <cell r="A159" t="str">
            <v>6247 ДОМАШНЯЯ Папа может вар п/о 0,4кг 8шт.  ОСТАНКИНО</v>
          </cell>
          <cell r="D159">
            <v>181</v>
          </cell>
          <cell r="F159">
            <v>181</v>
          </cell>
        </row>
        <row r="160">
          <cell r="A160" t="str">
            <v>6268 ГОВЯЖЬЯ Папа может вар п/о 0,4кг 8 шт.  ОСТАНКИНО</v>
          </cell>
          <cell r="D160">
            <v>408</v>
          </cell>
          <cell r="F160">
            <v>408</v>
          </cell>
        </row>
        <row r="161">
          <cell r="A161" t="str">
            <v>6279 КОРЕЙКА ПО-ОСТ.к/в в/с с/н в/у 1/150_45с  ОСТАНКИНО</v>
          </cell>
          <cell r="D161">
            <v>93</v>
          </cell>
          <cell r="F161">
            <v>93</v>
          </cell>
        </row>
        <row r="162">
          <cell r="A162" t="str">
            <v>6281 СВИНИНА ДЕЛИКАТ. к/в мл/к в/у 0.3кг 45с  ОСТАНКИНО</v>
          </cell>
          <cell r="D162">
            <v>366</v>
          </cell>
          <cell r="F162">
            <v>366</v>
          </cell>
        </row>
        <row r="163">
          <cell r="A163" t="str">
            <v>6297 ФИЛЕЙНЫЕ сос ц/о в/у 1/270 12шт_45с  ОСТАНКИНО</v>
          </cell>
          <cell r="D163">
            <v>2267</v>
          </cell>
          <cell r="F163">
            <v>2269</v>
          </cell>
        </row>
        <row r="164">
          <cell r="A164" t="str">
            <v>6302 БАЛЫКОВАЯ СН в/к в/у 0.35кг 8шт.  ОСТАНКИНО</v>
          </cell>
          <cell r="D164">
            <v>18</v>
          </cell>
          <cell r="F164">
            <v>18</v>
          </cell>
        </row>
        <row r="165">
          <cell r="A165" t="str">
            <v>6303 МЯСНЫЕ Папа может сос п/о мгс 1.5*3  ОСТАНКИНО</v>
          </cell>
          <cell r="D165">
            <v>270</v>
          </cell>
          <cell r="F165">
            <v>270</v>
          </cell>
        </row>
        <row r="166">
          <cell r="A166" t="str">
            <v>6325 ДОКТОРСКАЯ ПРЕМИУМ вар п/о 0.4кг 8шт.  ОСТАНКИНО</v>
          </cell>
          <cell r="D166">
            <v>616</v>
          </cell>
          <cell r="F166">
            <v>616</v>
          </cell>
        </row>
        <row r="167">
          <cell r="A167" t="str">
            <v>6333 МЯСНАЯ Папа может вар п/о 0.4кг 8шт.  ОСТАНКИНО</v>
          </cell>
          <cell r="D167">
            <v>5238</v>
          </cell>
          <cell r="F167">
            <v>5242</v>
          </cell>
        </row>
        <row r="168">
          <cell r="A168" t="str">
            <v>6345 ФИЛЕЙНАЯ Папа может вар п/о 0.5кг 8шт.  ОСТАНКИНО</v>
          </cell>
          <cell r="D168">
            <v>4</v>
          </cell>
          <cell r="F168">
            <v>4</v>
          </cell>
        </row>
        <row r="169">
          <cell r="A169" t="str">
            <v>6353 ЭКСТРА Папа может вар п/о 0.4кг 8шт.  ОСТАНКИНО</v>
          </cell>
          <cell r="D169">
            <v>1907</v>
          </cell>
          <cell r="F169">
            <v>1907</v>
          </cell>
        </row>
        <row r="170">
          <cell r="A170" t="str">
            <v>6392 ФИЛЕЙНАЯ Папа может вар п/о 0.4кг. ОСТАНКИНО</v>
          </cell>
          <cell r="D170">
            <v>3683</v>
          </cell>
          <cell r="F170">
            <v>3688</v>
          </cell>
        </row>
        <row r="171">
          <cell r="A171" t="str">
            <v>6427 КЛАССИЧЕСКАЯ ПМ вар п/о 0.35кг 8шт. ОСТАНКИНО</v>
          </cell>
          <cell r="D171">
            <v>915</v>
          </cell>
          <cell r="F171">
            <v>915</v>
          </cell>
        </row>
        <row r="172">
          <cell r="A172" t="str">
            <v>6438 БОГАТЫРСКИЕ Папа Может сос п/о в/у 0,3кг  ОСТАНКИНО</v>
          </cell>
          <cell r="D172">
            <v>763</v>
          </cell>
          <cell r="F172">
            <v>766</v>
          </cell>
        </row>
        <row r="173">
          <cell r="A173" t="str">
            <v>6448 СВИНИНА МАДЕРА с/к с/н в/у 1/100 10шт.   ОСТАНКИНО</v>
          </cell>
          <cell r="D173">
            <v>195</v>
          </cell>
          <cell r="F173">
            <v>195</v>
          </cell>
        </row>
        <row r="174">
          <cell r="A174" t="str">
            <v>6450 БЕКОН с/к с/н в/у 1/100 10шт.  ОСТАНКИНО</v>
          </cell>
          <cell r="D174">
            <v>370</v>
          </cell>
          <cell r="F174">
            <v>370</v>
          </cell>
        </row>
        <row r="175">
          <cell r="A175" t="str">
            <v>6453 ЭКСТРА Папа может с/к с/н в/у 1/100 14шт.   ОСТАНКИНО</v>
          </cell>
          <cell r="D175">
            <v>1235</v>
          </cell>
          <cell r="F175">
            <v>1235</v>
          </cell>
        </row>
        <row r="176">
          <cell r="A176" t="str">
            <v>6454 АРОМАТНАЯ с/к с/н в/у 1/100 14шт.  ОСТАНКИНО</v>
          </cell>
          <cell r="D176">
            <v>798</v>
          </cell>
          <cell r="F176">
            <v>798</v>
          </cell>
        </row>
        <row r="177">
          <cell r="A177" t="str">
            <v>6475 С СЫРОМ Папа может сос ц/о мгс 0.4кг6шт  ОСТАНКИНО</v>
          </cell>
          <cell r="D177">
            <v>287</v>
          </cell>
          <cell r="F177">
            <v>287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468.5</v>
          </cell>
          <cell r="F179">
            <v>468.5</v>
          </cell>
        </row>
        <row r="180">
          <cell r="A180" t="str">
            <v>6534 СЕРВЕЛАТ ФИНСКИЙ СН в/к п/о 0.35кг 8шт  ОСТАНКИНО</v>
          </cell>
          <cell r="D180">
            <v>30</v>
          </cell>
          <cell r="F180">
            <v>30</v>
          </cell>
        </row>
        <row r="181">
          <cell r="A181" t="str">
            <v>6535 СЕРВЕЛАТ ОРЕХОВЫЙ СН в/к п/о 0,35кг 8шт.  ОСТАНКИНО</v>
          </cell>
          <cell r="D181">
            <v>114</v>
          </cell>
          <cell r="F181">
            <v>114</v>
          </cell>
        </row>
        <row r="182">
          <cell r="A182" t="str">
            <v>6562 СЕРВЕЛАТ КАРЕЛЬСКИЙ СН в/к в/у 0,28кг  ОСТАНКИНО</v>
          </cell>
          <cell r="D182">
            <v>542</v>
          </cell>
          <cell r="F182">
            <v>542</v>
          </cell>
        </row>
        <row r="183">
          <cell r="A183" t="str">
            <v>6563 СЛИВОЧНЫЕ СН сос п/о мгс 1*6  ОСТАНКИНО</v>
          </cell>
          <cell r="D183">
            <v>46</v>
          </cell>
          <cell r="F183">
            <v>46</v>
          </cell>
        </row>
        <row r="184">
          <cell r="A184" t="str">
            <v>6565 СЕРВЕЛАТ С АРОМ.ТРАВАМИ в/к в/у 0,31кг  ОСТАНКИНО</v>
          </cell>
          <cell r="D184">
            <v>43</v>
          </cell>
          <cell r="F184">
            <v>43</v>
          </cell>
        </row>
        <row r="185">
          <cell r="A185" t="str">
            <v>6566 СЕРВЕЛАТ С БЕЛ.ГРИБАМИ в/к в/у 0,31кг  ОСТАНКИНО</v>
          </cell>
          <cell r="D185">
            <v>67</v>
          </cell>
          <cell r="F185">
            <v>67</v>
          </cell>
        </row>
        <row r="186">
          <cell r="A186" t="str">
            <v>6589 МОЛОЧНЫЕ ГОСТ СН сос п/о мгс 0.41кг 10шт  ОСТАНКИНО</v>
          </cell>
          <cell r="D186">
            <v>56</v>
          </cell>
          <cell r="F186">
            <v>56</v>
          </cell>
        </row>
        <row r="187">
          <cell r="A187" t="str">
            <v>6590 СЛИВОЧНЫЕ СН сос п/о мгс 0.41кг 10шт.  ОСТАНКИНО</v>
          </cell>
          <cell r="D187">
            <v>295</v>
          </cell>
          <cell r="F187">
            <v>295</v>
          </cell>
        </row>
        <row r="188">
          <cell r="A188" t="str">
            <v>6592 ДОКТОРСКАЯ СН вар п/о  ОСТАНКИНО</v>
          </cell>
          <cell r="D188">
            <v>57.15</v>
          </cell>
          <cell r="F188">
            <v>57.15</v>
          </cell>
        </row>
        <row r="189">
          <cell r="A189" t="str">
            <v>6593 ДОКТОРСКАЯ СН вар п/о 0.45кг 8шт.  ОСТАНКИНО</v>
          </cell>
          <cell r="D189">
            <v>130</v>
          </cell>
          <cell r="F189">
            <v>130</v>
          </cell>
        </row>
        <row r="190">
          <cell r="A190" t="str">
            <v>6594 МОЛОЧНАЯ СН вар п/о  ОСТАНКИНО</v>
          </cell>
          <cell r="D190">
            <v>39.1</v>
          </cell>
          <cell r="F190">
            <v>39.1</v>
          </cell>
        </row>
        <row r="191">
          <cell r="A191" t="str">
            <v>6595 МОЛОЧНАЯ СН вар п/о 0.45кг 8шт.  ОСТАНКИНО</v>
          </cell>
          <cell r="D191">
            <v>176</v>
          </cell>
          <cell r="F191">
            <v>176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150</v>
          </cell>
          <cell r="F193">
            <v>150</v>
          </cell>
        </row>
        <row r="194">
          <cell r="A194" t="str">
            <v>6606 СЫТНЫЕ Папа может сар б/о мгс 1*3 45с  ОСТАНКИНО</v>
          </cell>
          <cell r="D194">
            <v>127</v>
          </cell>
          <cell r="F194">
            <v>127</v>
          </cell>
        </row>
        <row r="195">
          <cell r="A195" t="str">
            <v>6636 БАЛЫКОВАЯ СН в/к п/о 0,35кг 8шт  ОСТАНКИНО</v>
          </cell>
          <cell r="D195">
            <v>95</v>
          </cell>
          <cell r="F195">
            <v>95</v>
          </cell>
        </row>
        <row r="196">
          <cell r="A196" t="str">
            <v>6641 СЛИВОЧНЫЕ ПМ сос п/о мгс 0,41кг 10шт.  ОСТАНКИНО</v>
          </cell>
          <cell r="D196">
            <v>1722</v>
          </cell>
          <cell r="F196">
            <v>1726</v>
          </cell>
        </row>
        <row r="197">
          <cell r="A197" t="str">
            <v>6642 СОЧНЫЙ ГРИЛЬ ПМ сос п/о мгс 0,41кг 8шт.  ОСТАНКИНО</v>
          </cell>
          <cell r="D197">
            <v>99</v>
          </cell>
          <cell r="F197">
            <v>99</v>
          </cell>
        </row>
        <row r="198">
          <cell r="A198" t="str">
            <v>6644 СОЧНЫЕ ПМ сос п/о мгс 0,41кг 10шт.  ОСТАНКИНО</v>
          </cell>
          <cell r="D198">
            <v>5447</v>
          </cell>
          <cell r="F198">
            <v>5447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29</v>
          </cell>
          <cell r="F200">
            <v>29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61.5</v>
          </cell>
          <cell r="F203">
            <v>61.5</v>
          </cell>
        </row>
        <row r="204">
          <cell r="A204" t="str">
            <v>6666 БОЯНСКАЯ Папа может п/к в/у 0,28кг 8 шт. ОСТАНКИНО</v>
          </cell>
          <cell r="D204">
            <v>1291</v>
          </cell>
          <cell r="F204">
            <v>1292</v>
          </cell>
        </row>
        <row r="205">
          <cell r="A205" t="str">
            <v>6669 ВЕНСКАЯ САЛЯМИ п/к в/у 0.28кг 8шт  ОСТАНКИНО</v>
          </cell>
          <cell r="D205">
            <v>731</v>
          </cell>
          <cell r="F205">
            <v>731</v>
          </cell>
        </row>
        <row r="206">
          <cell r="A206" t="str">
            <v>6683 СЕРВЕЛАТ ЗЕРНИСТЫЙ ПМ в/к в/у 0,35кг  ОСТАНКИНО</v>
          </cell>
          <cell r="D206">
            <v>2361</v>
          </cell>
          <cell r="F206">
            <v>2363</v>
          </cell>
        </row>
        <row r="207">
          <cell r="A207" t="str">
            <v>6684 СЕРВЕЛАТ КАРЕЛЬСКИЙ ПМ в/к в/у 0.28кг  ОСТАНКИНО</v>
          </cell>
          <cell r="D207">
            <v>2286</v>
          </cell>
          <cell r="F207">
            <v>2291</v>
          </cell>
        </row>
        <row r="208">
          <cell r="A208" t="str">
            <v>6689 СЕРВЕЛАТ ОХОТНИЧИЙ ПМ в/к в/у 0,35кг 8шт  ОСТАНКИНО</v>
          </cell>
          <cell r="D208">
            <v>4055</v>
          </cell>
          <cell r="F208">
            <v>4057</v>
          </cell>
        </row>
        <row r="209">
          <cell r="A209" t="str">
            <v>6692 СЕРВЕЛАТ ПРИМА в/к в/у 0.28кг 8шт.  ОСТАНКИНО</v>
          </cell>
          <cell r="D209">
            <v>870</v>
          </cell>
          <cell r="F209">
            <v>870</v>
          </cell>
        </row>
        <row r="210">
          <cell r="A210" t="str">
            <v>6697 СЕРВЕЛАТ ФИНСКИЙ ПМ в/к в/у 0,35кг 8шт.  ОСТАНКИНО</v>
          </cell>
          <cell r="D210">
            <v>4977</v>
          </cell>
          <cell r="F210">
            <v>4981</v>
          </cell>
        </row>
        <row r="211">
          <cell r="A211" t="str">
            <v>6713 СОЧНЫЙ ГРИЛЬ ПМ сос п/о мгс 0.41кг 8шт.  ОСТАНКИНО</v>
          </cell>
          <cell r="D211">
            <v>1752</v>
          </cell>
          <cell r="F211">
            <v>1752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168</v>
          </cell>
          <cell r="F212">
            <v>168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137</v>
          </cell>
          <cell r="F213">
            <v>137</v>
          </cell>
        </row>
        <row r="214">
          <cell r="A214" t="str">
            <v>БОНУС МОЛОЧНЫЕ ТРАДИЦ. сос п/о мгс 0.6кг_UZ (6083)</v>
          </cell>
          <cell r="D214">
            <v>244</v>
          </cell>
          <cell r="F214">
            <v>244</v>
          </cell>
        </row>
        <row r="215">
          <cell r="A215" t="str">
            <v>БОНУС МОЛОЧНЫЕ ТРАДИЦ. сос п/о мгс 1*6_UZ (6082)</v>
          </cell>
          <cell r="D215">
            <v>25</v>
          </cell>
          <cell r="F215">
            <v>25</v>
          </cell>
        </row>
        <row r="216">
          <cell r="A216" t="str">
            <v>БОНУС СОЧНЫЕ сос п/о мгс 0.41кг_UZ (6087)  ОСТАНКИНО</v>
          </cell>
          <cell r="D216">
            <v>137</v>
          </cell>
          <cell r="F216">
            <v>137</v>
          </cell>
        </row>
        <row r="217">
          <cell r="A217" t="str">
            <v>БОНУС СОЧНЫЕ сос п/о мгс 1*6_UZ (6088)  ОСТАНКИНО</v>
          </cell>
          <cell r="D217">
            <v>40</v>
          </cell>
          <cell r="F217">
            <v>40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</v>
          </cell>
          <cell r="F218">
            <v>768</v>
          </cell>
        </row>
        <row r="219">
          <cell r="A219" t="str">
            <v>БОНУС_283  Сосиски Сочинки, ВЕС, ТМ Стародворье ПОКОМ</v>
          </cell>
          <cell r="F219">
            <v>270.755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2.4</v>
          </cell>
          <cell r="F220">
            <v>132.672</v>
          </cell>
        </row>
        <row r="221">
          <cell r="A221" t="str">
            <v>БОНУС_307 Колбаса Сервелат Мясорубский с мелкорубленным окороком 0,35 кг срез ТМ Стародворье   Поком</v>
          </cell>
          <cell r="D221">
            <v>1</v>
          </cell>
          <cell r="F221">
            <v>138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F222">
            <v>240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131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182</v>
          </cell>
        </row>
        <row r="225">
          <cell r="A225" t="str">
            <v>Бутербродная вареная 0,47 кг шт.  СПК</v>
          </cell>
          <cell r="D225">
            <v>42</v>
          </cell>
          <cell r="F225">
            <v>42</v>
          </cell>
        </row>
        <row r="226">
          <cell r="A226" t="str">
            <v>Вареники замороженные "Благолепные" с картофелем и грибами. ВЕС  ПОКОМ</v>
          </cell>
          <cell r="F226">
            <v>10</v>
          </cell>
        </row>
        <row r="227">
          <cell r="A227" t="str">
            <v>Вацлавская вареная 400 гр.шт.  СПК</v>
          </cell>
          <cell r="D227">
            <v>8</v>
          </cell>
          <cell r="F227">
            <v>8</v>
          </cell>
        </row>
        <row r="228">
          <cell r="A228" t="str">
            <v>Вацлавская вареная ВЕС СПК</v>
          </cell>
          <cell r="D228">
            <v>25</v>
          </cell>
          <cell r="F228">
            <v>25</v>
          </cell>
        </row>
        <row r="229">
          <cell r="A229" t="str">
            <v>Вацлавская п/к (черева) 390 гр.шт. термоус.пак  СПК</v>
          </cell>
          <cell r="D229">
            <v>61</v>
          </cell>
          <cell r="F229">
            <v>61</v>
          </cell>
        </row>
        <row r="230">
          <cell r="A230" t="str">
            <v>Ветчина Вацлавская 400 гр.шт.  СПК</v>
          </cell>
          <cell r="D230">
            <v>4</v>
          </cell>
          <cell r="F230">
            <v>4</v>
          </cell>
        </row>
        <row r="231">
          <cell r="A231" t="str">
            <v>Готовые чебупели острые с мясом Горячая штучка 0,3 кг зам  ПОКОМ</v>
          </cell>
          <cell r="F231">
            <v>259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601</v>
          </cell>
          <cell r="F232">
            <v>2170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549</v>
          </cell>
          <cell r="F233">
            <v>1363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276</v>
          </cell>
        </row>
        <row r="235">
          <cell r="A235" t="str">
            <v>Готовые чебуреки Сочный мегачебурек.Готовые жареные.ВЕС  ПОКОМ</v>
          </cell>
          <cell r="F235">
            <v>71.02</v>
          </cell>
        </row>
        <row r="236">
          <cell r="A236" t="str">
            <v>Дельгаро с/в "Эликатессе" 140 гр.шт.  СПК</v>
          </cell>
          <cell r="D236">
            <v>101</v>
          </cell>
          <cell r="F236">
            <v>101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131</v>
          </cell>
          <cell r="F237">
            <v>131</v>
          </cell>
        </row>
        <row r="238">
          <cell r="A238" t="str">
            <v>Докторская вареная в/с 0,47 кг шт.  СПК</v>
          </cell>
          <cell r="D238">
            <v>30</v>
          </cell>
          <cell r="F238">
            <v>30</v>
          </cell>
        </row>
        <row r="239">
          <cell r="A239" t="str">
            <v>Докторская вареная термоус.пак. "Высокий вкус"  СПК</v>
          </cell>
          <cell r="D239">
            <v>143</v>
          </cell>
          <cell r="F239">
            <v>143</v>
          </cell>
        </row>
        <row r="240">
          <cell r="A240" t="str">
            <v>Домашняя п/к "Сибирский стандарт" (черева) (в ср.защ.атм.)  СПК</v>
          </cell>
          <cell r="D240">
            <v>462</v>
          </cell>
          <cell r="F240">
            <v>462</v>
          </cell>
        </row>
        <row r="241">
          <cell r="A241" t="str">
            <v>Жар-боллы с курочкой и сыром, ВЕС  ПОКОМ</v>
          </cell>
          <cell r="F241">
            <v>212.80099999999999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22.2</v>
          </cell>
        </row>
        <row r="243">
          <cell r="A243" t="str">
            <v>Жар-ладушки с мясом, картофелем и грибами. ВЕС  ПОКОМ</v>
          </cell>
          <cell r="F243">
            <v>11.1</v>
          </cell>
        </row>
        <row r="244">
          <cell r="A244" t="str">
            <v>Жар-ладушки с мясом. ВЕС  ПОКОМ</v>
          </cell>
          <cell r="D244">
            <v>7.4</v>
          </cell>
          <cell r="F244">
            <v>222</v>
          </cell>
        </row>
        <row r="245">
          <cell r="A245" t="str">
            <v>ЖАР-мени ВЕС ТМ Зареченские  ПОКОМ</v>
          </cell>
          <cell r="F245">
            <v>60</v>
          </cell>
        </row>
        <row r="246">
          <cell r="A246" t="str">
            <v>Жар-мени с картофелем и сочной грудинкой. ВЕС  ПОКОМ</v>
          </cell>
          <cell r="F246">
            <v>3.5</v>
          </cell>
        </row>
        <row r="247">
          <cell r="A247" t="str">
            <v>Карбонад Юбилейный термоус.пак.  СПК</v>
          </cell>
          <cell r="D247">
            <v>60.2</v>
          </cell>
          <cell r="F247">
            <v>60.2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11</v>
          </cell>
          <cell r="F248">
            <v>13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12</v>
          </cell>
          <cell r="F249">
            <v>14</v>
          </cell>
        </row>
        <row r="250">
          <cell r="A250" t="str">
            <v>Классика с/к 235 гр.шт. "Высокий вкус"  СПК</v>
          </cell>
          <cell r="D250">
            <v>141</v>
          </cell>
          <cell r="F250">
            <v>141</v>
          </cell>
        </row>
        <row r="251">
          <cell r="A251" t="str">
            <v>Классическая с/к "Сибирский стандарт" 560 гр.шт.  СПК</v>
          </cell>
          <cell r="D251">
            <v>2196</v>
          </cell>
          <cell r="F251">
            <v>5396</v>
          </cell>
        </row>
        <row r="252">
          <cell r="A252" t="str">
            <v>КЛБ С/К БРАУНШВЕЙКСКАЯ ПОЛУСУХ. МЯСН. ПРОД.КАТ.А В/У 300 гр  Клин</v>
          </cell>
          <cell r="D252">
            <v>5</v>
          </cell>
          <cell r="F252">
            <v>5</v>
          </cell>
        </row>
        <row r="253">
          <cell r="A253" t="str">
            <v>КЛБ С/К ЗЕРНИСТАЯ МЯСН. ПРОД.КАТ.Б В/У 300 гр  Клин</v>
          </cell>
          <cell r="D253">
            <v>6</v>
          </cell>
          <cell r="F253">
            <v>6</v>
          </cell>
        </row>
        <row r="254">
          <cell r="A254" t="str">
            <v>КЛБ С/К ИСПАНСКАЯ 280г  Клин</v>
          </cell>
          <cell r="D254">
            <v>6</v>
          </cell>
          <cell r="F254">
            <v>6</v>
          </cell>
        </row>
        <row r="255">
          <cell r="A255" t="str">
            <v>КЛБ С/К ИТАЛЬЯНСКАЯ 300Г В/У МЯСН. ПРОД  Клин</v>
          </cell>
          <cell r="D255">
            <v>30</v>
          </cell>
          <cell r="F255">
            <v>30</v>
          </cell>
        </row>
        <row r="256">
          <cell r="A256" t="str">
            <v>КЛБ С/К КОНЬЯЧНАЯ 210Г В/У МЯСН ПРОД ЧК  Клин</v>
          </cell>
          <cell r="D256">
            <v>14</v>
          </cell>
          <cell r="F256">
            <v>14</v>
          </cell>
        </row>
        <row r="257">
          <cell r="A257" t="str">
            <v>КЛБ С/К КОПЧОЛЛИ КЛАССИЧЕСКИЕ 70Г МГА МЯСН ПРОД  Клин</v>
          </cell>
          <cell r="D257">
            <v>58</v>
          </cell>
          <cell r="F257">
            <v>58</v>
          </cell>
        </row>
        <row r="258">
          <cell r="A258" t="str">
            <v>КЛБ С/К МИНИ-САЛЯМИ 300 г  Клин</v>
          </cell>
          <cell r="D258">
            <v>32</v>
          </cell>
          <cell r="F258">
            <v>32</v>
          </cell>
        </row>
        <row r="259">
          <cell r="A259" t="str">
            <v>КЛБ С/К ПАРМЕ НАРЕЗ 85ГР МГА  Клин</v>
          </cell>
          <cell r="D259">
            <v>42</v>
          </cell>
          <cell r="F259">
            <v>42</v>
          </cell>
        </row>
        <row r="260">
          <cell r="A260" t="str">
            <v>КЛБ С/К САЛЬЧИЧОН 280Г В/У МЯСН ПРОД ЧК  Клин</v>
          </cell>
          <cell r="D260">
            <v>4</v>
          </cell>
          <cell r="F260">
            <v>4</v>
          </cell>
        </row>
        <row r="261">
          <cell r="A261" t="str">
            <v>КЛБ С/К САЛЯМИ ВЕНСКАЯ В/У 300Г  Клин</v>
          </cell>
          <cell r="D261">
            <v>18</v>
          </cell>
          <cell r="F261">
            <v>18</v>
          </cell>
        </row>
        <row r="262">
          <cell r="A262" t="str">
            <v>КЛБ С/К СЕРВЕЛАТ ЧЕРНЫЙ КАБАН 210Г В/У МЯСН ПРОД  Клин</v>
          </cell>
          <cell r="D262">
            <v>4</v>
          </cell>
          <cell r="F262">
            <v>4</v>
          </cell>
        </row>
        <row r="263">
          <cell r="A263" t="str">
            <v>КЛБ С/К СЕРВЕЛАТ ЧЕРНЫЙ КАБАН ВЕС В/У МЯСН ПРОД  Клин</v>
          </cell>
          <cell r="D263">
            <v>10</v>
          </cell>
          <cell r="F263">
            <v>10</v>
          </cell>
        </row>
        <row r="264">
          <cell r="A264" t="str">
            <v>КЛБ С/К ЧЕРНЫЙ КАБАН В/У 300ГР  Клин</v>
          </cell>
          <cell r="D264">
            <v>6</v>
          </cell>
          <cell r="F264">
            <v>6</v>
          </cell>
        </row>
        <row r="265">
          <cell r="A265" t="str">
            <v>Колб.Марочная с/к в/у  ВЕС МИКОЯН</v>
          </cell>
          <cell r="D265">
            <v>2.3690000000000002</v>
          </cell>
          <cell r="F265">
            <v>2.3690000000000002</v>
          </cell>
        </row>
        <row r="266">
          <cell r="A266" t="str">
            <v>Колбаса Кремлевская с/к в/у. ВЕС МИКОЯН</v>
          </cell>
          <cell r="D266">
            <v>2</v>
          </cell>
          <cell r="F266">
            <v>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592</v>
          </cell>
          <cell r="F267">
            <v>592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646</v>
          </cell>
          <cell r="F268">
            <v>646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254</v>
          </cell>
          <cell r="F269">
            <v>254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36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7</v>
          </cell>
          <cell r="F271">
            <v>7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1</v>
          </cell>
          <cell r="F272">
            <v>387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401</v>
          </cell>
          <cell r="F273">
            <v>1126</v>
          </cell>
        </row>
        <row r="274">
          <cell r="A274" t="str">
            <v>Ла Фаворте с/в "Эликатессе" 140 гр.шт.  СПК</v>
          </cell>
          <cell r="D274">
            <v>76</v>
          </cell>
          <cell r="F274">
            <v>76</v>
          </cell>
        </row>
        <row r="275">
          <cell r="A275" t="str">
            <v>Ливерная Печеночная "Просто выгодно" 0,3 кг.шт.  СПК</v>
          </cell>
          <cell r="D275">
            <v>57</v>
          </cell>
          <cell r="F275">
            <v>57</v>
          </cell>
        </row>
        <row r="276">
          <cell r="A276" t="str">
            <v>Любительская вареная термоус.пак. "Высокий вкус"  СПК</v>
          </cell>
          <cell r="D276">
            <v>181</v>
          </cell>
          <cell r="F276">
            <v>181</v>
          </cell>
        </row>
        <row r="277">
          <cell r="A277" t="str">
            <v>Мини-сосиски в тесте "Фрайпики" 1,8кг ВЕС,  ПОКОМ</v>
          </cell>
          <cell r="F277">
            <v>122.9</v>
          </cell>
        </row>
        <row r="278">
          <cell r="A278" t="str">
            <v>Мини-сосиски в тесте "Фрайпики" 3,7кг ВЕС,  ПОКОМ</v>
          </cell>
          <cell r="F278">
            <v>47.9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3</v>
          </cell>
          <cell r="F280">
            <v>1486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1857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8</v>
          </cell>
          <cell r="F282">
            <v>1463</v>
          </cell>
        </row>
        <row r="283">
          <cell r="A283" t="str">
            <v>Наггетсы хрустящие п/ф ВЕС ПОКОМ</v>
          </cell>
          <cell r="F283">
            <v>272.00099999999998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10</v>
          </cell>
          <cell r="F284">
            <v>10</v>
          </cell>
        </row>
        <row r="285">
          <cell r="A285" t="str">
            <v>Окорок Черный Кабан, 95г (нар), Категории А  Клин</v>
          </cell>
          <cell r="D285">
            <v>5</v>
          </cell>
          <cell r="F285">
            <v>5</v>
          </cell>
        </row>
        <row r="286">
          <cell r="A286" t="str">
            <v>Оригинальная с перцем с/к  СПК</v>
          </cell>
          <cell r="D286">
            <v>460.3</v>
          </cell>
          <cell r="F286">
            <v>3710.3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2304</v>
          </cell>
          <cell r="F287">
            <v>3304</v>
          </cell>
        </row>
        <row r="288">
          <cell r="A288" t="str">
            <v>Особая вареная  СПК</v>
          </cell>
          <cell r="D288">
            <v>16.5</v>
          </cell>
          <cell r="F288">
            <v>16.5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17</v>
          </cell>
          <cell r="F289">
            <v>17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11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439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97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1050</v>
          </cell>
        </row>
        <row r="294">
          <cell r="A294" t="str">
            <v>Пельмени Бигбули с мясом, Горячая штучка 0,43кг  ПОКОМ</v>
          </cell>
          <cell r="F294">
            <v>120</v>
          </cell>
        </row>
        <row r="295">
          <cell r="A295" t="str">
            <v>Пельмени Бигбули с мясом, Горячая штучка 0,9кг  ПОКОМ</v>
          </cell>
          <cell r="D295">
            <v>1536</v>
          </cell>
          <cell r="F295">
            <v>1791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1429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183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11</v>
          </cell>
          <cell r="F298">
            <v>975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890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1185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5</v>
          </cell>
          <cell r="F301">
            <v>2695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4</v>
          </cell>
          <cell r="F302">
            <v>1037</v>
          </cell>
        </row>
        <row r="303">
          <cell r="A303" t="str">
            <v>Пельмени Быстромени сфера, ВЕС  ПОКОМ</v>
          </cell>
          <cell r="F303">
            <v>10</v>
          </cell>
        </row>
        <row r="304">
          <cell r="A304" t="str">
            <v>Пельмени Левантские ТМ Особый рецепт 0,8 кг  ПОКОМ</v>
          </cell>
          <cell r="F304">
            <v>19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6</v>
          </cell>
          <cell r="F305">
            <v>1591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4</v>
          </cell>
          <cell r="F306">
            <v>242</v>
          </cell>
        </row>
        <row r="307">
          <cell r="A307" t="str">
            <v>Пельмени Отборные с говядиной 0,9 кг НОВА ТМ Стародворье ТС Медвежье ушко  ПОКОМ</v>
          </cell>
          <cell r="F307">
            <v>5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F308">
            <v>13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494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F310">
            <v>677</v>
          </cell>
        </row>
        <row r="311">
          <cell r="A311" t="str">
            <v>Пельмени Сочные сфера 0,9 кг ТМ Стародворье ПОКОМ</v>
          </cell>
          <cell r="F311">
            <v>884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По-Австрийски с/к 260 гр.шт. "Высокий вкус"  СПК</v>
          </cell>
          <cell r="D313">
            <v>113</v>
          </cell>
          <cell r="F313">
            <v>113</v>
          </cell>
        </row>
        <row r="314">
          <cell r="A314" t="str">
            <v>Покровская вареная 0,47 кг шт.  СПК</v>
          </cell>
          <cell r="D314">
            <v>27</v>
          </cell>
          <cell r="F314">
            <v>27</v>
          </cell>
        </row>
        <row r="315">
          <cell r="A315" t="str">
            <v>Праздничная с/к "Сибирский стандарт" 560 гр.шт.  СПК</v>
          </cell>
          <cell r="D315">
            <v>684</v>
          </cell>
          <cell r="F315">
            <v>1684</v>
          </cell>
        </row>
        <row r="316">
          <cell r="A316" t="str">
            <v>Салями Трюфель с/в "Эликатессе" 0,16 кг.шт.  СПК</v>
          </cell>
          <cell r="D316">
            <v>104</v>
          </cell>
          <cell r="F316">
            <v>104</v>
          </cell>
        </row>
        <row r="317">
          <cell r="A317" t="str">
            <v>Салями Финская с/к 235 гр.шт. "Высокий вкус"  СПК</v>
          </cell>
          <cell r="D317">
            <v>83</v>
          </cell>
          <cell r="F317">
            <v>83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162</v>
          </cell>
          <cell r="F318">
            <v>382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125</v>
          </cell>
          <cell r="F319">
            <v>235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9</v>
          </cell>
          <cell r="F320">
            <v>9</v>
          </cell>
        </row>
        <row r="321">
          <cell r="A321" t="str">
            <v>Семейная с чесночком вареная (СПК+СКМ)  СПК</v>
          </cell>
          <cell r="D321">
            <v>775</v>
          </cell>
          <cell r="F321">
            <v>775</v>
          </cell>
        </row>
        <row r="322">
          <cell r="A322" t="str">
            <v>Семейная с чесночком Экстра вареная  СПК</v>
          </cell>
          <cell r="D322">
            <v>79.5</v>
          </cell>
          <cell r="F322">
            <v>79.5</v>
          </cell>
        </row>
        <row r="323">
          <cell r="A323" t="str">
            <v>Семейная с чесночком Экстра вареная 0,5 кг.шт.  СПК</v>
          </cell>
          <cell r="D323">
            <v>7</v>
          </cell>
          <cell r="F323">
            <v>7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19</v>
          </cell>
          <cell r="F324">
            <v>19</v>
          </cell>
        </row>
        <row r="325">
          <cell r="A325" t="str">
            <v>Сервелат Финский в/к 0,38 кг.шт. термофор.пак.  СПК</v>
          </cell>
          <cell r="D325">
            <v>57</v>
          </cell>
          <cell r="F325">
            <v>57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24</v>
          </cell>
          <cell r="F326">
            <v>24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206</v>
          </cell>
          <cell r="F327">
            <v>206</v>
          </cell>
        </row>
        <row r="328">
          <cell r="A328" t="str">
            <v>Сибирская особая с/к 0,235 кг шт.  СПК</v>
          </cell>
          <cell r="D328">
            <v>224</v>
          </cell>
          <cell r="F328">
            <v>224</v>
          </cell>
        </row>
        <row r="329">
          <cell r="A329" t="str">
            <v>Славянская п/к 0,38 кг шт.термофор.пак.  СПК</v>
          </cell>
          <cell r="D329">
            <v>15</v>
          </cell>
          <cell r="F329">
            <v>15</v>
          </cell>
        </row>
        <row r="330">
          <cell r="A330" t="str">
            <v>Снеки  ЖАР-мени ВЕС. рубленые в тесте замор.  ПОКОМ</v>
          </cell>
          <cell r="F330">
            <v>108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сосиска" "Сибирский стандарт" (лоток с ср.защ.атм.)  СПК</v>
          </cell>
          <cell r="D332">
            <v>504</v>
          </cell>
          <cell r="F332">
            <v>604</v>
          </cell>
        </row>
        <row r="333">
          <cell r="A333" t="str">
            <v>Сосиски "Молочные" 0,36 кг.шт. вак.упак.  СПК</v>
          </cell>
          <cell r="D333">
            <v>38</v>
          </cell>
          <cell r="F333">
            <v>38</v>
          </cell>
        </row>
        <row r="334">
          <cell r="A334" t="str">
            <v>Сосиски Мусульманские "Просто выгодно" (в ср.защ.атм.)  СПК</v>
          </cell>
          <cell r="D334">
            <v>37</v>
          </cell>
          <cell r="F334">
            <v>37</v>
          </cell>
        </row>
        <row r="335">
          <cell r="A335" t="str">
            <v>Сосиски Хот-дог ВЕС (лоток с ср.защ.атм.)   СПК</v>
          </cell>
          <cell r="D335">
            <v>77.2</v>
          </cell>
          <cell r="F335">
            <v>77.2</v>
          </cell>
        </row>
        <row r="336">
          <cell r="A336" t="str">
            <v>Сыр "Пармезан" 40% колотый 100 гр  ОСТАНКИНО</v>
          </cell>
          <cell r="D336">
            <v>4</v>
          </cell>
          <cell r="F336">
            <v>4</v>
          </cell>
        </row>
        <row r="337">
          <cell r="A337" t="str">
            <v>Сыр "Пармезан" 40% кусок 180 гр  ОСТАНКИНО</v>
          </cell>
          <cell r="D337">
            <v>47</v>
          </cell>
          <cell r="F337">
            <v>47</v>
          </cell>
        </row>
        <row r="338">
          <cell r="A338" t="str">
            <v>Сыр Боккончини копченый 40% 100 гр.  ОСТАНКИНО</v>
          </cell>
          <cell r="D338">
            <v>59</v>
          </cell>
          <cell r="F338">
            <v>59</v>
          </cell>
        </row>
        <row r="339">
          <cell r="A339" t="str">
            <v>Сыр Папа Может Гауда  45% 200гр     Останкино</v>
          </cell>
          <cell r="D339">
            <v>256</v>
          </cell>
          <cell r="F339">
            <v>256</v>
          </cell>
        </row>
        <row r="340">
          <cell r="A340" t="str">
            <v>Сыр Папа Может Гауда  45% вес     Останкино</v>
          </cell>
          <cell r="D340">
            <v>15.5</v>
          </cell>
          <cell r="F340">
            <v>15.5</v>
          </cell>
        </row>
        <row r="341">
          <cell r="A341" t="str">
            <v>Сыр Папа Может Гауда 48%, нарез, 125г (9 шт)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Голландский  45% 200гр     Останкино</v>
          </cell>
          <cell r="D342">
            <v>454</v>
          </cell>
          <cell r="F342">
            <v>454</v>
          </cell>
        </row>
        <row r="343">
          <cell r="A343" t="str">
            <v>Сыр Папа Может Голландский  45% вес      Останкино</v>
          </cell>
          <cell r="D343">
            <v>63</v>
          </cell>
          <cell r="F343">
            <v>63</v>
          </cell>
        </row>
        <row r="344">
          <cell r="A344" t="str">
            <v>Сыр Папа Может Голландский 45%, нарез, 125г (9 шт)  Останкино</v>
          </cell>
          <cell r="D344">
            <v>9</v>
          </cell>
          <cell r="F344">
            <v>9</v>
          </cell>
        </row>
        <row r="345">
          <cell r="A345" t="str">
            <v>Сыр Папа Может Министерский 45% 200г  Останкино</v>
          </cell>
          <cell r="D345">
            <v>181</v>
          </cell>
          <cell r="F345">
            <v>181</v>
          </cell>
        </row>
        <row r="346">
          <cell r="A346" t="str">
            <v>Сыр Папа Может Министерский 50%, нарезка 125г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Папин завтрак 45%, нарезка 125г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Папин Завтрак 50% 200г  Останкино</v>
          </cell>
          <cell r="D348">
            <v>151</v>
          </cell>
          <cell r="F348">
            <v>151</v>
          </cell>
        </row>
        <row r="349">
          <cell r="A349" t="str">
            <v>Сыр Папа Может Российский  50% 200гр    Останкино</v>
          </cell>
          <cell r="D349">
            <v>626</v>
          </cell>
          <cell r="F349">
            <v>626</v>
          </cell>
        </row>
        <row r="350">
          <cell r="A350" t="str">
            <v>Сыр Папа Может Российский  50% вес    Останкино</v>
          </cell>
          <cell r="D350">
            <v>101.65</v>
          </cell>
          <cell r="F350">
            <v>101.65</v>
          </cell>
        </row>
        <row r="351">
          <cell r="A351" t="str">
            <v>Сыр Папа Может Российский 50%, нарезка 125г  Останкино</v>
          </cell>
          <cell r="D351">
            <v>66</v>
          </cell>
          <cell r="F351">
            <v>66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143</v>
          </cell>
          <cell r="F352">
            <v>143</v>
          </cell>
        </row>
        <row r="353">
          <cell r="A353" t="str">
            <v>Сыр Папа Может Тильзитер   45% 200гр     Останкино</v>
          </cell>
          <cell r="D353">
            <v>325</v>
          </cell>
          <cell r="F353">
            <v>325</v>
          </cell>
        </row>
        <row r="354">
          <cell r="A354" t="str">
            <v>Сыр Папа Может Тильзитер   45% вес      Останкино</v>
          </cell>
          <cell r="D354">
            <v>88.5</v>
          </cell>
          <cell r="F354">
            <v>88.5</v>
          </cell>
        </row>
        <row r="355">
          <cell r="A355" t="str">
            <v>Сыр Папа Может Тильзитер 50%, нарезка 125г  Останкино</v>
          </cell>
          <cell r="D355">
            <v>5</v>
          </cell>
          <cell r="F355">
            <v>5</v>
          </cell>
        </row>
        <row r="356">
          <cell r="A356" t="str">
            <v>Сыр Папа Может Эдам 45% вес (=3,5кг)  Останкино</v>
          </cell>
          <cell r="D356">
            <v>7</v>
          </cell>
          <cell r="F356">
            <v>7</v>
          </cell>
        </row>
        <row r="357">
          <cell r="A357" t="str">
            <v>Сыр Плавл. Сливочный 55% 190гр  Останкино</v>
          </cell>
          <cell r="D357">
            <v>45</v>
          </cell>
          <cell r="F357">
            <v>45</v>
          </cell>
        </row>
        <row r="358">
          <cell r="A358" t="str">
            <v>Сыр рассольный жирный Чечил 45% 100 гр  ОСТАНКИНО</v>
          </cell>
          <cell r="D358">
            <v>123</v>
          </cell>
          <cell r="F358">
            <v>123</v>
          </cell>
        </row>
        <row r="359">
          <cell r="A359" t="str">
            <v>Сыр рассольный жирный Чечил копченый 45% 100 гр  ОСТАНКИНО</v>
          </cell>
          <cell r="D359">
            <v>113</v>
          </cell>
          <cell r="F359">
            <v>113</v>
          </cell>
        </row>
        <row r="360">
          <cell r="A360" t="str">
            <v>Сыр Скаморца свежий 40% 100 гр.  ОСТАНКИНО</v>
          </cell>
          <cell r="D360">
            <v>73</v>
          </cell>
          <cell r="F360">
            <v>73</v>
          </cell>
        </row>
        <row r="361">
          <cell r="A361" t="str">
            <v>Сыр Творож. с Зеленью 140 гр.  ОСТАНКИНО</v>
          </cell>
          <cell r="D361">
            <v>30</v>
          </cell>
          <cell r="F361">
            <v>30</v>
          </cell>
        </row>
        <row r="362">
          <cell r="A362" t="str">
            <v>Сыр Творож. Сливочный 140 гр  ОСТАНКИНО</v>
          </cell>
          <cell r="D362">
            <v>49</v>
          </cell>
          <cell r="F362">
            <v>49</v>
          </cell>
        </row>
        <row r="363">
          <cell r="A363" t="str">
            <v>Сыч/Прод Коровино Российский 50% 200г НОВАЯ СЗМЖ  ОСТАНКИНО</v>
          </cell>
          <cell r="D363">
            <v>141</v>
          </cell>
          <cell r="F363">
            <v>141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197</v>
          </cell>
          <cell r="F364">
            <v>197</v>
          </cell>
        </row>
        <row r="365">
          <cell r="A365" t="str">
            <v>Сыч/Прод Коровино Тильзитер 50% 200г НОВАЯ СЗМЖ  ОСТАНКИНО</v>
          </cell>
          <cell r="D365">
            <v>94</v>
          </cell>
          <cell r="F365">
            <v>94</v>
          </cell>
        </row>
        <row r="366">
          <cell r="A366" t="str">
            <v>Сыч/Прод Коровино Тильзитер Оригин 50% ВЕС НОВАЯ (5 кг брус) СЗМЖ  ОСТАНКИНО</v>
          </cell>
          <cell r="D366">
            <v>90</v>
          </cell>
          <cell r="F366">
            <v>90</v>
          </cell>
        </row>
        <row r="367">
          <cell r="A367" t="str">
            <v>Торо Неро с/в "Эликатессе" 140 гр.шт.  СПК</v>
          </cell>
          <cell r="D367">
            <v>24</v>
          </cell>
          <cell r="F367">
            <v>24</v>
          </cell>
        </row>
        <row r="368">
          <cell r="A368" t="str">
            <v>Уши свиные копченые к пиву 0,15кг нар. д/ф шт.  СПК</v>
          </cell>
          <cell r="D368">
            <v>38</v>
          </cell>
          <cell r="F368">
            <v>38</v>
          </cell>
        </row>
        <row r="369">
          <cell r="A369" t="str">
            <v>Фестивальная с/к 0,10 кг.шт. нарезка (лоток с ср.защ.атм.)  СПК</v>
          </cell>
          <cell r="D369">
            <v>169</v>
          </cell>
          <cell r="F369">
            <v>169</v>
          </cell>
        </row>
        <row r="370">
          <cell r="A370" t="str">
            <v>Фестивальная с/к 0,235 кг.шт.  СПК</v>
          </cell>
          <cell r="D370">
            <v>593</v>
          </cell>
          <cell r="F370">
            <v>593</v>
          </cell>
        </row>
        <row r="371">
          <cell r="A371" t="str">
            <v>Фестивальная с/к ВЕС   СПК</v>
          </cell>
          <cell r="D371">
            <v>32.4</v>
          </cell>
          <cell r="F371">
            <v>32.4</v>
          </cell>
        </row>
        <row r="372">
          <cell r="A372" t="str">
            <v>Фуэт с/в "Эликатессе" 160 гр.шт.  СПК</v>
          </cell>
          <cell r="D372">
            <v>57</v>
          </cell>
          <cell r="F372">
            <v>57</v>
          </cell>
        </row>
        <row r="373">
          <cell r="A373" t="str">
            <v>Хинкали Классические хинкали ВЕС,  ПОКОМ</v>
          </cell>
          <cell r="F373">
            <v>90</v>
          </cell>
        </row>
        <row r="374">
          <cell r="A374" t="str">
            <v>Хотстеры ТМ Горячая штучка ТС Хотстеры 0,25 кг зам  ПОКОМ</v>
          </cell>
          <cell r="F374">
            <v>1093</v>
          </cell>
        </row>
        <row r="375">
          <cell r="A375" t="str">
            <v>Хрустящие крылышки острые к пиву ТМ Горячая штучка 0,3кг зам  ПОКОМ</v>
          </cell>
          <cell r="F375">
            <v>104</v>
          </cell>
        </row>
        <row r="376">
          <cell r="A376" t="str">
            <v>Хрустящие крылышки ТМ Горячая штучка 0,3 кг зам  ПОКОМ</v>
          </cell>
          <cell r="F376">
            <v>143</v>
          </cell>
        </row>
        <row r="377">
          <cell r="A377" t="str">
            <v>Хрустящие крылышки. В панировке куриные жареные.ВЕС  ПОКОМ</v>
          </cell>
          <cell r="F377">
            <v>37.35</v>
          </cell>
        </row>
        <row r="378">
          <cell r="A378" t="str">
            <v>Чебупай сочное яблоко ТМ Горячая штучка 0,2 кг зам.  ПОКОМ</v>
          </cell>
          <cell r="F378">
            <v>121</v>
          </cell>
        </row>
        <row r="379">
          <cell r="A379" t="str">
            <v>Чебупай спелая вишня ТМ Горячая штучка 0,2 кг зам.  ПОКОМ</v>
          </cell>
          <cell r="F379">
            <v>259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151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705</v>
          </cell>
          <cell r="F381">
            <v>2695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2242</v>
          </cell>
          <cell r="F382">
            <v>4610</v>
          </cell>
        </row>
        <row r="383">
          <cell r="A383" t="str">
            <v>Чебуреки с мясом, грибами и картофелем. ВЕС  ПОКОМ</v>
          </cell>
          <cell r="F383">
            <v>2.7</v>
          </cell>
        </row>
        <row r="384">
          <cell r="A384" t="str">
            <v>Чебуреки сочные ВЕС ТМ Зареченские  ПОКОМ</v>
          </cell>
          <cell r="F384">
            <v>168.001</v>
          </cell>
        </row>
        <row r="385">
          <cell r="A385" t="str">
            <v>Чебуреки сочные, ВЕС, куриные жарен. зам  ПОКОМ</v>
          </cell>
          <cell r="F385">
            <v>315</v>
          </cell>
        </row>
        <row r="386">
          <cell r="A386" t="str">
            <v>Чоризо с/к "Эликатессе" 0,20 кг.шт.  СПК</v>
          </cell>
          <cell r="D386">
            <v>10</v>
          </cell>
          <cell r="F386">
            <v>10</v>
          </cell>
        </row>
        <row r="387">
          <cell r="A387" t="str">
            <v>ШЕЙКА С/К НАРЕЗ. 95ГР МГА МЯСН.ПРОД.КАТ.А ЧК  Клин</v>
          </cell>
          <cell r="D387">
            <v>5</v>
          </cell>
          <cell r="F387">
            <v>5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131</v>
          </cell>
          <cell r="F388">
            <v>131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111</v>
          </cell>
          <cell r="F389">
            <v>111</v>
          </cell>
        </row>
        <row r="390">
          <cell r="A390" t="str">
            <v>Юбилейная с/к 0,10 кг.шт. нарезка (лоток с ср.защ.атм.)  СПК</v>
          </cell>
          <cell r="D390">
            <v>59</v>
          </cell>
          <cell r="F390">
            <v>59</v>
          </cell>
        </row>
        <row r="391">
          <cell r="A391" t="str">
            <v>Юбилейная с/к 0,235 кг.шт.  СПК</v>
          </cell>
          <cell r="D391">
            <v>897</v>
          </cell>
          <cell r="F391">
            <v>897</v>
          </cell>
        </row>
        <row r="392">
          <cell r="A392" t="str">
            <v>Итого</v>
          </cell>
          <cell r="D392">
            <v>98864.081000000006</v>
          </cell>
          <cell r="F392">
            <v>264304.35200000001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27.10.2023 - 02.11.2023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195.82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196.16399999999999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196.38399999999999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68.448999999999998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40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120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60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138</v>
          </cell>
        </row>
        <row r="15">
          <cell r="A15" t="str">
            <v xml:space="preserve"> 058  Колбаса Докторская Особая ТМ Особый рецепт,  0,5кг, ПОКОМ</v>
          </cell>
          <cell r="D15">
            <v>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48</v>
          </cell>
        </row>
        <row r="17">
          <cell r="A17" t="str">
            <v xml:space="preserve"> 068  Колбаса Особая ТМ Особый рецепт, 0,5 кг, ПОКОМ</v>
          </cell>
          <cell r="D17">
            <v>20</v>
          </cell>
        </row>
        <row r="18">
          <cell r="A18" t="str">
            <v xml:space="preserve"> 079  Колбаса Сервелат Кремлевский,  0.35 кг, ПОКОМ</v>
          </cell>
          <cell r="D18">
            <v>30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120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30</v>
          </cell>
        </row>
        <row r="21">
          <cell r="A21" t="str">
            <v xml:space="preserve"> 092  Сосиски Баварские с сыром,  0.42кг,ПОКОМ</v>
          </cell>
          <cell r="D21">
            <v>840</v>
          </cell>
        </row>
        <row r="22">
          <cell r="A22" t="str">
            <v xml:space="preserve"> 096  Сосиски Баварские,  0.42кг,ПОКОМ</v>
          </cell>
          <cell r="D22">
            <v>2382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60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84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153.328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1504.29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31.702999999999999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205.06299999999999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24.024999999999999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3568.2550000000001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95.947999999999993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143.297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1172.385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2075.13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47.601999999999997</v>
          </cell>
        </row>
        <row r="36">
          <cell r="A36" t="str">
            <v xml:space="preserve"> 243  Колбаса Сервелат Зернистый, ВЕС.  ПОКОМ</v>
          </cell>
          <cell r="D36">
            <v>132.77000000000001</v>
          </cell>
        </row>
        <row r="37">
          <cell r="A37" t="str">
            <v xml:space="preserve"> 247  Сардельки Нежные, ВЕС.  ПОКОМ</v>
          </cell>
          <cell r="D37">
            <v>118.245</v>
          </cell>
        </row>
        <row r="38">
          <cell r="A38" t="str">
            <v xml:space="preserve"> 248  Сардельки Сочные ТМ Особый рецепт,   ПОКОМ</v>
          </cell>
          <cell r="D38">
            <v>36.604999999999997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197.364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102.979</v>
          </cell>
        </row>
        <row r="41">
          <cell r="A41" t="str">
            <v xml:space="preserve"> 263  Шпикачки Стародворские, ВЕС.  ПОКОМ</v>
          </cell>
          <cell r="D41">
            <v>64.009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29.867999999999999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116.31100000000001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17.294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174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564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100</v>
          </cell>
        </row>
        <row r="48">
          <cell r="A48" t="str">
            <v xml:space="preserve"> 283  Сосиски Сочинки, ВЕС, ТМ Стародворье ПОКОМ</v>
          </cell>
          <cell r="D48">
            <v>92.21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312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38.154000000000003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642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840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12.853999999999999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55.38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324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420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194.554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183.01499999999999</v>
          </cell>
        </row>
        <row r="60">
          <cell r="A60" t="str">
            <v xml:space="preserve"> 316  Колбаса Нежная ТМ Зареченские ВЕС  ПОКОМ</v>
          </cell>
          <cell r="D60">
            <v>24.04</v>
          </cell>
        </row>
        <row r="61">
          <cell r="A61" t="str">
            <v xml:space="preserve"> 317 Колбаса Сервелат Рижский ТМ Зареченские, ВЕС  ПОКОМ</v>
          </cell>
          <cell r="D61">
            <v>43.255000000000003</v>
          </cell>
        </row>
        <row r="62">
          <cell r="A62" t="str">
            <v xml:space="preserve"> 318  Сосиски Датские ТМ Зареченские, ВЕС  ПОКОМ</v>
          </cell>
          <cell r="D62">
            <v>1046.546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710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210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132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120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425.92</v>
          </cell>
        </row>
        <row r="69">
          <cell r="A69" t="str">
            <v xml:space="preserve"> 335  Колбаса Сливушка ТМ Вязанка. ВЕС.  ПОКОМ </v>
          </cell>
          <cell r="D69">
            <v>64.563999999999993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582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480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135.97200000000001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159.374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148.971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176.48699999999999</v>
          </cell>
        </row>
        <row r="76">
          <cell r="A76" t="str">
            <v xml:space="preserve"> 350  Сосиски Сочные без свинины ТМ Особый рецепт 0,4 кг. ПОКОМ</v>
          </cell>
          <cell r="D76">
            <v>120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78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102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140.36500000000001</v>
          </cell>
        </row>
        <row r="81">
          <cell r="A81" t="str">
            <v xml:space="preserve"> 368 Колбаса Балыкбургская с мраморным балыком 0,13 кг. ТМ Баварушка  ПОКОМ</v>
          </cell>
          <cell r="D81">
            <v>20</v>
          </cell>
        </row>
        <row r="82">
          <cell r="A82" t="str">
            <v xml:space="preserve"> 372  Ветчина Сочинка ТМ Стародворье. ВЕС ПОКОМ</v>
          </cell>
          <cell r="D82">
            <v>43.24</v>
          </cell>
        </row>
        <row r="83">
          <cell r="A83" t="str">
            <v xml:space="preserve"> 373 Колбаса вареная Сочинка ТМ Стародворье ВЕС ПОКОМ</v>
          </cell>
          <cell r="D83">
            <v>53.697000000000003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78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54</v>
          </cell>
        </row>
        <row r="86">
          <cell r="A86" t="str">
            <v xml:space="preserve"> 380  Колбаса Филейбургская с филе сочного окорока 0,13кг с/в ТМ Баварушка  ПОКОМ</v>
          </cell>
          <cell r="D86">
            <v>30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24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160</v>
          </cell>
        </row>
        <row r="89">
          <cell r="A89" t="str">
            <v>Итого</v>
          </cell>
          <cell r="D89">
            <v>24361.885999999999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02.11.2023 - 02.11.2023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18.244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259.34399999999999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276.28100000000001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349.19600000000003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96.028999999999996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543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154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120</v>
          </cell>
        </row>
        <row r="22">
          <cell r="A22" t="str">
            <v xml:space="preserve"> 068  Колбаса Особая ТМ Особый рецепт, 0,5 кг, ПОКОМ</v>
          </cell>
          <cell r="D22">
            <v>52</v>
          </cell>
        </row>
        <row r="23">
          <cell r="A23" t="str">
            <v xml:space="preserve"> 079  Колбаса Сервелат Кремлевский,  0.35 кг, ПОКОМ</v>
          </cell>
          <cell r="D23">
            <v>43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88</v>
          </cell>
        </row>
        <row r="26">
          <cell r="A26" t="str">
            <v xml:space="preserve"> 092  Сосиски Баварские с сыром,  0.42кг,ПОКОМ</v>
          </cell>
          <cell r="D26">
            <v>1480</v>
          </cell>
        </row>
        <row r="27">
          <cell r="A27" t="str">
            <v xml:space="preserve"> 096  Сосиски Баварские,  0.42кг,ПОКОМ</v>
          </cell>
          <cell r="D27">
            <v>3543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275.68400000000003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2215.7719999999999</v>
          </cell>
        </row>
        <row r="34">
          <cell r="A34" t="str">
            <v xml:space="preserve"> 203  Ветчина Нежная, ВЕС п/а ср.батон, ТМ КОЛБАСНЫЙ СТАНДАРТ ПОКОМ</v>
          </cell>
          <cell r="D34">
            <v>10.163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74.141000000000005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414.39299999999997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80.474999999999994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4964.3010000000004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122.613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24.606000000000002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239.76300000000001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1749.4870000000001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2787.2869999999998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137.131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77.700999999999993</v>
          </cell>
        </row>
        <row r="46">
          <cell r="A46" t="str">
            <v xml:space="preserve"> 240  Колбаса Салями охотничья, ВЕС. ПОКОМ</v>
          </cell>
          <cell r="D46">
            <v>1.117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125.548</v>
          </cell>
        </row>
        <row r="48">
          <cell r="A48" t="str">
            <v xml:space="preserve"> 243  Колбаса Сервелат Зернистый, ВЕС.  ПОКОМ</v>
          </cell>
          <cell r="D48">
            <v>144.64400000000001</v>
          </cell>
        </row>
        <row r="49">
          <cell r="A49" t="str">
            <v xml:space="preserve"> 247  Сардельки Нежные, ВЕС.  ПОКОМ</v>
          </cell>
          <cell r="D49">
            <v>146.22300000000001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57.204000000000001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423.11700000000002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45.482999999999997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6.726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152.51599999999999</v>
          </cell>
        </row>
        <row r="55">
          <cell r="A55" t="str">
            <v xml:space="preserve"> 263  Шпикачки Стародворские, ВЕС.  ПОКОМ</v>
          </cell>
          <cell r="D55">
            <v>83.138000000000005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80.126000000000005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195.21899999999999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74.819999999999993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1116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503</v>
          </cell>
        </row>
        <row r="62">
          <cell r="A62" t="str">
            <v xml:space="preserve"> 283  Сосиски Сочинки, ВЕС, ТМ Стародворье ПОКОМ</v>
          </cell>
          <cell r="D62">
            <v>184.749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584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87.037999999999997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1567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21.393999999999998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72.498999999999995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512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631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230.964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286.51900000000001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50.787999999999997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48.351999999999997</v>
          </cell>
        </row>
        <row r="77">
          <cell r="A77" t="str">
            <v xml:space="preserve"> 318  Сосиски Датские ТМ Зареченские, ВЕС  ПОКОМ</v>
          </cell>
          <cell r="D77">
            <v>1257.7349999999999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1314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783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329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1.0549999999999999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192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183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552.10199999999998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1.978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113</v>
          </cell>
        </row>
        <row r="87">
          <cell r="A87" t="str">
            <v xml:space="preserve"> 335  Колбаса Сливушка ТМ Вязанка. ВЕС.  ПОКОМ </v>
          </cell>
          <cell r="D87">
            <v>80.804000000000002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795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697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227.239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245.10599999999999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330.26799999999997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300.80500000000001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128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82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107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109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191.066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58</v>
          </cell>
        </row>
        <row r="100">
          <cell r="A100" t="str">
            <v xml:space="preserve"> 372  Ветчина Сочинка ТМ Стародворье. ВЕС ПОКОМ</v>
          </cell>
          <cell r="D100">
            <v>54.058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96.585999999999999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107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79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410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352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209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153</v>
          </cell>
        </row>
        <row r="109">
          <cell r="A109" t="str">
            <v>3215 ВЕТЧ.МЯСНАЯ Папа может п/о 0.4кг 8шт.    ОСТАНКИНО</v>
          </cell>
          <cell r="D109">
            <v>39</v>
          </cell>
        </row>
        <row r="110">
          <cell r="A110" t="str">
            <v>3678 СОЧНЫЕ сос п/о мгс 2*2     ОСТАНКИНО</v>
          </cell>
          <cell r="D110">
            <v>8.1820000000000004</v>
          </cell>
        </row>
        <row r="111">
          <cell r="A111" t="str">
            <v>3812 СОЧНЫЕ сос п/о мгс 2*2  ОСТАНКИНО</v>
          </cell>
          <cell r="D111">
            <v>239.11</v>
          </cell>
        </row>
        <row r="112">
          <cell r="A112" t="str">
            <v>3969 МЯСНАЯ Папа может вар п/о_Ашан  ОСТАНКИНО</v>
          </cell>
          <cell r="D112">
            <v>18.835000000000001</v>
          </cell>
        </row>
        <row r="113">
          <cell r="A113" t="str">
            <v>4063 МЯСНАЯ Папа может вар п/о_Л   ОСТАНКИНО</v>
          </cell>
          <cell r="D113">
            <v>194.17</v>
          </cell>
        </row>
        <row r="114">
          <cell r="A114" t="str">
            <v>4117 ЭКСТРА Папа может с/к в/у_Л   ОСТАНКИНО</v>
          </cell>
          <cell r="D114">
            <v>1.508</v>
          </cell>
        </row>
        <row r="115">
          <cell r="A115" t="str">
            <v>4574 Мясная со шпиком Папа может вар п/о ОСТАНКИНО</v>
          </cell>
          <cell r="D115">
            <v>32.386000000000003</v>
          </cell>
        </row>
        <row r="116">
          <cell r="A116" t="str">
            <v>4614 ВЕТЧ.ЛЮБИТЕЛЬСКАЯ п/о _ ОСТАНКИНО</v>
          </cell>
          <cell r="D116">
            <v>18.166</v>
          </cell>
        </row>
        <row r="117">
          <cell r="A117" t="str">
            <v>4813 ФИЛЕЙНАЯ Папа может вар п/о_Л   ОСТАНКИНО</v>
          </cell>
          <cell r="D117">
            <v>67.516000000000005</v>
          </cell>
        </row>
        <row r="118">
          <cell r="A118" t="str">
            <v>4993 САЛЯМИ ИТАЛЬЯНСКАЯ с/к в/у 1/250*8_120c ОСТАНКИНО</v>
          </cell>
          <cell r="D118">
            <v>82</v>
          </cell>
        </row>
        <row r="119">
          <cell r="A119" t="str">
            <v>5246 ДОКТОРСКАЯ ПРЕМИУМ вар б/о мгс_30с ОСТАНКИНО</v>
          </cell>
          <cell r="D119">
            <v>2.931</v>
          </cell>
        </row>
        <row r="120">
          <cell r="A120" t="str">
            <v>5247 РУССКАЯ ПРЕМИУМ вар б/о мгс_30с ОСТАНКИНО</v>
          </cell>
          <cell r="D120">
            <v>2.9260000000000002</v>
          </cell>
        </row>
        <row r="121">
          <cell r="A121" t="str">
            <v>5336 ОСОБАЯ вар п/о  ОСТАНКИНО</v>
          </cell>
          <cell r="D121">
            <v>48.966999999999999</v>
          </cell>
        </row>
        <row r="122">
          <cell r="A122" t="str">
            <v>5337 ОСОБАЯ СО ШПИКОМ вар п/о  ОСТАНКИНО</v>
          </cell>
          <cell r="D122">
            <v>15.967000000000001</v>
          </cell>
        </row>
        <row r="123">
          <cell r="A123" t="str">
            <v>5341 СЕРВЕЛАТ ОХОТНИЧИЙ в/к в/у  ОСТАНКИНО</v>
          </cell>
          <cell r="D123">
            <v>42.359000000000002</v>
          </cell>
        </row>
        <row r="124">
          <cell r="A124" t="str">
            <v>5483 ЭКСТРА Папа может с/к в/у 1/250 8шт.   ОСТАНКИНО</v>
          </cell>
          <cell r="D124">
            <v>121</v>
          </cell>
        </row>
        <row r="125">
          <cell r="A125" t="str">
            <v>5544 Сервелат Финский в/к в/у_45с НОВАЯ ОСТАНКИНО</v>
          </cell>
          <cell r="D125">
            <v>81.025999999999996</v>
          </cell>
        </row>
        <row r="126">
          <cell r="A126" t="str">
            <v>5682 САЛЯМИ МЕЛКОЗЕРНЕНАЯ с/к в/у 1/120_60с   ОСТАНКИНО</v>
          </cell>
          <cell r="D126">
            <v>202</v>
          </cell>
        </row>
        <row r="127">
          <cell r="A127" t="str">
            <v>5706 АРОМАТНАЯ Папа может с/к в/у 1/250 8шт.  ОСТАНКИНО</v>
          </cell>
          <cell r="D127">
            <v>99</v>
          </cell>
        </row>
        <row r="128">
          <cell r="A128" t="str">
            <v>5708 ПОСОЛЬСКАЯ Папа может с/к в/у ОСТАНКИНО</v>
          </cell>
          <cell r="D128">
            <v>8.1980000000000004</v>
          </cell>
        </row>
        <row r="129">
          <cell r="A129" t="str">
            <v>5820 СЛИВОЧНЫЕ Папа может сос п/о мгс 2*2_45с   ОСТАНКИНО</v>
          </cell>
          <cell r="D129">
            <v>16.513999999999999</v>
          </cell>
        </row>
        <row r="130">
          <cell r="A130" t="str">
            <v>5851 ЭКСТРА Папа может вар п/о   ОСТАНКИНО</v>
          </cell>
          <cell r="D130">
            <v>80.129000000000005</v>
          </cell>
        </row>
        <row r="131">
          <cell r="A131" t="str">
            <v>5931 ОХОТНИЧЬЯ Папа может с/к в/у 1/220 8шт.   ОСТАНКИНО</v>
          </cell>
          <cell r="D131">
            <v>87</v>
          </cell>
        </row>
        <row r="132">
          <cell r="A132" t="str">
            <v>5981 МОЛОЧНЫЕ ТРАДИЦ. сос п/о мгс 1*6_45с   ОСТАНКИНО</v>
          </cell>
          <cell r="D132">
            <v>21.271999999999998</v>
          </cell>
        </row>
        <row r="133">
          <cell r="A133" t="str">
            <v>5997 ОСОБАЯ Коровино вар п/о  ОСТАНКИНО</v>
          </cell>
          <cell r="D133">
            <v>6.7779999999999996</v>
          </cell>
        </row>
        <row r="134">
          <cell r="A134" t="str">
            <v>6004 РАГУ СВИНОЕ 1кг 8шт.зам_120с ОСТАНКИНО</v>
          </cell>
          <cell r="D134">
            <v>48</v>
          </cell>
        </row>
        <row r="135">
          <cell r="A135" t="str">
            <v>6041 МОЛОЧНЫЕ К ЗАВТРАКУ сос п/о мгс 1*3  ОСТАНКИНО</v>
          </cell>
          <cell r="D135">
            <v>15.371</v>
          </cell>
        </row>
        <row r="136">
          <cell r="A136" t="str">
            <v>6042 МОЛОЧНЫЕ К ЗАВТРАКУ сос п/о в/у 0.4кг   ОСТАНКИНО</v>
          </cell>
          <cell r="D136">
            <v>139</v>
          </cell>
        </row>
        <row r="137">
          <cell r="A137" t="str">
            <v>6113 СОЧНЫЕ сос п/о мгс 1*6_Ашан  ОСТАНКИНО</v>
          </cell>
          <cell r="D137">
            <v>218.80099999999999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99.15</v>
          </cell>
        </row>
        <row r="139">
          <cell r="A139" t="str">
            <v>6213 СЕРВЕЛАТ ФИНСКИЙ СН в/к в/у 0.35кг 8шт.  ОСТАНКИНО</v>
          </cell>
          <cell r="D139">
            <v>9</v>
          </cell>
        </row>
        <row r="140">
          <cell r="A140" t="str">
            <v>6215 СЕРВЕЛАТ ОРЕХОВЫЙ СН в/к в/у 0.35кг 8шт  ОСТАНКИНО</v>
          </cell>
          <cell r="D140">
            <v>11</v>
          </cell>
        </row>
        <row r="141">
          <cell r="A141" t="str">
            <v>6217 ШПИКАЧКИ ДОМАШНИЕ СН п/о мгс 0.4кг 8шт.  ОСТАНКИНО</v>
          </cell>
          <cell r="D141">
            <v>10</v>
          </cell>
        </row>
        <row r="142">
          <cell r="A142" t="str">
            <v>6227 МОЛОЧНЫЕ ТРАДИЦ. сос п/о мгс 0.6кг LTF  ОСТАНКИНО</v>
          </cell>
          <cell r="D142">
            <v>15</v>
          </cell>
        </row>
        <row r="143">
          <cell r="A143" t="str">
            <v>6241 ХОТ-ДОГ Папа может сос п/о мгс 0.38кг  ОСТАНКИНО</v>
          </cell>
          <cell r="D143">
            <v>18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6268 ГОВЯЖЬЯ Папа может вар п/о 0,4кг 8 шт.  ОСТАНКИНО</v>
          </cell>
          <cell r="D145">
            <v>85</v>
          </cell>
        </row>
        <row r="146">
          <cell r="A146" t="str">
            <v>6279 КОРЕЙКА ПО-ОСТ.к/в в/с с/н в/у 1/150_45с  ОСТАНКИНО</v>
          </cell>
          <cell r="D146">
            <v>11</v>
          </cell>
        </row>
        <row r="147">
          <cell r="A147" t="str">
            <v>6281 СВИНИНА ДЕЛИКАТ. к/в мл/к в/у 0.3кг 45с  ОСТАНКИНО</v>
          </cell>
          <cell r="D147">
            <v>33</v>
          </cell>
        </row>
        <row r="148">
          <cell r="A148" t="str">
            <v>6297 ФИЛЕЙНЫЕ сос ц/о в/у 1/270 12шт_45с  ОСТАНКИНО</v>
          </cell>
          <cell r="D148">
            <v>218</v>
          </cell>
        </row>
        <row r="149">
          <cell r="A149" t="str">
            <v>6303 МЯСНЫЕ Папа может сос п/о мгс 1.5*3  ОСТАНКИНО</v>
          </cell>
          <cell r="D149">
            <v>36.326999999999998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617</v>
          </cell>
        </row>
        <row r="152">
          <cell r="A152" t="str">
            <v>6353 ЭКСТРА Папа может вар п/о 0.4кг 8шт.  ОСТАНКИНО</v>
          </cell>
          <cell r="D152">
            <v>346</v>
          </cell>
        </row>
        <row r="153">
          <cell r="A153" t="str">
            <v>6392 ФИЛЕЙНАЯ Папа может вар п/о 0.4кг. ОСТАНКИНО</v>
          </cell>
          <cell r="D153">
            <v>555</v>
          </cell>
        </row>
        <row r="154">
          <cell r="A154" t="str">
            <v>6427 КЛАССИЧЕСКАЯ ПМ вар п/о 0.35кг 8шт. ОСТАНКИНО</v>
          </cell>
          <cell r="D154">
            <v>131</v>
          </cell>
        </row>
        <row r="155">
          <cell r="A155" t="str">
            <v>6438 БОГАТЫРСКИЕ Папа Может сос п/о в/у 0,3кг  ОСТАНКИНО</v>
          </cell>
          <cell r="D155">
            <v>113</v>
          </cell>
        </row>
        <row r="156">
          <cell r="A156" t="str">
            <v>6448 СВИНИНА МАДЕРА с/к с/н в/у 1/100 10шт.   ОСТАНКИНО</v>
          </cell>
          <cell r="D156">
            <v>36</v>
          </cell>
        </row>
        <row r="157">
          <cell r="A157" t="str">
            <v>6450 БЕКОН с/к с/н в/у 1/100 10шт.  ОСТАНКИНО</v>
          </cell>
          <cell r="D157">
            <v>60</v>
          </cell>
        </row>
        <row r="158">
          <cell r="A158" t="str">
            <v>6453 ЭКСТРА Папа может с/к с/н в/у 1/100 14шт.   ОСТАНКИНО</v>
          </cell>
          <cell r="D158">
            <v>177</v>
          </cell>
        </row>
        <row r="159">
          <cell r="A159" t="str">
            <v>6454 АРОМАТНАЯ с/к с/н в/у 1/100 14шт.  ОСТАНКИНО</v>
          </cell>
          <cell r="D159">
            <v>138</v>
          </cell>
        </row>
        <row r="160">
          <cell r="A160" t="str">
            <v>6475 С СЫРОМ Папа может сос ц/о мгс 0.4кг6шт  ОСТАНКИНО</v>
          </cell>
          <cell r="D160">
            <v>46</v>
          </cell>
        </row>
        <row r="161">
          <cell r="A161" t="str">
            <v>6527 ШПИКАЧКИ СОЧНЫЕ ПМ сар б/о мгс 1*3 45с ОСТАНКИНО</v>
          </cell>
          <cell r="D161">
            <v>96.35</v>
          </cell>
        </row>
        <row r="162">
          <cell r="A162" t="str">
            <v>6562 СЕРВЕЛАТ КАРЕЛЬСКИЙ СН в/к в/у 0,28кг  ОСТАНКИНО</v>
          </cell>
          <cell r="D162">
            <v>168</v>
          </cell>
        </row>
        <row r="163">
          <cell r="A163" t="str">
            <v>6563 СЛИВОЧНЫЕ СН сос п/о мгс 1*6  ОСТАНКИНО</v>
          </cell>
          <cell r="D163">
            <v>13.871</v>
          </cell>
        </row>
        <row r="164">
          <cell r="A164" t="str">
            <v>6565 СЕРВЕЛАТ С АРОМ.ТРАВАМИ в/к в/у 0,31кг  ОСТАНКИНО</v>
          </cell>
          <cell r="D164">
            <v>6</v>
          </cell>
        </row>
        <row r="165">
          <cell r="A165" t="str">
            <v>6566 СЕРВЕЛАТ С БЕЛ.ГРИБАМИ в/к в/у 0,31кг  ОСТАНКИНО</v>
          </cell>
          <cell r="D165">
            <v>23</v>
          </cell>
        </row>
        <row r="166">
          <cell r="A166" t="str">
            <v>6589 МОЛОЧНЫЕ ГОСТ СН сос п/о мгс 0.41кг 10шт  ОСТАНКИНО</v>
          </cell>
          <cell r="D166">
            <v>10</v>
          </cell>
        </row>
        <row r="167">
          <cell r="A167" t="str">
            <v>6590 СЛИВОЧНЫЕ СН сос п/о мгс 0.41кг 10шт.  ОСТАНКИНО</v>
          </cell>
          <cell r="D167">
            <v>73</v>
          </cell>
        </row>
        <row r="168">
          <cell r="A168" t="str">
            <v>6592 ДОКТОРСКАЯ СН вар п/о  ОСТАНКИНО</v>
          </cell>
          <cell r="D168">
            <v>17.521000000000001</v>
          </cell>
        </row>
        <row r="169">
          <cell r="A169" t="str">
            <v>6593 ДОКТОРСКАЯ СН вар п/о 0.45кг 8шт.  ОСТАНКИНО</v>
          </cell>
          <cell r="D169">
            <v>44</v>
          </cell>
        </row>
        <row r="170">
          <cell r="A170" t="str">
            <v>6594 МОЛОЧНАЯ СН вар п/о  ОСТАНКИНО</v>
          </cell>
          <cell r="D170">
            <v>9.4489999999999998</v>
          </cell>
        </row>
        <row r="171">
          <cell r="A171" t="str">
            <v>6595 МОЛОЧНАЯ СН вар п/о 0.45кг 8шт.  ОСТАНКИНО</v>
          </cell>
          <cell r="D171">
            <v>54</v>
          </cell>
        </row>
        <row r="172">
          <cell r="A172" t="str">
            <v>6601 ГОВЯЖЬИ СН сос п/о мгс 1*6  ОСТАНКИНО</v>
          </cell>
          <cell r="D172">
            <v>38.011000000000003</v>
          </cell>
        </row>
        <row r="173">
          <cell r="A173" t="str">
            <v>6606 СЫТНЫЕ Папа может сар б/о мгс 1*3 45с  ОСТАНКИНО</v>
          </cell>
          <cell r="D173">
            <v>30.908999999999999</v>
          </cell>
        </row>
        <row r="174">
          <cell r="A174" t="str">
            <v>6636 БАЛЫКОВАЯ СН в/к п/о 0,35кг 8шт  ОСТАНКИНО</v>
          </cell>
          <cell r="D174">
            <v>31</v>
          </cell>
        </row>
        <row r="175">
          <cell r="A175" t="str">
            <v>6641 СЛИВОЧНЫЕ ПМ сос п/о мгс 0,41кг 10шт.  ОСТАНКИНО</v>
          </cell>
          <cell r="D175">
            <v>189</v>
          </cell>
        </row>
        <row r="176">
          <cell r="A176" t="str">
            <v>6644 СОЧНЫЕ ПМ сос п/о мгс 0,41кг 10шт.  ОСТАНКИНО</v>
          </cell>
          <cell r="D176">
            <v>557</v>
          </cell>
        </row>
        <row r="177">
          <cell r="A177" t="str">
            <v>6645 ВЕТЧ.КЛАССИЧЕСКАЯ СН п/о 0.8кг 4шт.  ОСТАНКИНО</v>
          </cell>
          <cell r="D177">
            <v>4</v>
          </cell>
        </row>
        <row r="178">
          <cell r="A178" t="str">
            <v>6648 СОЧНЫЕ Папа может сар п/о мгс 1*3  ОСТАНКИНО</v>
          </cell>
          <cell r="D178">
            <v>9.2569999999999997</v>
          </cell>
        </row>
        <row r="179">
          <cell r="A179" t="str">
            <v>6650 СОЧНЫЕ С СЫРОМ ПМ сар п/о мгс 1*3  ОСТАНКИНО</v>
          </cell>
          <cell r="D179">
            <v>5.2140000000000004</v>
          </cell>
        </row>
        <row r="180">
          <cell r="A180" t="str">
            <v>6658 АРОМАТНАЯ С ЧЕСНОЧКОМ СН в/к мтс 0.330кг  ОСТАНКИНО</v>
          </cell>
          <cell r="D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15.802</v>
          </cell>
        </row>
        <row r="182">
          <cell r="A182" t="str">
            <v>6666 БОЯНСКАЯ Папа может п/к в/у 0,28кг 8 шт. ОСТАНКИНО</v>
          </cell>
          <cell r="D182">
            <v>213</v>
          </cell>
        </row>
        <row r="183">
          <cell r="A183" t="str">
            <v>6669 ВЕНСКАЯ САЛЯМИ п/к в/у 0.28кг 8шт  ОСТАНКИНО</v>
          </cell>
          <cell r="D183">
            <v>117</v>
          </cell>
        </row>
        <row r="184">
          <cell r="A184" t="str">
            <v>6683 СЕРВЕЛАТ ЗЕРНИСТЫЙ ПМ в/к в/у 0,35кг  ОСТАНКИНО</v>
          </cell>
          <cell r="D184">
            <v>441</v>
          </cell>
        </row>
        <row r="185">
          <cell r="A185" t="str">
            <v>6684 СЕРВЕЛАТ КАРЕЛЬСКИЙ ПМ в/к в/у 0.28кг  ОСТАНКИНО</v>
          </cell>
          <cell r="D185">
            <v>451</v>
          </cell>
        </row>
        <row r="186">
          <cell r="A186" t="str">
            <v>6689 СЕРВЕЛАТ ОХОТНИЧИЙ ПМ в/к в/у 0,35кг 8шт  ОСТАНКИНО</v>
          </cell>
          <cell r="D186">
            <v>564</v>
          </cell>
        </row>
        <row r="187">
          <cell r="A187" t="str">
            <v>6692 СЕРВЕЛАТ ПРИМА в/к в/у 0.28кг 8шт.  ОСТАНКИНО</v>
          </cell>
          <cell r="D187">
            <v>126</v>
          </cell>
        </row>
        <row r="188">
          <cell r="A188" t="str">
            <v>6697 СЕРВЕЛАТ ФИНСКИЙ ПМ в/к в/у 0,35кг 8шт.  ОСТАНКИНО</v>
          </cell>
          <cell r="D188">
            <v>704</v>
          </cell>
        </row>
        <row r="189">
          <cell r="A189" t="str">
            <v>6713 СОЧНЫЙ ГРИЛЬ ПМ сос п/о мгс 0.41кг 8шт.  ОСТАНКИНО</v>
          </cell>
          <cell r="D189">
            <v>229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64</v>
          </cell>
        </row>
        <row r="192">
          <cell r="A192" t="str">
            <v>БОНУС МОЛОЧНЫЕ ТРАДИЦ. сос п/о мгс 0.6кг_UZ (6083)</v>
          </cell>
          <cell r="D192">
            <v>62</v>
          </cell>
        </row>
        <row r="193">
          <cell r="A193" t="str">
            <v>БОНУС МОЛОЧНЫЕ ТРАДИЦ. сос п/о мгс 1*6_UZ (6082)</v>
          </cell>
          <cell r="D193">
            <v>8.6150000000000002</v>
          </cell>
        </row>
        <row r="194">
          <cell r="A194" t="str">
            <v>БОНУС СОЧНЫЕ сос п/о мгс 0.41кг_UZ (6087)  ОСТАНКИНО</v>
          </cell>
          <cell r="D194">
            <v>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11</v>
          </cell>
        </row>
        <row r="196">
          <cell r="A196" t="str">
            <v>БОНУС_283  Сосиски Сочинки, ВЕС, ТМ Стародворье ПОКОМ</v>
          </cell>
          <cell r="D196">
            <v>1.4059999999999999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1.4259999999999999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</v>
          </cell>
        </row>
        <row r="200">
          <cell r="A200" t="str">
            <v>Бутербродная вареная 0,47 кг шт.  СПК</v>
          </cell>
          <cell r="D200">
            <v>10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1</v>
          </cell>
        </row>
        <row r="203">
          <cell r="A203" t="str">
            <v>Вацлавская п/к (черева) 390 гр.шт. термоус.пак  СПК</v>
          </cell>
          <cell r="D203">
            <v>10</v>
          </cell>
        </row>
        <row r="204">
          <cell r="A204" t="str">
            <v>Ветчина Вацлавская 400 гр.шт.  СПК</v>
          </cell>
          <cell r="D204">
            <v>1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143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240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35</v>
          </cell>
        </row>
        <row r="212">
          <cell r="A212" t="str">
            <v>Докторская вареная термоус.пак. "Высокий вкус"  СПК</v>
          </cell>
          <cell r="D212">
            <v>3.8410000000000002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95.24</v>
          </cell>
        </row>
        <row r="214">
          <cell r="A214" t="str">
            <v>Жар-боллы с курочкой и сыром, ВЕС  ПОКОМ</v>
          </cell>
          <cell r="D214">
            <v>60.7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51.8</v>
          </cell>
        </row>
        <row r="217">
          <cell r="A217" t="str">
            <v>ЖАР-мени ВЕС ТМ Зареченские  ПОКОМ</v>
          </cell>
          <cell r="D217">
            <v>33</v>
          </cell>
        </row>
        <row r="218">
          <cell r="A218" t="str">
            <v>Карбонад Юбилейный термоус.пак.  СПК</v>
          </cell>
          <cell r="D218">
            <v>3.5739999999999998</v>
          </cell>
        </row>
        <row r="219">
          <cell r="A219" t="str">
            <v>Классика с/к 235 гр.шт. "Высокий вкус"  СПК</v>
          </cell>
          <cell r="D219">
            <v>16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200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225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111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5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93</v>
          </cell>
        </row>
        <row r="227">
          <cell r="A227" t="str">
            <v>Ла Фаворте с/в "Эликатессе" 140 гр.шт.  СПК</v>
          </cell>
          <cell r="D227">
            <v>5</v>
          </cell>
        </row>
        <row r="228">
          <cell r="A228" t="str">
            <v>Ливерная Печеночная "Просто выгодно" 0,3 кг.шт.  СПК</v>
          </cell>
          <cell r="D228">
            <v>18</v>
          </cell>
        </row>
        <row r="229">
          <cell r="A229" t="str">
            <v>Любительская вареная термоус.пак. "Высокий вкус"  СПК</v>
          </cell>
          <cell r="D229">
            <v>1.88</v>
          </cell>
        </row>
        <row r="230">
          <cell r="A230" t="str">
            <v>Мини-сосиски в тесте "Фрайпики" 1,8кг ВЕС,  ПОКОМ</v>
          </cell>
          <cell r="D230">
            <v>19.8</v>
          </cell>
        </row>
        <row r="231">
          <cell r="A231" t="str">
            <v>Мусульманская вареная "Просто выгодно"  СПК</v>
          </cell>
          <cell r="D231">
            <v>10.039999999999999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231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164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210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5</v>
          </cell>
        </row>
        <row r="236">
          <cell r="A236" t="str">
            <v>Оригинальная с перцем с/к  СПК</v>
          </cell>
          <cell r="D236">
            <v>35.229999999999997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4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17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56</v>
          </cell>
        </row>
        <row r="242">
          <cell r="A242" t="str">
            <v>Пельмени Бигбули с мясом, Горячая штучка 0,43кг  ПОКОМ</v>
          </cell>
          <cell r="D242">
            <v>29</v>
          </cell>
        </row>
        <row r="243">
          <cell r="A243" t="str">
            <v>Пельмени Бигбули с мясом, Горячая штучка 0,9кг  ПОКОМ</v>
          </cell>
          <cell r="D243">
            <v>70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71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232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250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299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316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99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155</v>
          </cell>
        </row>
        <row r="257">
          <cell r="A257" t="str">
            <v>Пельмени Сочные сфера 0,9 кг ТМ Стародворье ПОКОМ</v>
          </cell>
          <cell r="D257">
            <v>28</v>
          </cell>
        </row>
        <row r="258">
          <cell r="A258" t="str">
            <v>Пипперони с/к "Эликатессе" 0,10 кг.шт.  СПК</v>
          </cell>
          <cell r="D258">
            <v>2</v>
          </cell>
        </row>
        <row r="259">
          <cell r="A259" t="str">
            <v>Покровская вареная 0,47 кг 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3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30.108000000000001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17.66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4.07</v>
          </cell>
        </row>
        <row r="264">
          <cell r="A264" t="str">
            <v>Семейная с чесночком вареная (СПК+СКМ)  СПК</v>
          </cell>
          <cell r="D264">
            <v>213.12</v>
          </cell>
        </row>
        <row r="265">
          <cell r="A265" t="str">
            <v>Семейная с чесночком Экстра вареная  СПК</v>
          </cell>
          <cell r="D265">
            <v>14.114000000000001</v>
          </cell>
        </row>
        <row r="266">
          <cell r="A266" t="str">
            <v>Семейная с чесночком Экстра вареная 0,5 кг.шт.  СПК</v>
          </cell>
          <cell r="D266">
            <v>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7</v>
          </cell>
        </row>
        <row r="268">
          <cell r="A268" t="str">
            <v>Сервелат Финский в/к 0,38 кг.шт. термофор.пак.  СПК</v>
          </cell>
          <cell r="D268">
            <v>16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61</v>
          </cell>
        </row>
        <row r="271">
          <cell r="A271" t="str">
            <v>Сибирская особая с/к 0,235 кг шт.  СПК</v>
          </cell>
          <cell r="D271">
            <v>15</v>
          </cell>
        </row>
        <row r="272">
          <cell r="A272" t="str">
            <v>Славянская п/к 0,38 кг шт.термофор.пак.  СПК</v>
          </cell>
          <cell r="D272">
            <v>3</v>
          </cell>
        </row>
        <row r="273">
          <cell r="A273" t="str">
            <v>Снеки  ЖАР-мени ВЕС. рубленые в тесте замор.  ПОКОМ</v>
          </cell>
          <cell r="D273">
            <v>5</v>
          </cell>
        </row>
        <row r="274">
          <cell r="A274" t="str">
            <v>Сосиски "Баварские" 0,36 кг.шт. вак.упак.  СПК</v>
          </cell>
          <cell r="D274">
            <v>14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147.41999999999999</v>
          </cell>
        </row>
        <row r="276">
          <cell r="A276" t="str">
            <v>Сосиски "Молочные" 0,36 кг.шт. вак.упак.  СПК</v>
          </cell>
          <cell r="D276">
            <v>18</v>
          </cell>
        </row>
        <row r="277">
          <cell r="A277" t="str">
            <v>Сосиски Мусульманские "Просто выгодно" (в ср.защ.атм.)  СПК</v>
          </cell>
          <cell r="D277">
            <v>23.413</v>
          </cell>
        </row>
        <row r="278">
          <cell r="A278" t="str">
            <v>Сосиски Хот-дог ВЕС (лоток с ср.защ.атм.)   СПК</v>
          </cell>
          <cell r="D278">
            <v>17.13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с/к 0,235 кг.шт.  СПК</v>
          </cell>
          <cell r="D281">
            <v>45</v>
          </cell>
        </row>
        <row r="282">
          <cell r="A282" t="str">
            <v>Фестивальная с/к ВЕС   СПК</v>
          </cell>
          <cell r="D282">
            <v>2.44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138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30</v>
          </cell>
        </row>
        <row r="286">
          <cell r="A286" t="str">
            <v>Хрустящие крылышки ТМ Горячая штучка 0,3 кг зам  ПОКОМ</v>
          </cell>
          <cell r="D286">
            <v>29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1.8</v>
          </cell>
        </row>
        <row r="288">
          <cell r="A288" t="str">
            <v>Чебупай сочное яблоко ТМ Горячая штучка 0,2 кг зам.  ПОКОМ</v>
          </cell>
          <cell r="D288">
            <v>16</v>
          </cell>
        </row>
        <row r="289">
          <cell r="A289" t="str">
            <v>Чебупай спелая вишня ТМ Горячая штучка 0,2 кг зам.  ПОКОМ</v>
          </cell>
          <cell r="D289">
            <v>32</v>
          </cell>
        </row>
        <row r="290">
          <cell r="A290" t="str">
            <v>Чебупели Курочка гриль ТМ Горячая штучка, 0,3 кг зам  ПОКОМ</v>
          </cell>
          <cell r="D290">
            <v>24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258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271</v>
          </cell>
        </row>
        <row r="293">
          <cell r="A293" t="str">
            <v>Чебуреки с мясом, грибами и картофелем. ВЕС  ПОКОМ</v>
          </cell>
          <cell r="D293">
            <v>2.7</v>
          </cell>
        </row>
        <row r="294">
          <cell r="A294" t="str">
            <v>Чебуреки сочные ВЕС ТМ Зареченские  ПОКОМ</v>
          </cell>
          <cell r="D294">
            <v>88</v>
          </cell>
        </row>
        <row r="295">
          <cell r="A295" t="str">
            <v>Шпикачки Русские (черева) (в ср.защ.атм.) "Высокий вкус"  СПК</v>
          </cell>
          <cell r="D295">
            <v>18.047999999999998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20</v>
          </cell>
        </row>
        <row r="297">
          <cell r="A297" t="str">
            <v>Юбилейная с/к 0,10 кг.шт. нарезка (лоток с ср.защ.атм.)  СПК</v>
          </cell>
          <cell r="D297">
            <v>30</v>
          </cell>
        </row>
        <row r="298">
          <cell r="A298" t="str">
            <v>Юбилейная с/к 0,235 кг.шт.  СПК</v>
          </cell>
          <cell r="D298">
            <v>51</v>
          </cell>
        </row>
        <row r="299">
          <cell r="A299" t="str">
            <v>Итого</v>
          </cell>
          <cell r="D299">
            <v>57471.425000000003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1.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21" width="0.6640625" style="5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7" width="1.1640625" style="5" customWidth="1"/>
    <col min="28" max="32" width="6.6640625" style="5" bestFit="1" customWidth="1"/>
    <col min="33" max="33" width="9.5" style="5" customWidth="1"/>
    <col min="34" max="34" width="6.5" style="5" customWidth="1"/>
    <col min="35" max="35" width="1.33203125" style="5" customWidth="1"/>
    <col min="36" max="37" width="1.66406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9" t="s">
        <v>139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W5" s="14" t="s">
        <v>136</v>
      </c>
      <c r="AD5" s="14" t="s">
        <v>137</v>
      </c>
      <c r="AE5" s="14" t="s">
        <v>138</v>
      </c>
      <c r="AF5" s="14" t="s">
        <v>133</v>
      </c>
    </row>
    <row r="6" spans="1:37" ht="11.1" customHeight="1" x14ac:dyDescent="0.2">
      <c r="A6" s="6"/>
      <c r="B6" s="6"/>
      <c r="C6" s="3"/>
      <c r="D6" s="3"/>
      <c r="E6" s="9">
        <f>SUM(E7:E132)</f>
        <v>138161.52900000001</v>
      </c>
      <c r="F6" s="9">
        <f>SUM(F7:F132)</f>
        <v>62116.012999999999</v>
      </c>
      <c r="J6" s="9">
        <f>SUM(J7:J132)</f>
        <v>136568.24000000002</v>
      </c>
      <c r="K6" s="9">
        <f t="shared" ref="K6:W6" si="0">SUM(K7:K132)</f>
        <v>1593.289000000002</v>
      </c>
      <c r="L6" s="9">
        <f t="shared" si="0"/>
        <v>26880</v>
      </c>
      <c r="M6" s="9">
        <f t="shared" si="0"/>
        <v>27510</v>
      </c>
      <c r="N6" s="9">
        <f t="shared" si="0"/>
        <v>20240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20537.928599999996</v>
      </c>
      <c r="W6" s="9">
        <f t="shared" si="0"/>
        <v>27684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24361.886000000006</v>
      </c>
      <c r="AC6" s="9">
        <f t="shared" ref="AC6" si="4">SUM(AC7:AC132)</f>
        <v>11110</v>
      </c>
      <c r="AD6" s="9">
        <f t="shared" ref="AD6" si="5">SUM(AD7:AD132)</f>
        <v>22219.115800000003</v>
      </c>
      <c r="AE6" s="9">
        <f t="shared" ref="AE6" si="6">SUM(AE7:AE132)</f>
        <v>21071.895999999993</v>
      </c>
      <c r="AF6" s="9">
        <f t="shared" ref="AF6" si="7">SUM(AF7:AF132)</f>
        <v>41812.265999999996</v>
      </c>
      <c r="AH6" s="9">
        <f t="shared" ref="AH6" si="8">SUM(AH7:AH132)</f>
        <v>17388.5</v>
      </c>
      <c r="AI6" s="9">
        <f t="shared" ref="AI6" si="9">SUM(AI7:AI132)</f>
        <v>0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44.393000000000001</v>
      </c>
      <c r="D7" s="8">
        <v>85.584000000000003</v>
      </c>
      <c r="E7" s="8">
        <v>62.542999999999999</v>
      </c>
      <c r="F7" s="8">
        <v>61.883000000000003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63.850999999999999</v>
      </c>
      <c r="K7" s="13">
        <f>E7-J7</f>
        <v>-1.3079999999999998</v>
      </c>
      <c r="L7" s="13">
        <f>VLOOKUP(A:A,[1]TDSheet!$A:$L,12,0)</f>
        <v>0</v>
      </c>
      <c r="M7" s="13">
        <f>VLOOKUP(A:A,[1]TDSheet!$A:$M,13,0)</f>
        <v>20</v>
      </c>
      <c r="N7" s="13">
        <f>VLOOKUP(A:A,[1]TDSheet!$A:$W,23,0)</f>
        <v>0</v>
      </c>
      <c r="O7" s="13"/>
      <c r="P7" s="13"/>
      <c r="Q7" s="13"/>
      <c r="R7" s="13"/>
      <c r="S7" s="13"/>
      <c r="T7" s="13"/>
      <c r="U7" s="13"/>
      <c r="V7" s="13">
        <f>(E7-AB7-AC7)/5</f>
        <v>12.508599999999999</v>
      </c>
      <c r="W7" s="15">
        <v>20</v>
      </c>
      <c r="X7" s="16">
        <f>(F7+L7+M7+N7+W7)/V7</f>
        <v>8.1450362150840228</v>
      </c>
      <c r="Y7" s="13">
        <f>F7/V7</f>
        <v>4.9472363014246206</v>
      </c>
      <c r="Z7" s="13"/>
      <c r="AA7" s="13"/>
      <c r="AB7" s="13">
        <v>0</v>
      </c>
      <c r="AC7" s="13">
        <f>VLOOKUP(A:A,[1]TDSheet!$A:$AC,29,0)</f>
        <v>0</v>
      </c>
      <c r="AD7" s="13">
        <f>VLOOKUP(A:A,[1]TDSheet!$A:$AD,30,0)</f>
        <v>15.285</v>
      </c>
      <c r="AE7" s="13">
        <f>VLOOKUP(A:A,[1]TDSheet!$A:$AE,31,0)</f>
        <v>13.4068</v>
      </c>
      <c r="AF7" s="13">
        <f>VLOOKUP(A:A,[4]TDSheet!$A:$D,4,0)</f>
        <v>18.244</v>
      </c>
      <c r="AG7" s="13">
        <f>VLOOKUP(A:A,[1]TDSheet!$A:$AG,33,0)</f>
        <v>0</v>
      </c>
      <c r="AH7" s="13">
        <f>W7*H7</f>
        <v>20</v>
      </c>
      <c r="AI7" s="13"/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400.36599999999999</v>
      </c>
      <c r="D8" s="8">
        <v>1242.645</v>
      </c>
      <c r="E8" s="8">
        <v>719.85599999999999</v>
      </c>
      <c r="F8" s="8">
        <v>722.08100000000002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704.48199999999997</v>
      </c>
      <c r="K8" s="13">
        <f t="shared" ref="K8:K71" si="10">E8-J8</f>
        <v>15.374000000000024</v>
      </c>
      <c r="L8" s="13">
        <f>VLOOKUP(A:A,[1]TDSheet!$A:$L,12,0)</f>
        <v>100</v>
      </c>
      <c r="M8" s="13">
        <f>VLOOKUP(A:A,[1]TDSheet!$A:$M,13,0)</f>
        <v>100</v>
      </c>
      <c r="N8" s="13">
        <f>VLOOKUP(A:A,[1]TDSheet!$A:$W,23,0)</f>
        <v>100</v>
      </c>
      <c r="O8" s="13"/>
      <c r="P8" s="13"/>
      <c r="Q8" s="13"/>
      <c r="R8" s="13"/>
      <c r="S8" s="13"/>
      <c r="T8" s="13"/>
      <c r="U8" s="13"/>
      <c r="V8" s="13">
        <f t="shared" ref="V8:V71" si="11">(E8-AB8-AC8)/5</f>
        <v>104.80720000000001</v>
      </c>
      <c r="W8" s="15">
        <v>200</v>
      </c>
      <c r="X8" s="16">
        <f t="shared" ref="X8:X71" si="12">(F8+L8+M8+N8+W8)/V8</f>
        <v>11.660277156531231</v>
      </c>
      <c r="Y8" s="13">
        <f t="shared" ref="Y8:Y71" si="13">F8/V8</f>
        <v>6.8896125457029669</v>
      </c>
      <c r="Z8" s="13"/>
      <c r="AA8" s="13"/>
      <c r="AB8" s="13">
        <f>VLOOKUP(A:A,[3]TDSheet!$A:$D,4,0)</f>
        <v>195.82</v>
      </c>
      <c r="AC8" s="13">
        <f>VLOOKUP(A:A,[1]TDSheet!$A:$AC,29,0)</f>
        <v>0</v>
      </c>
      <c r="AD8" s="13">
        <f>VLOOKUP(A:A,[1]TDSheet!$A:$AD,30,0)</f>
        <v>119.354</v>
      </c>
      <c r="AE8" s="13">
        <f>VLOOKUP(A:A,[1]TDSheet!$A:$AE,31,0)</f>
        <v>96.377600000000001</v>
      </c>
      <c r="AF8" s="13">
        <f>VLOOKUP(A:A,[4]TDSheet!$A:$D,4,0)</f>
        <v>259.34399999999999</v>
      </c>
      <c r="AG8" s="13" t="str">
        <f>VLOOKUP(A:A,[1]TDSheet!$A:$AG,33,0)</f>
        <v>нояак</v>
      </c>
      <c r="AH8" s="13">
        <f t="shared" ref="AH8:AH71" si="14">W8*H8</f>
        <v>200</v>
      </c>
      <c r="AI8" s="13"/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418.53699999999998</v>
      </c>
      <c r="D9" s="8">
        <v>708.75300000000004</v>
      </c>
      <c r="E9" s="8">
        <v>622.33500000000004</v>
      </c>
      <c r="F9" s="8">
        <v>316.84800000000001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603.28399999999999</v>
      </c>
      <c r="K9" s="13">
        <f t="shared" si="10"/>
        <v>19.051000000000045</v>
      </c>
      <c r="L9" s="13">
        <f>VLOOKUP(A:A,[1]TDSheet!$A:$L,12,0)</f>
        <v>100</v>
      </c>
      <c r="M9" s="13">
        <f>VLOOKUP(A:A,[1]TDSheet!$A:$M,13,0)</f>
        <v>100</v>
      </c>
      <c r="N9" s="13">
        <f>VLOOKUP(A:A,[1]TDSheet!$A:$W,23,0)</f>
        <v>50</v>
      </c>
      <c r="O9" s="13"/>
      <c r="P9" s="13"/>
      <c r="Q9" s="13"/>
      <c r="R9" s="13"/>
      <c r="S9" s="13"/>
      <c r="T9" s="13"/>
      <c r="U9" s="13"/>
      <c r="V9" s="13">
        <f t="shared" si="11"/>
        <v>85.234200000000016</v>
      </c>
      <c r="W9" s="15">
        <v>80</v>
      </c>
      <c r="X9" s="16">
        <f t="shared" si="12"/>
        <v>7.5890663606862017</v>
      </c>
      <c r="Y9" s="13">
        <f t="shared" si="13"/>
        <v>3.7173810512681524</v>
      </c>
      <c r="Z9" s="13"/>
      <c r="AA9" s="13"/>
      <c r="AB9" s="13">
        <f>VLOOKUP(A:A,[3]TDSheet!$A:$D,4,0)</f>
        <v>196.16399999999999</v>
      </c>
      <c r="AC9" s="13">
        <f>VLOOKUP(A:A,[1]TDSheet!$A:$AC,29,0)</f>
        <v>0</v>
      </c>
      <c r="AD9" s="13">
        <f>VLOOKUP(A:A,[1]TDSheet!$A:$AD,30,0)</f>
        <v>88.146799999999999</v>
      </c>
      <c r="AE9" s="13">
        <f>VLOOKUP(A:A,[1]TDSheet!$A:$AE,31,0)</f>
        <v>89.816999999999993</v>
      </c>
      <c r="AF9" s="13">
        <f>VLOOKUP(A:A,[4]TDSheet!$A:$D,4,0)</f>
        <v>276.28100000000001</v>
      </c>
      <c r="AG9" s="13" t="e">
        <f>VLOOKUP(A:A,[1]TDSheet!$A:$AG,33,0)</f>
        <v>#N/A</v>
      </c>
      <c r="AH9" s="13">
        <f t="shared" si="14"/>
        <v>80</v>
      </c>
      <c r="AI9" s="13"/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1181.2619999999999</v>
      </c>
      <c r="D10" s="8">
        <v>2111.9780000000001</v>
      </c>
      <c r="E10" s="8">
        <v>1532.0239999999999</v>
      </c>
      <c r="F10" s="8">
        <v>1182.5070000000001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1421.93</v>
      </c>
      <c r="K10" s="13">
        <f t="shared" si="10"/>
        <v>110.09399999999982</v>
      </c>
      <c r="L10" s="13">
        <f>VLOOKUP(A:A,[1]TDSheet!$A:$L,12,0)</f>
        <v>250</v>
      </c>
      <c r="M10" s="13">
        <f>VLOOKUP(A:A,[1]TDSheet!$A:$M,13,0)</f>
        <v>250</v>
      </c>
      <c r="N10" s="13">
        <f>VLOOKUP(A:A,[1]TDSheet!$A:$W,23,0)</f>
        <v>200</v>
      </c>
      <c r="O10" s="13"/>
      <c r="P10" s="13"/>
      <c r="Q10" s="13"/>
      <c r="R10" s="13"/>
      <c r="S10" s="13"/>
      <c r="T10" s="13"/>
      <c r="U10" s="13"/>
      <c r="V10" s="13">
        <f t="shared" si="11"/>
        <v>267.12799999999999</v>
      </c>
      <c r="W10" s="15">
        <v>350</v>
      </c>
      <c r="X10" s="16">
        <f t="shared" si="12"/>
        <v>8.357442873828278</v>
      </c>
      <c r="Y10" s="13">
        <f t="shared" si="13"/>
        <v>4.4267429846365793</v>
      </c>
      <c r="Z10" s="13"/>
      <c r="AA10" s="13"/>
      <c r="AB10" s="13">
        <f>VLOOKUP(A:A,[3]TDSheet!$A:$D,4,0)</f>
        <v>196.38399999999999</v>
      </c>
      <c r="AC10" s="13">
        <f>VLOOKUP(A:A,[1]TDSheet!$A:$AC,29,0)</f>
        <v>0</v>
      </c>
      <c r="AD10" s="13">
        <f>VLOOKUP(A:A,[1]TDSheet!$A:$AD,30,0)</f>
        <v>270.8648</v>
      </c>
      <c r="AE10" s="13">
        <f>VLOOKUP(A:A,[1]TDSheet!$A:$AE,31,0)</f>
        <v>256.42520000000002</v>
      </c>
      <c r="AF10" s="13">
        <f>VLOOKUP(A:A,[4]TDSheet!$A:$D,4,0)</f>
        <v>349.19600000000003</v>
      </c>
      <c r="AG10" s="13" t="str">
        <f>VLOOKUP(A:A,[1]TDSheet!$A:$AG,33,0)</f>
        <v>нояак</v>
      </c>
      <c r="AH10" s="13">
        <f t="shared" si="14"/>
        <v>350</v>
      </c>
      <c r="AI10" s="13"/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160.559</v>
      </c>
      <c r="D11" s="8">
        <v>222.73400000000001</v>
      </c>
      <c r="E11" s="8">
        <v>221.83099999999999</v>
      </c>
      <c r="F11" s="8">
        <v>123.827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223.62799999999999</v>
      </c>
      <c r="K11" s="13">
        <f t="shared" si="10"/>
        <v>-1.796999999999997</v>
      </c>
      <c r="L11" s="13">
        <f>VLOOKUP(A:A,[1]TDSheet!$A:$L,12,0)</f>
        <v>0</v>
      </c>
      <c r="M11" s="13">
        <f>VLOOKUP(A:A,[1]TDSheet!$A:$M,13,0)</f>
        <v>60</v>
      </c>
      <c r="N11" s="13">
        <f>VLOOKUP(A:A,[1]TDSheet!$A:$W,23,0)</f>
        <v>100</v>
      </c>
      <c r="O11" s="13"/>
      <c r="P11" s="13"/>
      <c r="Q11" s="13"/>
      <c r="R11" s="13"/>
      <c r="S11" s="13"/>
      <c r="T11" s="13"/>
      <c r="U11" s="13"/>
      <c r="V11" s="13">
        <f t="shared" si="11"/>
        <v>30.676400000000001</v>
      </c>
      <c r="W11" s="15"/>
      <c r="X11" s="16">
        <f t="shared" si="12"/>
        <v>9.2522916639501371</v>
      </c>
      <c r="Y11" s="13">
        <f t="shared" si="13"/>
        <v>4.0365557888148542</v>
      </c>
      <c r="Z11" s="13"/>
      <c r="AA11" s="13"/>
      <c r="AB11" s="13">
        <f>VLOOKUP(A:A,[3]TDSheet!$A:$D,4,0)</f>
        <v>68.448999999999998</v>
      </c>
      <c r="AC11" s="13">
        <f>VLOOKUP(A:A,[1]TDSheet!$A:$AC,29,0)</f>
        <v>0</v>
      </c>
      <c r="AD11" s="13">
        <f>VLOOKUP(A:A,[1]TDSheet!$A:$AD,30,0)</f>
        <v>37.081200000000003</v>
      </c>
      <c r="AE11" s="13">
        <f>VLOOKUP(A:A,[1]TDSheet!$A:$AE,31,0)</f>
        <v>34.072800000000001</v>
      </c>
      <c r="AF11" s="13">
        <f>VLOOKUP(A:A,[4]TDSheet!$A:$D,4,0)</f>
        <v>96.028999999999996</v>
      </c>
      <c r="AG11" s="13" t="e">
        <f>VLOOKUP(A:A,[1]TDSheet!$A:$AG,33,0)</f>
        <v>#N/A</v>
      </c>
      <c r="AH11" s="13">
        <f t="shared" si="14"/>
        <v>0</v>
      </c>
      <c r="AI11" s="13"/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90</v>
      </c>
      <c r="D12" s="8">
        <v>220</v>
      </c>
      <c r="E12" s="8">
        <v>151</v>
      </c>
      <c r="F12" s="8">
        <v>158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149</v>
      </c>
      <c r="K12" s="13">
        <f t="shared" si="10"/>
        <v>2</v>
      </c>
      <c r="L12" s="13">
        <f>VLOOKUP(A:A,[1]TDSheet!$A:$L,12,0)</f>
        <v>0</v>
      </c>
      <c r="M12" s="13">
        <f>VLOOKUP(A:A,[1]TDSheet!$A:$M,13,0)</f>
        <v>70</v>
      </c>
      <c r="N12" s="13">
        <f>VLOOKUP(A:A,[1]TDSheet!$A:$W,23,0)</f>
        <v>0</v>
      </c>
      <c r="O12" s="13"/>
      <c r="P12" s="13"/>
      <c r="Q12" s="13"/>
      <c r="R12" s="13"/>
      <c r="S12" s="13"/>
      <c r="T12" s="13"/>
      <c r="U12" s="13"/>
      <c r="V12" s="13">
        <f t="shared" si="11"/>
        <v>30.2</v>
      </c>
      <c r="W12" s="15">
        <v>30</v>
      </c>
      <c r="X12" s="16">
        <f t="shared" si="12"/>
        <v>8.5430463576158946</v>
      </c>
      <c r="Y12" s="13">
        <f t="shared" si="13"/>
        <v>5.2317880794701992</v>
      </c>
      <c r="Z12" s="13"/>
      <c r="AA12" s="13"/>
      <c r="AB12" s="13">
        <v>0</v>
      </c>
      <c r="AC12" s="13">
        <f>VLOOKUP(A:A,[1]TDSheet!$A:$AC,29,0)</f>
        <v>0</v>
      </c>
      <c r="AD12" s="13">
        <f>VLOOKUP(A:A,[1]TDSheet!$A:$AD,30,0)</f>
        <v>34.6</v>
      </c>
      <c r="AE12" s="13">
        <f>VLOOKUP(A:A,[1]TDSheet!$A:$AE,31,0)</f>
        <v>37.4</v>
      </c>
      <c r="AF12" s="13">
        <f>VLOOKUP(A:A,[4]TDSheet!$A:$D,4,0)</f>
        <v>38</v>
      </c>
      <c r="AG12" s="13">
        <f>VLOOKUP(A:A,[1]TDSheet!$A:$AG,33,0)</f>
        <v>0</v>
      </c>
      <c r="AH12" s="13">
        <f t="shared" si="14"/>
        <v>15</v>
      </c>
      <c r="AI12" s="13"/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607</v>
      </c>
      <c r="D13" s="8">
        <v>3371</v>
      </c>
      <c r="E13" s="8">
        <v>3437</v>
      </c>
      <c r="F13" s="8">
        <v>439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3462</v>
      </c>
      <c r="K13" s="13">
        <f t="shared" si="10"/>
        <v>-25</v>
      </c>
      <c r="L13" s="13">
        <f>VLOOKUP(A:A,[1]TDSheet!$A:$L,12,0)</f>
        <v>400</v>
      </c>
      <c r="M13" s="13">
        <f>VLOOKUP(A:A,[1]TDSheet!$A:$M,13,0)</f>
        <v>150</v>
      </c>
      <c r="N13" s="13">
        <f>VLOOKUP(A:A,[1]TDSheet!$A:$W,23,0)</f>
        <v>90</v>
      </c>
      <c r="O13" s="13"/>
      <c r="P13" s="13"/>
      <c r="Q13" s="13"/>
      <c r="R13" s="13"/>
      <c r="S13" s="13"/>
      <c r="T13" s="13"/>
      <c r="U13" s="13"/>
      <c r="V13" s="13">
        <f t="shared" si="11"/>
        <v>179.4</v>
      </c>
      <c r="W13" s="15">
        <v>400</v>
      </c>
      <c r="X13" s="16">
        <f t="shared" si="12"/>
        <v>8.2441471571906355</v>
      </c>
      <c r="Y13" s="13">
        <f t="shared" si="13"/>
        <v>2.4470457079152732</v>
      </c>
      <c r="Z13" s="13"/>
      <c r="AA13" s="13"/>
      <c r="AB13" s="13">
        <f>VLOOKUP(A:A,[3]TDSheet!$A:$D,4,0)</f>
        <v>40</v>
      </c>
      <c r="AC13" s="13">
        <f>VLOOKUP(A:A,[1]TDSheet!$A:$AC,29,0)</f>
        <v>2500</v>
      </c>
      <c r="AD13" s="13">
        <f>VLOOKUP(A:A,[1]TDSheet!$A:$AD,30,0)</f>
        <v>188</v>
      </c>
      <c r="AE13" s="13">
        <f>VLOOKUP(A:A,[1]TDSheet!$A:$AE,31,0)</f>
        <v>182</v>
      </c>
      <c r="AF13" s="13">
        <f>VLOOKUP(A:A,[4]TDSheet!$A:$D,4,0)</f>
        <v>273</v>
      </c>
      <c r="AG13" s="13" t="str">
        <f>VLOOKUP(A:A,[1]TDSheet!$A:$AG,33,0)</f>
        <v>?????</v>
      </c>
      <c r="AH13" s="13">
        <f t="shared" si="14"/>
        <v>160</v>
      </c>
      <c r="AI13" s="13"/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2255</v>
      </c>
      <c r="D14" s="8">
        <v>3170</v>
      </c>
      <c r="E14" s="8">
        <v>3376</v>
      </c>
      <c r="F14" s="8">
        <v>1839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3334</v>
      </c>
      <c r="K14" s="13">
        <f t="shared" si="10"/>
        <v>42</v>
      </c>
      <c r="L14" s="13">
        <f>VLOOKUP(A:A,[1]TDSheet!$A:$L,12,0)</f>
        <v>700</v>
      </c>
      <c r="M14" s="13">
        <f>VLOOKUP(A:A,[1]TDSheet!$A:$M,13,0)</f>
        <v>1000</v>
      </c>
      <c r="N14" s="13">
        <f>VLOOKUP(A:A,[1]TDSheet!$A:$W,23,0)</f>
        <v>500</v>
      </c>
      <c r="O14" s="13"/>
      <c r="P14" s="13"/>
      <c r="Q14" s="13"/>
      <c r="R14" s="13"/>
      <c r="S14" s="13"/>
      <c r="T14" s="13"/>
      <c r="U14" s="13"/>
      <c r="V14" s="13">
        <f t="shared" si="11"/>
        <v>651.20000000000005</v>
      </c>
      <c r="W14" s="15">
        <v>500</v>
      </c>
      <c r="X14" s="16">
        <f t="shared" si="12"/>
        <v>6.9702088452088447</v>
      </c>
      <c r="Y14" s="13">
        <f t="shared" si="13"/>
        <v>2.8240171990171987</v>
      </c>
      <c r="Z14" s="13"/>
      <c r="AA14" s="13"/>
      <c r="AB14" s="13">
        <f>VLOOKUP(A:A,[3]TDSheet!$A:$D,4,0)</f>
        <v>120</v>
      </c>
      <c r="AC14" s="13">
        <f>VLOOKUP(A:A,[1]TDSheet!$A:$AC,29,0)</f>
        <v>0</v>
      </c>
      <c r="AD14" s="13">
        <f>VLOOKUP(A:A,[1]TDSheet!$A:$AD,30,0)</f>
        <v>710.6</v>
      </c>
      <c r="AE14" s="13">
        <f>VLOOKUP(A:A,[1]TDSheet!$A:$AE,31,0)</f>
        <v>706.4</v>
      </c>
      <c r="AF14" s="13">
        <f>VLOOKUP(A:A,[4]TDSheet!$A:$D,4,0)</f>
        <v>640</v>
      </c>
      <c r="AG14" s="13" t="str">
        <f>VLOOKUP(A:A,[1]TDSheet!$A:$AG,33,0)</f>
        <v>оконч</v>
      </c>
      <c r="AH14" s="13">
        <f t="shared" si="14"/>
        <v>225</v>
      </c>
      <c r="AI14" s="13"/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1820</v>
      </c>
      <c r="D15" s="8">
        <v>4379</v>
      </c>
      <c r="E15" s="8">
        <v>3851</v>
      </c>
      <c r="F15" s="8">
        <v>2127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3859</v>
      </c>
      <c r="K15" s="13">
        <f t="shared" si="10"/>
        <v>-8</v>
      </c>
      <c r="L15" s="13">
        <f>VLOOKUP(A:A,[1]TDSheet!$A:$L,12,0)</f>
        <v>500</v>
      </c>
      <c r="M15" s="13">
        <f>VLOOKUP(A:A,[1]TDSheet!$A:$M,13,0)</f>
        <v>500</v>
      </c>
      <c r="N15" s="13">
        <f>VLOOKUP(A:A,[1]TDSheet!$A:$W,23,0)</f>
        <v>1000</v>
      </c>
      <c r="O15" s="13"/>
      <c r="P15" s="13"/>
      <c r="Q15" s="13"/>
      <c r="R15" s="13"/>
      <c r="S15" s="13"/>
      <c r="T15" s="13"/>
      <c r="U15" s="13"/>
      <c r="V15" s="13">
        <f t="shared" si="11"/>
        <v>587.79999999999995</v>
      </c>
      <c r="W15" s="15">
        <v>1000</v>
      </c>
      <c r="X15" s="16">
        <f t="shared" si="12"/>
        <v>8.722354542361348</v>
      </c>
      <c r="Y15" s="13">
        <f t="shared" si="13"/>
        <v>3.6185777475331746</v>
      </c>
      <c r="Z15" s="13"/>
      <c r="AA15" s="13"/>
      <c r="AB15" s="13">
        <f>VLOOKUP(A:A,[3]TDSheet!$A:$D,4,0)</f>
        <v>60</v>
      </c>
      <c r="AC15" s="13">
        <f>VLOOKUP(A:A,[1]TDSheet!$A:$AC,29,0)</f>
        <v>852</v>
      </c>
      <c r="AD15" s="13">
        <f>VLOOKUP(A:A,[1]TDSheet!$A:$AD,30,0)</f>
        <v>559.6</v>
      </c>
      <c r="AE15" s="13">
        <f>VLOOKUP(A:A,[1]TDSheet!$A:$AE,31,0)</f>
        <v>524.20000000000005</v>
      </c>
      <c r="AF15" s="13">
        <f>VLOOKUP(A:A,[4]TDSheet!$A:$D,4,0)</f>
        <v>543</v>
      </c>
      <c r="AG15" s="13" t="str">
        <f>VLOOKUP(A:A,[1]TDSheet!$A:$AG,33,0)</f>
        <v>нояак</v>
      </c>
      <c r="AH15" s="13">
        <f t="shared" si="14"/>
        <v>450</v>
      </c>
      <c r="AI15" s="13"/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190</v>
      </c>
      <c r="D16" s="8">
        <v>404</v>
      </c>
      <c r="E16" s="8">
        <v>345</v>
      </c>
      <c r="F16" s="8">
        <v>127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343</v>
      </c>
      <c r="K16" s="13">
        <f t="shared" si="10"/>
        <v>2</v>
      </c>
      <c r="L16" s="13">
        <f>VLOOKUP(A:A,[1]TDSheet!$A:$L,12,0)</f>
        <v>70</v>
      </c>
      <c r="M16" s="13">
        <f>VLOOKUP(A:A,[1]TDSheet!$A:$M,13,0)</f>
        <v>30</v>
      </c>
      <c r="N16" s="13">
        <f>VLOOKUP(A:A,[1]TDSheet!$A:$W,23,0)</f>
        <v>40</v>
      </c>
      <c r="O16" s="13"/>
      <c r="P16" s="13"/>
      <c r="Q16" s="13"/>
      <c r="R16" s="13"/>
      <c r="S16" s="13"/>
      <c r="T16" s="13"/>
      <c r="U16" s="13"/>
      <c r="V16" s="13">
        <f t="shared" si="11"/>
        <v>41.4</v>
      </c>
      <c r="W16" s="15">
        <v>80</v>
      </c>
      <c r="X16" s="16">
        <f t="shared" si="12"/>
        <v>8.3816425120772955</v>
      </c>
      <c r="Y16" s="13">
        <f t="shared" si="13"/>
        <v>3.0676328502415462</v>
      </c>
      <c r="Z16" s="13"/>
      <c r="AA16" s="13"/>
      <c r="AB16" s="13">
        <f>VLOOKUP(A:A,[3]TDSheet!$A:$D,4,0)</f>
        <v>138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</v>
      </c>
      <c r="AF16" s="13">
        <f>VLOOKUP(A:A,[4]TDSheet!$A:$D,4,0)</f>
        <v>197</v>
      </c>
      <c r="AG16" s="13" t="e">
        <f>VLOOKUP(A:A,[1]TDSheet!$A:$AG,33,0)</f>
        <v>#N/A</v>
      </c>
      <c r="AH16" s="13">
        <f t="shared" si="14"/>
        <v>40</v>
      </c>
      <c r="AI16" s="13"/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58</v>
      </c>
      <c r="D17" s="8">
        <v>338</v>
      </c>
      <c r="E17" s="8">
        <v>99</v>
      </c>
      <c r="F17" s="8">
        <v>59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142</v>
      </c>
      <c r="K17" s="13">
        <f t="shared" si="10"/>
        <v>-43</v>
      </c>
      <c r="L17" s="13">
        <f>VLOOKUP(A:A,[1]TDSheet!$A:$L,12,0)</f>
        <v>40</v>
      </c>
      <c r="M17" s="13">
        <f>VLOOKUP(A:A,[1]TDSheet!$A:$M,13,0)</f>
        <v>30</v>
      </c>
      <c r="N17" s="13">
        <f>VLOOKUP(A:A,[1]TDSheet!$A:$W,23,0)</f>
        <v>0</v>
      </c>
      <c r="O17" s="13"/>
      <c r="P17" s="13"/>
      <c r="Q17" s="13"/>
      <c r="R17" s="13"/>
      <c r="S17" s="13"/>
      <c r="T17" s="13"/>
      <c r="U17" s="13"/>
      <c r="V17" s="13">
        <f t="shared" si="11"/>
        <v>19.8</v>
      </c>
      <c r="W17" s="15">
        <v>40</v>
      </c>
      <c r="X17" s="16">
        <f t="shared" si="12"/>
        <v>8.5353535353535346</v>
      </c>
      <c r="Y17" s="13">
        <f t="shared" si="13"/>
        <v>2.9797979797979797</v>
      </c>
      <c r="Z17" s="13"/>
      <c r="AA17" s="13"/>
      <c r="AB17" s="13">
        <v>0</v>
      </c>
      <c r="AC17" s="13">
        <f>VLOOKUP(A:A,[1]TDSheet!$A:$AC,29,0)</f>
        <v>0</v>
      </c>
      <c r="AD17" s="13">
        <f>VLOOKUP(A:A,[1]TDSheet!$A:$AD,30,0)</f>
        <v>20.6</v>
      </c>
      <c r="AE17" s="13">
        <f>VLOOKUP(A:A,[1]TDSheet!$A:$AE,31,0)</f>
        <v>20.399999999999999</v>
      </c>
      <c r="AF17" s="13">
        <f>VLOOKUP(A:A,[4]TDSheet!$A:$D,4,0)</f>
        <v>33</v>
      </c>
      <c r="AG17" s="13">
        <f>VLOOKUP(A:A,[1]TDSheet!$A:$AG,33,0)</f>
        <v>0</v>
      </c>
      <c r="AH17" s="13">
        <f t="shared" si="14"/>
        <v>16</v>
      </c>
      <c r="AI17" s="13"/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297</v>
      </c>
      <c r="D18" s="8">
        <v>12</v>
      </c>
      <c r="E18" s="8">
        <v>131</v>
      </c>
      <c r="F18" s="8">
        <v>166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144</v>
      </c>
      <c r="K18" s="13">
        <f t="shared" si="10"/>
        <v>-13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VLOOKUP(A:A,[1]TDSheet!$A:$W,23,0)</f>
        <v>200</v>
      </c>
      <c r="O18" s="13"/>
      <c r="P18" s="13"/>
      <c r="Q18" s="13"/>
      <c r="R18" s="13"/>
      <c r="S18" s="13"/>
      <c r="T18" s="13"/>
      <c r="U18" s="13"/>
      <c r="V18" s="13">
        <f t="shared" si="11"/>
        <v>26.2</v>
      </c>
      <c r="W18" s="15"/>
      <c r="X18" s="16">
        <f t="shared" si="12"/>
        <v>13.969465648854962</v>
      </c>
      <c r="Y18" s="13">
        <f t="shared" si="13"/>
        <v>6.33587786259542</v>
      </c>
      <c r="Z18" s="13"/>
      <c r="AA18" s="13"/>
      <c r="AB18" s="13">
        <v>0</v>
      </c>
      <c r="AC18" s="13">
        <f>VLOOKUP(A:A,[1]TDSheet!$A:$AC,29,0)</f>
        <v>0</v>
      </c>
      <c r="AD18" s="13">
        <f>VLOOKUP(A:A,[1]TDSheet!$A:$AD,30,0)</f>
        <v>29</v>
      </c>
      <c r="AE18" s="13">
        <f>VLOOKUP(A:A,[1]TDSheet!$A:$AE,31,0)</f>
        <v>23</v>
      </c>
      <c r="AF18" s="13">
        <f>VLOOKUP(A:A,[4]TDSheet!$A:$D,4,0)</f>
        <v>27</v>
      </c>
      <c r="AG18" s="13" t="e">
        <f>VLOOKUP(A:A,[1]TDSheet!$A:$AG,33,0)</f>
        <v>#N/A</v>
      </c>
      <c r="AH18" s="13">
        <f t="shared" si="14"/>
        <v>0</v>
      </c>
      <c r="AI18" s="13"/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223</v>
      </c>
      <c r="D19" s="8">
        <v>276</v>
      </c>
      <c r="E19" s="8">
        <v>290</v>
      </c>
      <c r="F19" s="8">
        <v>149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279</v>
      </c>
      <c r="K19" s="13">
        <f t="shared" si="10"/>
        <v>11</v>
      </c>
      <c r="L19" s="13">
        <f>VLOOKUP(A:A,[1]TDSheet!$A:$L,12,0)</f>
        <v>40</v>
      </c>
      <c r="M19" s="13">
        <f>VLOOKUP(A:A,[1]TDSheet!$A:$M,13,0)</f>
        <v>30</v>
      </c>
      <c r="N19" s="13">
        <f>VLOOKUP(A:A,[1]TDSheet!$A:$W,23,0)</f>
        <v>90</v>
      </c>
      <c r="O19" s="13"/>
      <c r="P19" s="13"/>
      <c r="Q19" s="13"/>
      <c r="R19" s="13"/>
      <c r="S19" s="13"/>
      <c r="T19" s="13"/>
      <c r="U19" s="13"/>
      <c r="V19" s="13">
        <f t="shared" si="11"/>
        <v>58</v>
      </c>
      <c r="W19" s="15"/>
      <c r="X19" s="16">
        <f t="shared" si="12"/>
        <v>5.3275862068965516</v>
      </c>
      <c r="Y19" s="13">
        <f t="shared" si="13"/>
        <v>2.5689655172413794</v>
      </c>
      <c r="Z19" s="13"/>
      <c r="AA19" s="13"/>
      <c r="AB19" s="13">
        <v>0</v>
      </c>
      <c r="AC19" s="13">
        <f>VLOOKUP(A:A,[1]TDSheet!$A:$AC,29,0)</f>
        <v>0</v>
      </c>
      <c r="AD19" s="13">
        <f>VLOOKUP(A:A,[1]TDSheet!$A:$AD,30,0)</f>
        <v>57.6</v>
      </c>
      <c r="AE19" s="13">
        <f>VLOOKUP(A:A,[1]TDSheet!$A:$AE,31,0)</f>
        <v>65</v>
      </c>
      <c r="AF19" s="13">
        <f>VLOOKUP(A:A,[4]TDSheet!$A:$D,4,0)</f>
        <v>10</v>
      </c>
      <c r="AG19" s="13" t="str">
        <f>VLOOKUP(A:A,[1]TDSheet!$A:$AG,33,0)</f>
        <v>оконч</v>
      </c>
      <c r="AH19" s="13">
        <f t="shared" si="14"/>
        <v>0</v>
      </c>
      <c r="AI19" s="13"/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608</v>
      </c>
      <c r="D20" s="8">
        <v>902</v>
      </c>
      <c r="E20" s="17">
        <v>501</v>
      </c>
      <c r="F20" s="18">
        <v>460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389</v>
      </c>
      <c r="K20" s="13">
        <f t="shared" si="10"/>
        <v>112</v>
      </c>
      <c r="L20" s="13">
        <f>VLOOKUP(A:A,[1]TDSheet!$A:$L,12,0)</f>
        <v>250</v>
      </c>
      <c r="M20" s="13">
        <f>VLOOKUP(A:A,[1]TDSheet!$A:$M,13,0)</f>
        <v>50</v>
      </c>
      <c r="N20" s="13">
        <f>VLOOKUP(A:A,[1]TDSheet!$A:$W,23,0)</f>
        <v>100</v>
      </c>
      <c r="O20" s="13"/>
      <c r="P20" s="13"/>
      <c r="Q20" s="13"/>
      <c r="R20" s="13"/>
      <c r="S20" s="13"/>
      <c r="T20" s="13"/>
      <c r="U20" s="13"/>
      <c r="V20" s="13">
        <f t="shared" si="11"/>
        <v>90.2</v>
      </c>
      <c r="W20" s="15">
        <v>50</v>
      </c>
      <c r="X20" s="16">
        <f t="shared" si="12"/>
        <v>10.088691796008868</v>
      </c>
      <c r="Y20" s="13">
        <f t="shared" si="13"/>
        <v>5.0997782705099777</v>
      </c>
      <c r="Z20" s="13"/>
      <c r="AA20" s="13"/>
      <c r="AB20" s="13">
        <f>VLOOKUP(A:A,[3]TDSheet!$A:$D,4,0)</f>
        <v>50</v>
      </c>
      <c r="AC20" s="13">
        <f>VLOOKUP(A:A,[1]TDSheet!$A:$AC,29,0)</f>
        <v>0</v>
      </c>
      <c r="AD20" s="13">
        <f>VLOOKUP(A:A,[1]TDSheet!$A:$AD,30,0)</f>
        <v>117</v>
      </c>
      <c r="AE20" s="13">
        <f>VLOOKUP(A:A,[1]TDSheet!$A:$AE,31,0)</f>
        <v>108.2</v>
      </c>
      <c r="AF20" s="13">
        <f>VLOOKUP(A:A,[4]TDSheet!$A:$D,4,0)</f>
        <v>154</v>
      </c>
      <c r="AG20" s="13" t="e">
        <f>VLOOKUP(A:A,[1]TDSheet!$A:$AG,33,0)</f>
        <v>#N/A</v>
      </c>
      <c r="AH20" s="13">
        <f t="shared" si="14"/>
        <v>25</v>
      </c>
      <c r="AI20" s="13"/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98</v>
      </c>
      <c r="D21" s="8">
        <v>476</v>
      </c>
      <c r="E21" s="8">
        <v>310</v>
      </c>
      <c r="F21" s="8">
        <v>188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315</v>
      </c>
      <c r="K21" s="13">
        <f t="shared" si="10"/>
        <v>-5</v>
      </c>
      <c r="L21" s="13">
        <f>VLOOKUP(A:A,[1]TDSheet!$A:$L,12,0)</f>
        <v>70</v>
      </c>
      <c r="M21" s="13">
        <f>VLOOKUP(A:A,[1]TDSheet!$A:$M,13,0)</f>
        <v>30</v>
      </c>
      <c r="N21" s="13">
        <f>VLOOKUP(A:A,[1]TDSheet!$A:$W,23,0)</f>
        <v>50</v>
      </c>
      <c r="O21" s="13"/>
      <c r="P21" s="13"/>
      <c r="Q21" s="13"/>
      <c r="R21" s="13"/>
      <c r="S21" s="13"/>
      <c r="T21" s="13"/>
      <c r="U21" s="13"/>
      <c r="V21" s="13">
        <f t="shared" si="11"/>
        <v>52.4</v>
      </c>
      <c r="W21" s="15">
        <v>60</v>
      </c>
      <c r="X21" s="16">
        <f t="shared" si="12"/>
        <v>7.5954198473282446</v>
      </c>
      <c r="Y21" s="13">
        <f t="shared" si="13"/>
        <v>3.5877862595419847</v>
      </c>
      <c r="Z21" s="13"/>
      <c r="AA21" s="13"/>
      <c r="AB21" s="13">
        <f>VLOOKUP(A:A,[3]TDSheet!$A:$D,4,0)</f>
        <v>48</v>
      </c>
      <c r="AC21" s="13">
        <f>VLOOKUP(A:A,[1]TDSheet!$A:$AC,29,0)</f>
        <v>0</v>
      </c>
      <c r="AD21" s="13">
        <f>VLOOKUP(A:A,[1]TDSheet!$A:$AD,30,0)</f>
        <v>41.6</v>
      </c>
      <c r="AE21" s="13">
        <f>VLOOKUP(A:A,[1]TDSheet!$A:$AE,31,0)</f>
        <v>53.8</v>
      </c>
      <c r="AF21" s="13">
        <f>VLOOKUP(A:A,[4]TDSheet!$A:$D,4,0)</f>
        <v>120</v>
      </c>
      <c r="AG21" s="13">
        <f>VLOOKUP(A:A,[1]TDSheet!$A:$AG,33,0)</f>
        <v>0</v>
      </c>
      <c r="AH21" s="13">
        <f t="shared" si="14"/>
        <v>18</v>
      </c>
      <c r="AI21" s="13"/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87</v>
      </c>
      <c r="D22" s="8">
        <v>265</v>
      </c>
      <c r="E22" s="8">
        <v>115</v>
      </c>
      <c r="F22" s="8">
        <v>119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129</v>
      </c>
      <c r="K22" s="13">
        <f t="shared" si="10"/>
        <v>-14</v>
      </c>
      <c r="L22" s="13">
        <f>VLOOKUP(A:A,[1]TDSheet!$A:$L,12,0)</f>
        <v>30</v>
      </c>
      <c r="M22" s="13">
        <f>VLOOKUP(A:A,[1]TDSheet!$A:$M,13,0)</f>
        <v>0</v>
      </c>
      <c r="N22" s="13">
        <f>VLOOKUP(A:A,[1]TDSheet!$A:$W,23,0)</f>
        <v>0</v>
      </c>
      <c r="O22" s="13"/>
      <c r="P22" s="13"/>
      <c r="Q22" s="13"/>
      <c r="R22" s="13"/>
      <c r="S22" s="13"/>
      <c r="T22" s="13"/>
      <c r="U22" s="13"/>
      <c r="V22" s="13">
        <f t="shared" si="11"/>
        <v>19</v>
      </c>
      <c r="W22" s="15"/>
      <c r="X22" s="16">
        <f t="shared" si="12"/>
        <v>7.8421052631578947</v>
      </c>
      <c r="Y22" s="13">
        <f t="shared" si="13"/>
        <v>6.2631578947368425</v>
      </c>
      <c r="Z22" s="13"/>
      <c r="AA22" s="13"/>
      <c r="AB22" s="13">
        <f>VLOOKUP(A:A,[3]TDSheet!$A:$D,4,0)</f>
        <v>20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22.6</v>
      </c>
      <c r="AF22" s="13">
        <f>VLOOKUP(A:A,[4]TDSheet!$A:$D,4,0)</f>
        <v>52</v>
      </c>
      <c r="AG22" s="13">
        <f>VLOOKUP(A:A,[1]TDSheet!$A:$AG,33,0)</f>
        <v>0</v>
      </c>
      <c r="AH22" s="13">
        <f t="shared" si="14"/>
        <v>0</v>
      </c>
      <c r="AI22" s="13"/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14</v>
      </c>
      <c r="D23" s="8">
        <v>114</v>
      </c>
      <c r="E23" s="8">
        <v>100</v>
      </c>
      <c r="F23" s="8">
        <v>28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113</v>
      </c>
      <c r="K23" s="13">
        <f t="shared" si="10"/>
        <v>-13</v>
      </c>
      <c r="L23" s="13">
        <f>VLOOKUP(A:A,[1]TDSheet!$A:$L,12,0)</f>
        <v>20</v>
      </c>
      <c r="M23" s="13">
        <f>VLOOKUP(A:A,[1]TDSheet!$A:$M,13,0)</f>
        <v>0</v>
      </c>
      <c r="N23" s="13">
        <f>VLOOKUP(A:A,[1]TDSheet!$A:$W,23,0)</f>
        <v>40</v>
      </c>
      <c r="O23" s="13"/>
      <c r="P23" s="13"/>
      <c r="Q23" s="13"/>
      <c r="R23" s="13"/>
      <c r="S23" s="13"/>
      <c r="T23" s="13"/>
      <c r="U23" s="13"/>
      <c r="V23" s="13">
        <f t="shared" si="11"/>
        <v>14</v>
      </c>
      <c r="W23" s="15"/>
      <c r="X23" s="16">
        <f t="shared" si="12"/>
        <v>6.2857142857142856</v>
      </c>
      <c r="Y23" s="13">
        <f t="shared" si="13"/>
        <v>2</v>
      </c>
      <c r="Z23" s="13"/>
      <c r="AA23" s="13"/>
      <c r="AB23" s="13">
        <f>VLOOKUP(A:A,[3]TDSheet!$A:$D,4,0)</f>
        <v>30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10.6</v>
      </c>
      <c r="AF23" s="13">
        <f>VLOOKUP(A:A,[4]TDSheet!$A:$D,4,0)</f>
        <v>43</v>
      </c>
      <c r="AG23" s="13" t="e">
        <f>VLOOKUP(A:A,[1]TDSheet!$A:$AG,33,0)</f>
        <v>#N/A</v>
      </c>
      <c r="AH23" s="13">
        <f t="shared" si="14"/>
        <v>0</v>
      </c>
      <c r="AI23" s="13"/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2048</v>
      </c>
      <c r="D24" s="8">
        <v>278</v>
      </c>
      <c r="E24" s="8">
        <v>1006</v>
      </c>
      <c r="F24" s="8">
        <v>1165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1028</v>
      </c>
      <c r="K24" s="13">
        <f t="shared" si="10"/>
        <v>-22</v>
      </c>
      <c r="L24" s="13">
        <f>VLOOKUP(A:A,[1]TDSheet!$A:$L,12,0)</f>
        <v>0</v>
      </c>
      <c r="M24" s="13">
        <f>VLOOKUP(A:A,[1]TDSheet!$A:$M,13,0)</f>
        <v>500</v>
      </c>
      <c r="N24" s="13">
        <f>VLOOKUP(A:A,[1]TDSheet!$A:$W,23,0)</f>
        <v>500</v>
      </c>
      <c r="O24" s="13"/>
      <c r="P24" s="13"/>
      <c r="Q24" s="13"/>
      <c r="R24" s="13"/>
      <c r="S24" s="13"/>
      <c r="T24" s="13"/>
      <c r="U24" s="13"/>
      <c r="V24" s="13">
        <f t="shared" si="11"/>
        <v>177.2</v>
      </c>
      <c r="W24" s="15">
        <v>500</v>
      </c>
      <c r="X24" s="16">
        <f t="shared" si="12"/>
        <v>15.039503386004515</v>
      </c>
      <c r="Y24" s="13">
        <f t="shared" si="13"/>
        <v>6.5744920993227991</v>
      </c>
      <c r="Z24" s="13"/>
      <c r="AA24" s="13"/>
      <c r="AB24" s="13">
        <f>VLOOKUP(A:A,[3]TDSheet!$A:$D,4,0)</f>
        <v>120</v>
      </c>
      <c r="AC24" s="13">
        <f>VLOOKUP(A:A,[1]TDSheet!$A:$AC,29,0)</f>
        <v>0</v>
      </c>
      <c r="AD24" s="13">
        <f>VLOOKUP(A:A,[1]TDSheet!$A:$AD,30,0)</f>
        <v>207</v>
      </c>
      <c r="AE24" s="13">
        <f>VLOOKUP(A:A,[1]TDSheet!$A:$AE,31,0)</f>
        <v>173.8</v>
      </c>
      <c r="AF24" s="13">
        <f>VLOOKUP(A:A,[4]TDSheet!$A:$D,4,0)</f>
        <v>302</v>
      </c>
      <c r="AG24" s="13">
        <f>VLOOKUP(A:A,[1]TDSheet!$A:$AG,33,0)</f>
        <v>0</v>
      </c>
      <c r="AH24" s="13">
        <f t="shared" si="14"/>
        <v>85</v>
      </c>
      <c r="AI24" s="13"/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179</v>
      </c>
      <c r="D25" s="8">
        <v>250</v>
      </c>
      <c r="E25" s="8">
        <v>234</v>
      </c>
      <c r="F25" s="8">
        <v>149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237</v>
      </c>
      <c r="K25" s="13">
        <f t="shared" si="10"/>
        <v>-3</v>
      </c>
      <c r="L25" s="13">
        <f>VLOOKUP(A:A,[1]TDSheet!$A:$L,12,0)</f>
        <v>50</v>
      </c>
      <c r="M25" s="13">
        <f>VLOOKUP(A:A,[1]TDSheet!$A:$M,13,0)</f>
        <v>30</v>
      </c>
      <c r="N25" s="13">
        <f>VLOOKUP(A:A,[1]TDSheet!$A:$W,23,0)</f>
        <v>30</v>
      </c>
      <c r="O25" s="13"/>
      <c r="P25" s="13"/>
      <c r="Q25" s="13"/>
      <c r="R25" s="13"/>
      <c r="S25" s="13"/>
      <c r="T25" s="13"/>
      <c r="U25" s="13"/>
      <c r="V25" s="13">
        <f t="shared" si="11"/>
        <v>40.799999999999997</v>
      </c>
      <c r="W25" s="15">
        <v>50</v>
      </c>
      <c r="X25" s="16">
        <f t="shared" si="12"/>
        <v>7.5735294117647065</v>
      </c>
      <c r="Y25" s="13">
        <f t="shared" si="13"/>
        <v>3.6519607843137258</v>
      </c>
      <c r="Z25" s="13"/>
      <c r="AA25" s="13"/>
      <c r="AB25" s="13">
        <f>VLOOKUP(A:A,[3]TDSheet!$A:$D,4,0)</f>
        <v>30</v>
      </c>
      <c r="AC25" s="13">
        <f>VLOOKUP(A:A,[1]TDSheet!$A:$AC,29,0)</f>
        <v>0</v>
      </c>
      <c r="AD25" s="13">
        <f>VLOOKUP(A:A,[1]TDSheet!$A:$AD,30,0)</f>
        <v>49.4</v>
      </c>
      <c r="AE25" s="13">
        <f>VLOOKUP(A:A,[1]TDSheet!$A:$AE,31,0)</f>
        <v>41.8</v>
      </c>
      <c r="AF25" s="13">
        <f>VLOOKUP(A:A,[4]TDSheet!$A:$D,4,0)</f>
        <v>88</v>
      </c>
      <c r="AG25" s="13" t="e">
        <f>VLOOKUP(A:A,[1]TDSheet!$A:$AG,33,0)</f>
        <v>#N/A</v>
      </c>
      <c r="AH25" s="13">
        <f t="shared" si="14"/>
        <v>19</v>
      </c>
      <c r="AI25" s="13"/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1744</v>
      </c>
      <c r="D26" s="8">
        <v>7513</v>
      </c>
      <c r="E26" s="8">
        <v>5317</v>
      </c>
      <c r="F26" s="8">
        <v>2674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5305</v>
      </c>
      <c r="K26" s="13">
        <f t="shared" si="10"/>
        <v>12</v>
      </c>
      <c r="L26" s="13">
        <f>VLOOKUP(A:A,[1]TDSheet!$A:$L,12,0)</f>
        <v>1200</v>
      </c>
      <c r="M26" s="13">
        <f>VLOOKUP(A:A,[1]TDSheet!$A:$M,13,0)</f>
        <v>1200</v>
      </c>
      <c r="N26" s="13">
        <f>VLOOKUP(A:A,[1]TDSheet!$A:$W,23,0)</f>
        <v>500</v>
      </c>
      <c r="O26" s="13"/>
      <c r="P26" s="13"/>
      <c r="Q26" s="13"/>
      <c r="R26" s="13"/>
      <c r="S26" s="13"/>
      <c r="T26" s="13"/>
      <c r="U26" s="13"/>
      <c r="V26" s="13">
        <f t="shared" si="11"/>
        <v>823.4</v>
      </c>
      <c r="W26" s="15">
        <v>1400</v>
      </c>
      <c r="X26" s="16">
        <f t="shared" si="12"/>
        <v>8.4697595336410014</v>
      </c>
      <c r="Y26" s="13">
        <f t="shared" si="13"/>
        <v>3.2475103230507654</v>
      </c>
      <c r="Z26" s="13"/>
      <c r="AA26" s="13"/>
      <c r="AB26" s="13">
        <f>VLOOKUP(A:A,[3]TDSheet!$A:$D,4,0)</f>
        <v>840</v>
      </c>
      <c r="AC26" s="13">
        <f>VLOOKUP(A:A,[1]TDSheet!$A:$AC,29,0)</f>
        <v>360</v>
      </c>
      <c r="AD26" s="13">
        <f>VLOOKUP(A:A,[1]TDSheet!$A:$AD,30,0)</f>
        <v>849.6</v>
      </c>
      <c r="AE26" s="13">
        <f>VLOOKUP(A:A,[1]TDSheet!$A:$AE,31,0)</f>
        <v>870</v>
      </c>
      <c r="AF26" s="13">
        <f>VLOOKUP(A:A,[4]TDSheet!$A:$D,4,0)</f>
        <v>1480</v>
      </c>
      <c r="AG26" s="13" t="str">
        <f>VLOOKUP(A:A,[1]TDSheet!$A:$AG,33,0)</f>
        <v>продноя</v>
      </c>
      <c r="AH26" s="13">
        <f t="shared" si="14"/>
        <v>588</v>
      </c>
      <c r="AI26" s="13"/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3326</v>
      </c>
      <c r="D27" s="8">
        <v>15941</v>
      </c>
      <c r="E27" s="8">
        <v>12533</v>
      </c>
      <c r="F27" s="8">
        <v>2723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12561</v>
      </c>
      <c r="K27" s="13">
        <f t="shared" si="10"/>
        <v>-28</v>
      </c>
      <c r="L27" s="13">
        <f>VLOOKUP(A:A,[1]TDSheet!$A:$L,12,0)</f>
        <v>1000</v>
      </c>
      <c r="M27" s="13">
        <f>VLOOKUP(A:A,[1]TDSheet!$A:$M,13,0)</f>
        <v>1500</v>
      </c>
      <c r="N27" s="13">
        <f>VLOOKUP(A:A,[1]TDSheet!$A:$W,23,0)</f>
        <v>500</v>
      </c>
      <c r="O27" s="13"/>
      <c r="P27" s="13"/>
      <c r="Q27" s="13"/>
      <c r="R27" s="13"/>
      <c r="S27" s="13"/>
      <c r="T27" s="13"/>
      <c r="U27" s="13"/>
      <c r="V27" s="13">
        <f t="shared" si="11"/>
        <v>913</v>
      </c>
      <c r="W27" s="15">
        <v>2000</v>
      </c>
      <c r="X27" s="16">
        <f t="shared" si="12"/>
        <v>8.4589266155531213</v>
      </c>
      <c r="Y27" s="13">
        <f t="shared" si="13"/>
        <v>2.9824753559693318</v>
      </c>
      <c r="Z27" s="13"/>
      <c r="AA27" s="13"/>
      <c r="AB27" s="13">
        <f>VLOOKUP(A:A,[3]TDSheet!$A:$D,4,0)</f>
        <v>2382</v>
      </c>
      <c r="AC27" s="13">
        <f>VLOOKUP(A:A,[1]TDSheet!$A:$AC,29,0)</f>
        <v>5586</v>
      </c>
      <c r="AD27" s="13">
        <f>VLOOKUP(A:A,[1]TDSheet!$A:$AD,30,0)</f>
        <v>1009.6</v>
      </c>
      <c r="AE27" s="13">
        <f>VLOOKUP(A:A,[1]TDSheet!$A:$AE,31,0)</f>
        <v>957.2</v>
      </c>
      <c r="AF27" s="13">
        <f>VLOOKUP(A:A,[4]TDSheet!$A:$D,4,0)</f>
        <v>3543</v>
      </c>
      <c r="AG27" s="13">
        <f>VLOOKUP(A:A,[1]TDSheet!$A:$AG,33,0)</f>
        <v>0</v>
      </c>
      <c r="AH27" s="13">
        <f t="shared" si="14"/>
        <v>840</v>
      </c>
      <c r="AI27" s="13"/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585</v>
      </c>
      <c r="D28" s="8">
        <v>686</v>
      </c>
      <c r="E28" s="8">
        <v>869</v>
      </c>
      <c r="F28" s="8">
        <v>381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868</v>
      </c>
      <c r="K28" s="13">
        <f t="shared" si="10"/>
        <v>1</v>
      </c>
      <c r="L28" s="13">
        <f>VLOOKUP(A:A,[1]TDSheet!$A:$L,12,0)</f>
        <v>150</v>
      </c>
      <c r="M28" s="13">
        <f>VLOOKUP(A:A,[1]TDSheet!$A:$M,13,0)</f>
        <v>200</v>
      </c>
      <c r="N28" s="13">
        <f>VLOOKUP(A:A,[1]TDSheet!$A:$W,23,0)</f>
        <v>200</v>
      </c>
      <c r="O28" s="13"/>
      <c r="P28" s="13"/>
      <c r="Q28" s="13"/>
      <c r="R28" s="13"/>
      <c r="S28" s="13"/>
      <c r="T28" s="13"/>
      <c r="U28" s="13"/>
      <c r="V28" s="13">
        <f t="shared" si="11"/>
        <v>161.80000000000001</v>
      </c>
      <c r="W28" s="15">
        <v>300</v>
      </c>
      <c r="X28" s="16">
        <f t="shared" si="12"/>
        <v>7.6081582200247215</v>
      </c>
      <c r="Y28" s="13">
        <f t="shared" si="13"/>
        <v>2.3547589616810876</v>
      </c>
      <c r="Z28" s="13"/>
      <c r="AA28" s="13"/>
      <c r="AB28" s="13">
        <f>VLOOKUP(A:A,[3]TDSheet!$A:$D,4,0)</f>
        <v>60</v>
      </c>
      <c r="AC28" s="13">
        <f>VLOOKUP(A:A,[1]TDSheet!$A:$AC,29,0)</f>
        <v>0</v>
      </c>
      <c r="AD28" s="13">
        <f>VLOOKUP(A:A,[1]TDSheet!$A:$AD,30,0)</f>
        <v>192.6</v>
      </c>
      <c r="AE28" s="13">
        <f>VLOOKUP(A:A,[1]TDSheet!$A:$AE,31,0)</f>
        <v>146.19999999999999</v>
      </c>
      <c r="AF28" s="13">
        <f>VLOOKUP(A:A,[4]TDSheet!$A:$D,4,0)</f>
        <v>204</v>
      </c>
      <c r="AG28" s="13" t="str">
        <f>VLOOKUP(A:A,[1]TDSheet!$A:$AG,33,0)</f>
        <v>продноя</v>
      </c>
      <c r="AH28" s="13">
        <f t="shared" si="14"/>
        <v>105</v>
      </c>
      <c r="AI28" s="13"/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170</v>
      </c>
      <c r="D29" s="8">
        <v>450</v>
      </c>
      <c r="E29" s="8">
        <v>343</v>
      </c>
      <c r="F29" s="8">
        <v>260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364</v>
      </c>
      <c r="K29" s="13">
        <f t="shared" si="10"/>
        <v>-21</v>
      </c>
      <c r="L29" s="13">
        <f>VLOOKUP(A:A,[1]TDSheet!$A:$L,12,0)</f>
        <v>100</v>
      </c>
      <c r="M29" s="13">
        <f>VLOOKUP(A:A,[1]TDSheet!$A:$M,13,0)</f>
        <v>120</v>
      </c>
      <c r="N29" s="13">
        <f>VLOOKUP(A:A,[1]TDSheet!$A:$W,23,0)</f>
        <v>0</v>
      </c>
      <c r="O29" s="13"/>
      <c r="P29" s="13"/>
      <c r="Q29" s="13"/>
      <c r="R29" s="13"/>
      <c r="S29" s="13"/>
      <c r="T29" s="13"/>
      <c r="U29" s="13"/>
      <c r="V29" s="13">
        <f t="shared" si="11"/>
        <v>68.599999999999994</v>
      </c>
      <c r="W29" s="15">
        <v>50</v>
      </c>
      <c r="X29" s="16">
        <f t="shared" si="12"/>
        <v>7.7259475218658897</v>
      </c>
      <c r="Y29" s="13">
        <f t="shared" si="13"/>
        <v>3.7900874635568518</v>
      </c>
      <c r="Z29" s="13"/>
      <c r="AA29" s="13"/>
      <c r="AB29" s="13">
        <v>0</v>
      </c>
      <c r="AC29" s="13">
        <f>VLOOKUP(A:A,[1]TDSheet!$A:$AC,29,0)</f>
        <v>0</v>
      </c>
      <c r="AD29" s="13">
        <f>VLOOKUP(A:A,[1]TDSheet!$A:$AD,30,0)</f>
        <v>64.8</v>
      </c>
      <c r="AE29" s="13">
        <f>VLOOKUP(A:A,[1]TDSheet!$A:$AE,31,0)</f>
        <v>80</v>
      </c>
      <c r="AF29" s="13">
        <f>VLOOKUP(A:A,[4]TDSheet!$A:$D,4,0)</f>
        <v>84</v>
      </c>
      <c r="AG29" s="13">
        <f>VLOOKUP(A:A,[1]TDSheet!$A:$AG,33,0)</f>
        <v>0</v>
      </c>
      <c r="AH29" s="13">
        <f t="shared" si="14"/>
        <v>17.5</v>
      </c>
      <c r="AI29" s="13"/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556</v>
      </c>
      <c r="D30" s="8">
        <v>713</v>
      </c>
      <c r="E30" s="8">
        <v>825</v>
      </c>
      <c r="F30" s="8">
        <v>335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811</v>
      </c>
      <c r="K30" s="13">
        <f t="shared" si="10"/>
        <v>14</v>
      </c>
      <c r="L30" s="13">
        <f>VLOOKUP(A:A,[1]TDSheet!$A:$L,12,0)</f>
        <v>150</v>
      </c>
      <c r="M30" s="13">
        <f>VLOOKUP(A:A,[1]TDSheet!$A:$M,13,0)</f>
        <v>200</v>
      </c>
      <c r="N30" s="13">
        <f>VLOOKUP(A:A,[1]TDSheet!$A:$W,23,0)</f>
        <v>150</v>
      </c>
      <c r="O30" s="13"/>
      <c r="P30" s="13"/>
      <c r="Q30" s="13"/>
      <c r="R30" s="13"/>
      <c r="S30" s="13"/>
      <c r="T30" s="13"/>
      <c r="U30" s="13"/>
      <c r="V30" s="13">
        <f t="shared" si="11"/>
        <v>145.80000000000001</v>
      </c>
      <c r="W30" s="15">
        <v>300</v>
      </c>
      <c r="X30" s="16">
        <f t="shared" si="12"/>
        <v>7.7846364883401913</v>
      </c>
      <c r="Y30" s="13">
        <f t="shared" si="13"/>
        <v>2.2976680384087791</v>
      </c>
      <c r="Z30" s="13"/>
      <c r="AA30" s="13"/>
      <c r="AB30" s="13">
        <f>VLOOKUP(A:A,[3]TDSheet!$A:$D,4,0)</f>
        <v>84</v>
      </c>
      <c r="AC30" s="13">
        <f>VLOOKUP(A:A,[1]TDSheet!$A:$AC,29,0)</f>
        <v>12</v>
      </c>
      <c r="AD30" s="13">
        <f>VLOOKUP(A:A,[1]TDSheet!$A:$AD,30,0)</f>
        <v>161.19999999999999</v>
      </c>
      <c r="AE30" s="13">
        <f>VLOOKUP(A:A,[1]TDSheet!$A:$AE,31,0)</f>
        <v>132.6</v>
      </c>
      <c r="AF30" s="13">
        <f>VLOOKUP(A:A,[4]TDSheet!$A:$D,4,0)</f>
        <v>245</v>
      </c>
      <c r="AG30" s="13">
        <f>VLOOKUP(A:A,[1]TDSheet!$A:$AG,33,0)</f>
        <v>0</v>
      </c>
      <c r="AH30" s="13">
        <f t="shared" si="14"/>
        <v>105</v>
      </c>
      <c r="AI30" s="13"/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827</v>
      </c>
      <c r="D31" s="8">
        <v>790</v>
      </c>
      <c r="E31" s="8">
        <v>1089</v>
      </c>
      <c r="F31" s="8">
        <v>352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1093</v>
      </c>
      <c r="K31" s="13">
        <f t="shared" si="10"/>
        <v>-4</v>
      </c>
      <c r="L31" s="13">
        <f>VLOOKUP(A:A,[1]TDSheet!$A:$L,12,0)</f>
        <v>300</v>
      </c>
      <c r="M31" s="13">
        <f>VLOOKUP(A:A,[1]TDSheet!$A:$M,13,0)</f>
        <v>300</v>
      </c>
      <c r="N31" s="13">
        <f>VLOOKUP(A:A,[1]TDSheet!$A:$W,23,0)</f>
        <v>300</v>
      </c>
      <c r="O31" s="13"/>
      <c r="P31" s="13"/>
      <c r="Q31" s="13"/>
      <c r="R31" s="13"/>
      <c r="S31" s="13"/>
      <c r="T31" s="13"/>
      <c r="U31" s="13"/>
      <c r="V31" s="13">
        <f t="shared" si="11"/>
        <v>217.8</v>
      </c>
      <c r="W31" s="15">
        <v>400</v>
      </c>
      <c r="X31" s="16">
        <f t="shared" si="12"/>
        <v>7.584940312213039</v>
      </c>
      <c r="Y31" s="13">
        <f t="shared" si="13"/>
        <v>1.6161616161616161</v>
      </c>
      <c r="Z31" s="13"/>
      <c r="AA31" s="13"/>
      <c r="AB31" s="13">
        <v>0</v>
      </c>
      <c r="AC31" s="13">
        <f>VLOOKUP(A:A,[1]TDSheet!$A:$AC,29,0)</f>
        <v>0</v>
      </c>
      <c r="AD31" s="13">
        <f>VLOOKUP(A:A,[1]TDSheet!$A:$AD,30,0)</f>
        <v>232.2</v>
      </c>
      <c r="AE31" s="13">
        <f>VLOOKUP(A:A,[1]TDSheet!$A:$AE,31,0)</f>
        <v>195.8</v>
      </c>
      <c r="AF31" s="13">
        <f>VLOOKUP(A:A,[4]TDSheet!$A:$D,4,0)</f>
        <v>196</v>
      </c>
      <c r="AG31" s="13" t="str">
        <f>VLOOKUP(A:A,[1]TDSheet!$A:$AG,33,0)</f>
        <v>продноя</v>
      </c>
      <c r="AH31" s="13">
        <f t="shared" si="14"/>
        <v>140</v>
      </c>
      <c r="AI31" s="13"/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506.89</v>
      </c>
      <c r="D32" s="8">
        <v>1273.289</v>
      </c>
      <c r="E32" s="8">
        <v>572.79700000000003</v>
      </c>
      <c r="F32" s="8">
        <v>208.119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551.32399999999996</v>
      </c>
      <c r="K32" s="13">
        <f t="shared" si="10"/>
        <v>21.47300000000007</v>
      </c>
      <c r="L32" s="13">
        <f>VLOOKUP(A:A,[1]TDSheet!$A:$L,12,0)</f>
        <v>100</v>
      </c>
      <c r="M32" s="13">
        <f>VLOOKUP(A:A,[1]TDSheet!$A:$M,13,0)</f>
        <v>70</v>
      </c>
      <c r="N32" s="13">
        <f>VLOOKUP(A:A,[1]TDSheet!$A:$W,23,0)</f>
        <v>80</v>
      </c>
      <c r="O32" s="13"/>
      <c r="P32" s="13"/>
      <c r="Q32" s="13"/>
      <c r="R32" s="13"/>
      <c r="S32" s="13"/>
      <c r="T32" s="13"/>
      <c r="U32" s="13"/>
      <c r="V32" s="13">
        <f t="shared" si="11"/>
        <v>83.893800000000013</v>
      </c>
      <c r="W32" s="15">
        <v>200</v>
      </c>
      <c r="X32" s="16">
        <f t="shared" si="12"/>
        <v>7.8446679015612588</v>
      </c>
      <c r="Y32" s="13">
        <f t="shared" si="13"/>
        <v>2.4807435114394623</v>
      </c>
      <c r="Z32" s="13"/>
      <c r="AA32" s="13"/>
      <c r="AB32" s="13">
        <f>VLOOKUP(A:A,[3]TDSheet!$A:$D,4,0)</f>
        <v>153.328</v>
      </c>
      <c r="AC32" s="13">
        <f>VLOOKUP(A:A,[1]TDSheet!$A:$AC,29,0)</f>
        <v>0</v>
      </c>
      <c r="AD32" s="13">
        <f>VLOOKUP(A:A,[1]TDSheet!$A:$AD,30,0)</f>
        <v>100.0634</v>
      </c>
      <c r="AE32" s="13">
        <f>VLOOKUP(A:A,[1]TDSheet!$A:$AE,31,0)</f>
        <v>71.063000000000017</v>
      </c>
      <c r="AF32" s="13">
        <f>VLOOKUP(A:A,[4]TDSheet!$A:$D,4,0)</f>
        <v>275.68400000000003</v>
      </c>
      <c r="AG32" s="13" t="e">
        <f>VLOOKUP(A:A,[1]TDSheet!$A:$AG,33,0)</f>
        <v>#N/A</v>
      </c>
      <c r="AH32" s="13">
        <f t="shared" si="14"/>
        <v>200</v>
      </c>
      <c r="AI32" s="13"/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3156.0349999999999</v>
      </c>
      <c r="D33" s="8">
        <v>8712.3970000000008</v>
      </c>
      <c r="E33" s="8">
        <v>6570.9539999999997</v>
      </c>
      <c r="F33" s="8">
        <v>2932.1909999999998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6533.4290000000001</v>
      </c>
      <c r="K33" s="13">
        <f t="shared" si="10"/>
        <v>37.524999999999636</v>
      </c>
      <c r="L33" s="13">
        <f>VLOOKUP(A:A,[1]TDSheet!$A:$L,12,0)</f>
        <v>1200</v>
      </c>
      <c r="M33" s="13">
        <f>VLOOKUP(A:A,[1]TDSheet!$A:$M,13,0)</f>
        <v>1200</v>
      </c>
      <c r="N33" s="13">
        <f>VLOOKUP(A:A,[1]TDSheet!$A:$W,23,0)</f>
        <v>1200</v>
      </c>
      <c r="O33" s="13"/>
      <c r="P33" s="13"/>
      <c r="Q33" s="13"/>
      <c r="R33" s="13"/>
      <c r="S33" s="13"/>
      <c r="T33" s="13"/>
      <c r="U33" s="13"/>
      <c r="V33" s="13">
        <f t="shared" si="11"/>
        <v>1013.3327999999999</v>
      </c>
      <c r="W33" s="15">
        <v>1600</v>
      </c>
      <c r="X33" s="16">
        <f t="shared" si="12"/>
        <v>8.0251927106277439</v>
      </c>
      <c r="Y33" s="13">
        <f t="shared" si="13"/>
        <v>2.8936110624268752</v>
      </c>
      <c r="Z33" s="13"/>
      <c r="AA33" s="13"/>
      <c r="AB33" s="13">
        <f>VLOOKUP(A:A,[3]TDSheet!$A:$D,4,0)</f>
        <v>1504.29</v>
      </c>
      <c r="AC33" s="13">
        <f>VLOOKUP(A:A,[1]TDSheet!$A:$AC,29,0)</f>
        <v>0</v>
      </c>
      <c r="AD33" s="13">
        <f>VLOOKUP(A:A,[1]TDSheet!$A:$AD,30,0)</f>
        <v>1105.5881999999999</v>
      </c>
      <c r="AE33" s="13">
        <f>VLOOKUP(A:A,[1]TDSheet!$A:$AE,31,0)</f>
        <v>999.93600000000004</v>
      </c>
      <c r="AF33" s="13">
        <f>VLOOKUP(A:A,[4]TDSheet!$A:$D,4,0)</f>
        <v>2215.7719999999999</v>
      </c>
      <c r="AG33" s="13" t="str">
        <f>VLOOKUP(A:A,[1]TDSheet!$A:$AG,33,0)</f>
        <v>продноя</v>
      </c>
      <c r="AH33" s="13">
        <f t="shared" si="14"/>
        <v>1600</v>
      </c>
      <c r="AI33" s="13"/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380.73200000000003</v>
      </c>
      <c r="D34" s="8">
        <v>477.79300000000001</v>
      </c>
      <c r="E34" s="8">
        <v>181.291</v>
      </c>
      <c r="F34" s="8">
        <v>59.182000000000002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329.44900000000001</v>
      </c>
      <c r="K34" s="13">
        <f t="shared" si="10"/>
        <v>-148.15800000000002</v>
      </c>
      <c r="L34" s="13">
        <f>VLOOKUP(A:A,[1]TDSheet!$A:$L,12,0)</f>
        <v>100</v>
      </c>
      <c r="M34" s="13">
        <f>VLOOKUP(A:A,[1]TDSheet!$A:$M,13,0)</f>
        <v>50</v>
      </c>
      <c r="N34" s="13">
        <f>VLOOKUP(A:A,[1]TDSheet!$A:$W,23,0)</f>
        <v>80</v>
      </c>
      <c r="O34" s="13"/>
      <c r="P34" s="13"/>
      <c r="Q34" s="13"/>
      <c r="R34" s="13"/>
      <c r="S34" s="13"/>
      <c r="T34" s="13"/>
      <c r="U34" s="13"/>
      <c r="V34" s="13">
        <f t="shared" si="11"/>
        <v>29.9176</v>
      </c>
      <c r="W34" s="15">
        <v>80</v>
      </c>
      <c r="X34" s="16">
        <f t="shared" si="12"/>
        <v>12.339960424632993</v>
      </c>
      <c r="Y34" s="13">
        <f t="shared" si="13"/>
        <v>1.9781666978634651</v>
      </c>
      <c r="Z34" s="13"/>
      <c r="AA34" s="13"/>
      <c r="AB34" s="13">
        <f>VLOOKUP(A:A,[3]TDSheet!$A:$D,4,0)</f>
        <v>31.702999999999999</v>
      </c>
      <c r="AC34" s="13">
        <f>VLOOKUP(A:A,[1]TDSheet!$A:$AC,29,0)</f>
        <v>0</v>
      </c>
      <c r="AD34" s="13">
        <f>VLOOKUP(A:A,[1]TDSheet!$A:$AD,30,0)</f>
        <v>56.176000000000002</v>
      </c>
      <c r="AE34" s="13">
        <f>VLOOKUP(A:A,[1]TDSheet!$A:$AE,31,0)</f>
        <v>59.469000000000008</v>
      </c>
      <c r="AF34" s="13">
        <f>VLOOKUP(A:A,[4]TDSheet!$A:$D,4,0)</f>
        <v>74.141000000000005</v>
      </c>
      <c r="AG34" s="13">
        <f>VLOOKUP(A:A,[1]TDSheet!$A:$AG,33,0)</f>
        <v>0</v>
      </c>
      <c r="AH34" s="13">
        <f t="shared" si="14"/>
        <v>80</v>
      </c>
      <c r="AI34" s="13"/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364.91300000000001</v>
      </c>
      <c r="D35" s="8">
        <v>2102.2849999999999</v>
      </c>
      <c r="E35" s="8">
        <v>851.82799999999997</v>
      </c>
      <c r="F35" s="8">
        <v>631.33699999999999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826.75</v>
      </c>
      <c r="K35" s="13">
        <f t="shared" si="10"/>
        <v>25.077999999999975</v>
      </c>
      <c r="L35" s="13">
        <f>VLOOKUP(A:A,[1]TDSheet!$A:$L,12,0)</f>
        <v>0</v>
      </c>
      <c r="M35" s="13">
        <f>VLOOKUP(A:A,[1]TDSheet!$A:$M,13,0)</f>
        <v>150</v>
      </c>
      <c r="N35" s="13">
        <f>VLOOKUP(A:A,[1]TDSheet!$A:$W,23,0)</f>
        <v>0</v>
      </c>
      <c r="O35" s="13"/>
      <c r="P35" s="13"/>
      <c r="Q35" s="13"/>
      <c r="R35" s="13"/>
      <c r="S35" s="13"/>
      <c r="T35" s="13"/>
      <c r="U35" s="13"/>
      <c r="V35" s="13">
        <f t="shared" si="11"/>
        <v>129.35300000000001</v>
      </c>
      <c r="W35" s="15">
        <v>250</v>
      </c>
      <c r="X35" s="16">
        <f t="shared" si="12"/>
        <v>7.9730427589619097</v>
      </c>
      <c r="Y35" s="13">
        <f t="shared" si="13"/>
        <v>4.8807294767032845</v>
      </c>
      <c r="Z35" s="13"/>
      <c r="AA35" s="13"/>
      <c r="AB35" s="13">
        <f>VLOOKUP(A:A,[3]TDSheet!$A:$D,4,0)</f>
        <v>205.06299999999999</v>
      </c>
      <c r="AC35" s="13">
        <f>VLOOKUP(A:A,[1]TDSheet!$A:$AC,29,0)</f>
        <v>0</v>
      </c>
      <c r="AD35" s="13">
        <f>VLOOKUP(A:A,[1]TDSheet!$A:$AD,30,0)</f>
        <v>147.83760000000001</v>
      </c>
      <c r="AE35" s="13">
        <f>VLOOKUP(A:A,[1]TDSheet!$A:$AE,31,0)</f>
        <v>116.92519999999999</v>
      </c>
      <c r="AF35" s="13">
        <f>VLOOKUP(A:A,[4]TDSheet!$A:$D,4,0)</f>
        <v>414.39299999999997</v>
      </c>
      <c r="AG35" s="13">
        <f>VLOOKUP(A:A,[1]TDSheet!$A:$AG,33,0)</f>
        <v>0</v>
      </c>
      <c r="AH35" s="13">
        <f t="shared" si="14"/>
        <v>250</v>
      </c>
      <c r="AI35" s="13"/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211.69900000000001</v>
      </c>
      <c r="D36" s="8">
        <v>750.57299999999998</v>
      </c>
      <c r="E36" s="8">
        <v>246.78800000000001</v>
      </c>
      <c r="F36" s="8">
        <v>150.04400000000001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239.167</v>
      </c>
      <c r="K36" s="13">
        <f t="shared" si="10"/>
        <v>7.6210000000000093</v>
      </c>
      <c r="L36" s="13">
        <f>VLOOKUP(A:A,[1]TDSheet!$A:$L,12,0)</f>
        <v>150</v>
      </c>
      <c r="M36" s="13">
        <f>VLOOKUP(A:A,[1]TDSheet!$A:$M,13,0)</f>
        <v>0</v>
      </c>
      <c r="N36" s="13">
        <f>VLOOKUP(A:A,[1]TDSheet!$A:$W,23,0)</f>
        <v>0</v>
      </c>
      <c r="O36" s="13"/>
      <c r="P36" s="13"/>
      <c r="Q36" s="13"/>
      <c r="R36" s="13"/>
      <c r="S36" s="13"/>
      <c r="T36" s="13"/>
      <c r="U36" s="13"/>
      <c r="V36" s="13">
        <f t="shared" si="11"/>
        <v>44.552599999999998</v>
      </c>
      <c r="W36" s="15">
        <v>70</v>
      </c>
      <c r="X36" s="16">
        <f t="shared" si="12"/>
        <v>8.3057778895058867</v>
      </c>
      <c r="Y36" s="13">
        <f t="shared" si="13"/>
        <v>3.3677944721520183</v>
      </c>
      <c r="Z36" s="13"/>
      <c r="AA36" s="13"/>
      <c r="AB36" s="13">
        <f>VLOOKUP(A:A,[3]TDSheet!$A:$D,4,0)</f>
        <v>24.024999999999999</v>
      </c>
      <c r="AC36" s="13">
        <f>VLOOKUP(A:A,[1]TDSheet!$A:$AC,29,0)</f>
        <v>0</v>
      </c>
      <c r="AD36" s="13">
        <f>VLOOKUP(A:A,[1]TDSheet!$A:$AD,30,0)</f>
        <v>59.270799999999994</v>
      </c>
      <c r="AE36" s="13">
        <f>VLOOKUP(A:A,[1]TDSheet!$A:$AE,31,0)</f>
        <v>48.834000000000003</v>
      </c>
      <c r="AF36" s="13">
        <f>VLOOKUP(A:A,[4]TDSheet!$A:$D,4,0)</f>
        <v>80.474999999999994</v>
      </c>
      <c r="AG36" s="13">
        <f>VLOOKUP(A:A,[1]TDSheet!$A:$AG,33,0)</f>
        <v>0</v>
      </c>
      <c r="AH36" s="13">
        <f t="shared" si="14"/>
        <v>70</v>
      </c>
      <c r="AI36" s="13"/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7394.3689999999997</v>
      </c>
      <c r="D37" s="8">
        <v>18263.243999999999</v>
      </c>
      <c r="E37" s="8">
        <v>14191.61</v>
      </c>
      <c r="F37" s="8">
        <v>5258.2860000000001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13757.630999999999</v>
      </c>
      <c r="K37" s="13">
        <f t="shared" si="10"/>
        <v>433.97900000000118</v>
      </c>
      <c r="L37" s="13">
        <f>VLOOKUP(A:A,[1]TDSheet!$A:$L,12,0)</f>
        <v>3300</v>
      </c>
      <c r="M37" s="13">
        <f>VLOOKUP(A:A,[1]TDSheet!$A:$M,13,0)</f>
        <v>2900</v>
      </c>
      <c r="N37" s="13">
        <f>VLOOKUP(A:A,[1]TDSheet!$A:$W,23,0)</f>
        <v>3400</v>
      </c>
      <c r="O37" s="13"/>
      <c r="P37" s="13"/>
      <c r="Q37" s="13"/>
      <c r="R37" s="13"/>
      <c r="S37" s="13"/>
      <c r="T37" s="13"/>
      <c r="U37" s="13"/>
      <c r="V37" s="13">
        <f t="shared" si="11"/>
        <v>2124.6709999999998</v>
      </c>
      <c r="W37" s="15">
        <v>2300</v>
      </c>
      <c r="X37" s="16">
        <f t="shared" si="12"/>
        <v>8.0757378436473228</v>
      </c>
      <c r="Y37" s="13">
        <f t="shared" si="13"/>
        <v>2.4748706976280093</v>
      </c>
      <c r="Z37" s="13"/>
      <c r="AA37" s="13"/>
      <c r="AB37" s="13">
        <f>VLOOKUP(A:A,[3]TDSheet!$A:$D,4,0)</f>
        <v>3568.2550000000001</v>
      </c>
      <c r="AC37" s="13">
        <f>VLOOKUP(A:A,[1]TDSheet!$A:$AC,29,0)</f>
        <v>0</v>
      </c>
      <c r="AD37" s="13">
        <f>VLOOKUP(A:A,[1]TDSheet!$A:$AD,30,0)</f>
        <v>2305.7521999999999</v>
      </c>
      <c r="AE37" s="13">
        <f>VLOOKUP(A:A,[1]TDSheet!$A:$AE,31,0)</f>
        <v>2044.1084000000003</v>
      </c>
      <c r="AF37" s="13">
        <f>VLOOKUP(A:A,[4]TDSheet!$A:$D,4,0)</f>
        <v>4964.3010000000004</v>
      </c>
      <c r="AG37" s="13" t="str">
        <f>VLOOKUP(A:A,[1]TDSheet!$A:$AG,33,0)</f>
        <v>продноя</v>
      </c>
      <c r="AH37" s="13">
        <f t="shared" si="14"/>
        <v>2300</v>
      </c>
      <c r="AI37" s="13"/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97.804000000000002</v>
      </c>
      <c r="D38" s="8">
        <v>1084.501</v>
      </c>
      <c r="E38" s="8">
        <v>299.53699999999998</v>
      </c>
      <c r="F38" s="8">
        <v>105.57299999999999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297.06</v>
      </c>
      <c r="K38" s="13">
        <f t="shared" si="10"/>
        <v>2.4769999999999754</v>
      </c>
      <c r="L38" s="13">
        <f>VLOOKUP(A:A,[1]TDSheet!$A:$L,12,0)</f>
        <v>60</v>
      </c>
      <c r="M38" s="13">
        <f>VLOOKUP(A:A,[1]TDSheet!$A:$M,13,0)</f>
        <v>70</v>
      </c>
      <c r="N38" s="13">
        <f>VLOOKUP(A:A,[1]TDSheet!$A:$W,23,0)</f>
        <v>50</v>
      </c>
      <c r="O38" s="13"/>
      <c r="P38" s="13"/>
      <c r="Q38" s="13"/>
      <c r="R38" s="13"/>
      <c r="S38" s="13"/>
      <c r="T38" s="13"/>
      <c r="U38" s="13"/>
      <c r="V38" s="13">
        <f t="shared" si="11"/>
        <v>40.717799999999997</v>
      </c>
      <c r="W38" s="15">
        <v>30</v>
      </c>
      <c r="X38" s="16">
        <f t="shared" si="12"/>
        <v>7.7502468208007311</v>
      </c>
      <c r="Y38" s="13">
        <f t="shared" si="13"/>
        <v>2.5927972532897159</v>
      </c>
      <c r="Z38" s="13"/>
      <c r="AA38" s="13"/>
      <c r="AB38" s="13">
        <f>VLOOKUP(A:A,[3]TDSheet!$A:$D,4,0)</f>
        <v>95.947999999999993</v>
      </c>
      <c r="AC38" s="13">
        <f>VLOOKUP(A:A,[1]TDSheet!$A:$AC,29,0)</f>
        <v>0</v>
      </c>
      <c r="AD38" s="13">
        <f>VLOOKUP(A:A,[1]TDSheet!$A:$AD,30,0)</f>
        <v>34.121200000000002</v>
      </c>
      <c r="AE38" s="13">
        <f>VLOOKUP(A:A,[1]TDSheet!$A:$AE,31,0)</f>
        <v>41.121200000000002</v>
      </c>
      <c r="AF38" s="13">
        <f>VLOOKUP(A:A,[4]TDSheet!$A:$D,4,0)</f>
        <v>122.613</v>
      </c>
      <c r="AG38" s="13">
        <f>VLOOKUP(A:A,[1]TDSheet!$A:$AG,33,0)</f>
        <v>0</v>
      </c>
      <c r="AH38" s="13">
        <f t="shared" si="14"/>
        <v>30</v>
      </c>
      <c r="AI38" s="13"/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95.995000000000005</v>
      </c>
      <c r="D39" s="8">
        <v>106.70699999999999</v>
      </c>
      <c r="E39" s="8">
        <v>77.239999999999995</v>
      </c>
      <c r="F39" s="8">
        <v>17.32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73.757000000000005</v>
      </c>
      <c r="K39" s="13">
        <f t="shared" si="10"/>
        <v>3.4829999999999899</v>
      </c>
      <c r="L39" s="13">
        <f>VLOOKUP(A:A,[1]TDSheet!$A:$L,12,0)</f>
        <v>30</v>
      </c>
      <c r="M39" s="13">
        <f>VLOOKUP(A:A,[1]TDSheet!$A:$M,13,0)</f>
        <v>0</v>
      </c>
      <c r="N39" s="13">
        <f>VLOOKUP(A:A,[1]TDSheet!$A:$W,23,0)</f>
        <v>20</v>
      </c>
      <c r="O39" s="13"/>
      <c r="P39" s="13"/>
      <c r="Q39" s="13"/>
      <c r="R39" s="13"/>
      <c r="S39" s="13"/>
      <c r="T39" s="13"/>
      <c r="U39" s="13"/>
      <c r="V39" s="13">
        <f t="shared" si="11"/>
        <v>15.447999999999999</v>
      </c>
      <c r="W39" s="15">
        <v>40</v>
      </c>
      <c r="X39" s="16">
        <f t="shared" si="12"/>
        <v>6.9471776281719322</v>
      </c>
      <c r="Y39" s="13">
        <f t="shared" si="13"/>
        <v>1.1211807353702745</v>
      </c>
      <c r="Z39" s="13"/>
      <c r="AA39" s="13"/>
      <c r="AB39" s="13">
        <v>0</v>
      </c>
      <c r="AC39" s="13">
        <f>VLOOKUP(A:A,[1]TDSheet!$A:$AC,29,0)</f>
        <v>0</v>
      </c>
      <c r="AD39" s="13">
        <f>VLOOKUP(A:A,[1]TDSheet!$A:$AD,30,0)</f>
        <v>16.018999999999998</v>
      </c>
      <c r="AE39" s="13">
        <f>VLOOKUP(A:A,[1]TDSheet!$A:$AE,31,0)</f>
        <v>12.805000000000001</v>
      </c>
      <c r="AF39" s="13">
        <f>VLOOKUP(A:A,[4]TDSheet!$A:$D,4,0)</f>
        <v>24.606000000000002</v>
      </c>
      <c r="AG39" s="13">
        <f>VLOOKUP(A:A,[1]TDSheet!$A:$AG,33,0)</f>
        <v>0</v>
      </c>
      <c r="AH39" s="13">
        <f t="shared" si="14"/>
        <v>40</v>
      </c>
      <c r="AI39" s="13"/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264.98200000000003</v>
      </c>
      <c r="D40" s="8">
        <v>1481.402</v>
      </c>
      <c r="E40" s="8">
        <v>631.19200000000001</v>
      </c>
      <c r="F40" s="8">
        <v>216.506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614.71699999999998</v>
      </c>
      <c r="K40" s="13">
        <f t="shared" si="10"/>
        <v>16.475000000000023</v>
      </c>
      <c r="L40" s="13">
        <f>VLOOKUP(A:A,[1]TDSheet!$A:$L,12,0)</f>
        <v>200</v>
      </c>
      <c r="M40" s="13">
        <f>VLOOKUP(A:A,[1]TDSheet!$A:$M,13,0)</f>
        <v>40</v>
      </c>
      <c r="N40" s="13">
        <f>VLOOKUP(A:A,[1]TDSheet!$A:$W,23,0)</f>
        <v>200</v>
      </c>
      <c r="O40" s="13"/>
      <c r="P40" s="13"/>
      <c r="Q40" s="13"/>
      <c r="R40" s="13"/>
      <c r="S40" s="13"/>
      <c r="T40" s="13"/>
      <c r="U40" s="13"/>
      <c r="V40" s="13">
        <f t="shared" si="11"/>
        <v>97.578999999999994</v>
      </c>
      <c r="W40" s="15">
        <v>120</v>
      </c>
      <c r="X40" s="16">
        <f t="shared" si="12"/>
        <v>7.9577163119113745</v>
      </c>
      <c r="Y40" s="13">
        <f t="shared" si="13"/>
        <v>2.2187765810266553</v>
      </c>
      <c r="Z40" s="13"/>
      <c r="AA40" s="13"/>
      <c r="AB40" s="13">
        <f>VLOOKUP(A:A,[3]TDSheet!$A:$D,4,0)</f>
        <v>143.297</v>
      </c>
      <c r="AC40" s="13">
        <f>VLOOKUP(A:A,[1]TDSheet!$A:$AC,29,0)</f>
        <v>0</v>
      </c>
      <c r="AD40" s="13">
        <f>VLOOKUP(A:A,[1]TDSheet!$A:$AD,30,0)</f>
        <v>101.6888</v>
      </c>
      <c r="AE40" s="13">
        <f>VLOOKUP(A:A,[1]TDSheet!$A:$AE,31,0)</f>
        <v>91.381399999999985</v>
      </c>
      <c r="AF40" s="13">
        <f>VLOOKUP(A:A,[4]TDSheet!$A:$D,4,0)</f>
        <v>239.76300000000001</v>
      </c>
      <c r="AG40" s="13">
        <f>VLOOKUP(A:A,[1]TDSheet!$A:$AG,33,0)</f>
        <v>0</v>
      </c>
      <c r="AH40" s="13">
        <f t="shared" si="14"/>
        <v>120</v>
      </c>
      <c r="AI40" s="13"/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2085.5329999999999</v>
      </c>
      <c r="D41" s="8">
        <v>9733.9169999999995</v>
      </c>
      <c r="E41" s="8">
        <v>4560.924</v>
      </c>
      <c r="F41" s="8">
        <v>3774.6680000000001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4451.4189999999999</v>
      </c>
      <c r="K41" s="13">
        <f t="shared" si="10"/>
        <v>109.50500000000011</v>
      </c>
      <c r="L41" s="13">
        <f>VLOOKUP(A:A,[1]TDSheet!$A:$L,12,0)</f>
        <v>1000</v>
      </c>
      <c r="M41" s="13">
        <f>VLOOKUP(A:A,[1]TDSheet!$A:$M,13,0)</f>
        <v>800</v>
      </c>
      <c r="N41" s="13">
        <f>VLOOKUP(A:A,[1]TDSheet!$A:$W,23,0)</f>
        <v>500</v>
      </c>
      <c r="O41" s="13"/>
      <c r="P41" s="13"/>
      <c r="Q41" s="13"/>
      <c r="R41" s="13"/>
      <c r="S41" s="13"/>
      <c r="T41" s="13"/>
      <c r="U41" s="13"/>
      <c r="V41" s="13">
        <f t="shared" si="11"/>
        <v>677.70779999999991</v>
      </c>
      <c r="W41" s="15">
        <v>1200</v>
      </c>
      <c r="X41" s="16">
        <f t="shared" si="12"/>
        <v>10.734224986048561</v>
      </c>
      <c r="Y41" s="13">
        <f t="shared" si="13"/>
        <v>5.5697573497014501</v>
      </c>
      <c r="Z41" s="13"/>
      <c r="AA41" s="13"/>
      <c r="AB41" s="13">
        <f>VLOOKUP(A:A,[3]TDSheet!$A:$D,4,0)</f>
        <v>1172.385</v>
      </c>
      <c r="AC41" s="13">
        <f>VLOOKUP(A:A,[1]TDSheet!$A:$AC,29,0)</f>
        <v>0</v>
      </c>
      <c r="AD41" s="13">
        <f>VLOOKUP(A:A,[1]TDSheet!$A:$AD,30,0)</f>
        <v>683.20140000000004</v>
      </c>
      <c r="AE41" s="13">
        <f>VLOOKUP(A:A,[1]TDSheet!$A:$AE,31,0)</f>
        <v>633.6253999999999</v>
      </c>
      <c r="AF41" s="13">
        <f>VLOOKUP(A:A,[4]TDSheet!$A:$D,4,0)</f>
        <v>1749.4870000000001</v>
      </c>
      <c r="AG41" s="13" t="str">
        <f>VLOOKUP(A:A,[1]TDSheet!$A:$AG,33,0)</f>
        <v>нояак</v>
      </c>
      <c r="AH41" s="13">
        <f t="shared" si="14"/>
        <v>1200</v>
      </c>
      <c r="AI41" s="13"/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3292.5949999999998</v>
      </c>
      <c r="D42" s="8">
        <v>9680.0139999999992</v>
      </c>
      <c r="E42" s="8">
        <v>6941.4620000000004</v>
      </c>
      <c r="F42" s="8">
        <v>2520.6619999999998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6755.2820000000002</v>
      </c>
      <c r="K42" s="13">
        <f t="shared" si="10"/>
        <v>186.18000000000029</v>
      </c>
      <c r="L42" s="13">
        <f>VLOOKUP(A:A,[1]TDSheet!$A:$L,12,0)</f>
        <v>1100</v>
      </c>
      <c r="M42" s="13">
        <f>VLOOKUP(A:A,[1]TDSheet!$A:$M,13,0)</f>
        <v>1500</v>
      </c>
      <c r="N42" s="13">
        <f>VLOOKUP(A:A,[1]TDSheet!$A:$W,23,0)</f>
        <v>500</v>
      </c>
      <c r="O42" s="13"/>
      <c r="P42" s="13"/>
      <c r="Q42" s="13"/>
      <c r="R42" s="13"/>
      <c r="S42" s="13"/>
      <c r="T42" s="13"/>
      <c r="U42" s="13"/>
      <c r="V42" s="13">
        <f t="shared" si="11"/>
        <v>973.26640000000009</v>
      </c>
      <c r="W42" s="15">
        <v>1200</v>
      </c>
      <c r="X42" s="16">
        <f t="shared" si="12"/>
        <v>7.0080113728368714</v>
      </c>
      <c r="Y42" s="13">
        <f t="shared" si="13"/>
        <v>2.5898993328034337</v>
      </c>
      <c r="Z42" s="13"/>
      <c r="AA42" s="13"/>
      <c r="AB42" s="13">
        <f>VLOOKUP(A:A,[3]TDSheet!$A:$D,4,0)</f>
        <v>2075.13</v>
      </c>
      <c r="AC42" s="13">
        <f>VLOOKUP(A:A,[1]TDSheet!$A:$AC,29,0)</f>
        <v>0</v>
      </c>
      <c r="AD42" s="13">
        <f>VLOOKUP(A:A,[1]TDSheet!$A:$AD,30,0)</f>
        <v>1106.2414000000001</v>
      </c>
      <c r="AE42" s="13">
        <f>VLOOKUP(A:A,[1]TDSheet!$A:$AE,31,0)</f>
        <v>996.38040000000001</v>
      </c>
      <c r="AF42" s="13">
        <f>VLOOKUP(A:A,[4]TDSheet!$A:$D,4,0)</f>
        <v>2787.2869999999998</v>
      </c>
      <c r="AG42" s="13" t="str">
        <f>VLOOKUP(A:A,[1]TDSheet!$A:$AG,33,0)</f>
        <v>оконч</v>
      </c>
      <c r="AH42" s="13">
        <f t="shared" si="14"/>
        <v>1200</v>
      </c>
      <c r="AI42" s="13"/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263.09500000000003</v>
      </c>
      <c r="D43" s="8">
        <v>499.45400000000001</v>
      </c>
      <c r="E43" s="8">
        <v>325.95999999999998</v>
      </c>
      <c r="F43" s="8">
        <v>76.911000000000001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313.56799999999998</v>
      </c>
      <c r="K43" s="13">
        <f t="shared" si="10"/>
        <v>12.391999999999996</v>
      </c>
      <c r="L43" s="13">
        <f>VLOOKUP(A:A,[1]TDSheet!$A:$L,12,0)</f>
        <v>120</v>
      </c>
      <c r="M43" s="13">
        <f>VLOOKUP(A:A,[1]TDSheet!$A:$M,13,0)</f>
        <v>50</v>
      </c>
      <c r="N43" s="13">
        <f>VLOOKUP(A:A,[1]TDSheet!$A:$W,23,0)</f>
        <v>50</v>
      </c>
      <c r="O43" s="13"/>
      <c r="P43" s="13"/>
      <c r="Q43" s="13"/>
      <c r="R43" s="13"/>
      <c r="S43" s="13"/>
      <c r="T43" s="13"/>
      <c r="U43" s="13"/>
      <c r="V43" s="13">
        <f t="shared" si="11"/>
        <v>55.671599999999998</v>
      </c>
      <c r="W43" s="15">
        <v>120</v>
      </c>
      <c r="X43" s="16">
        <f t="shared" si="12"/>
        <v>7.4887554875376319</v>
      </c>
      <c r="Y43" s="13">
        <f t="shared" si="13"/>
        <v>1.3815122971137888</v>
      </c>
      <c r="Z43" s="13"/>
      <c r="AA43" s="13"/>
      <c r="AB43" s="13">
        <f>VLOOKUP(A:A,[3]TDSheet!$A:$D,4,0)</f>
        <v>47.601999999999997</v>
      </c>
      <c r="AC43" s="13">
        <f>VLOOKUP(A:A,[1]TDSheet!$A:$AC,29,0)</f>
        <v>0</v>
      </c>
      <c r="AD43" s="13">
        <f>VLOOKUP(A:A,[1]TDSheet!$A:$AD,30,0)</f>
        <v>67.548400000000001</v>
      </c>
      <c r="AE43" s="13">
        <f>VLOOKUP(A:A,[1]TDSheet!$A:$AE,31,0)</f>
        <v>51.550800000000002</v>
      </c>
      <c r="AF43" s="13">
        <f>VLOOKUP(A:A,[4]TDSheet!$A:$D,4,0)</f>
        <v>137.131</v>
      </c>
      <c r="AG43" s="13">
        <f>VLOOKUP(A:A,[1]TDSheet!$A:$AG,33,0)</f>
        <v>0</v>
      </c>
      <c r="AH43" s="13">
        <f t="shared" si="14"/>
        <v>120</v>
      </c>
      <c r="AI43" s="13"/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181.31299999999999</v>
      </c>
      <c r="D44" s="8">
        <v>423.81</v>
      </c>
      <c r="E44" s="8">
        <v>354.048</v>
      </c>
      <c r="F44" s="8">
        <v>149.95699999999999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331.61700000000002</v>
      </c>
      <c r="K44" s="13">
        <f t="shared" si="10"/>
        <v>22.430999999999983</v>
      </c>
      <c r="L44" s="13">
        <f>VLOOKUP(A:A,[1]TDSheet!$A:$L,12,0)</f>
        <v>120</v>
      </c>
      <c r="M44" s="13">
        <f>VLOOKUP(A:A,[1]TDSheet!$A:$M,13,0)</f>
        <v>60</v>
      </c>
      <c r="N44" s="13">
        <f>VLOOKUP(A:A,[1]TDSheet!$A:$W,23,0)</f>
        <v>100</v>
      </c>
      <c r="O44" s="13"/>
      <c r="P44" s="13"/>
      <c r="Q44" s="13"/>
      <c r="R44" s="13"/>
      <c r="S44" s="13"/>
      <c r="T44" s="13"/>
      <c r="U44" s="13"/>
      <c r="V44" s="13">
        <f t="shared" si="11"/>
        <v>70.809600000000003</v>
      </c>
      <c r="W44" s="15">
        <v>100</v>
      </c>
      <c r="X44" s="16">
        <f t="shared" si="12"/>
        <v>7.4842535475415755</v>
      </c>
      <c r="Y44" s="13">
        <f t="shared" si="13"/>
        <v>2.1177495706796816</v>
      </c>
      <c r="Z44" s="13"/>
      <c r="AA44" s="13"/>
      <c r="AB44" s="13">
        <v>0</v>
      </c>
      <c r="AC44" s="13">
        <f>VLOOKUP(A:A,[1]TDSheet!$A:$AC,29,0)</f>
        <v>0</v>
      </c>
      <c r="AD44" s="13">
        <f>VLOOKUP(A:A,[1]TDSheet!$A:$AD,30,0)</f>
        <v>70.581400000000002</v>
      </c>
      <c r="AE44" s="13">
        <f>VLOOKUP(A:A,[1]TDSheet!$A:$AE,31,0)</f>
        <v>65.467600000000004</v>
      </c>
      <c r="AF44" s="13">
        <f>VLOOKUP(A:A,[4]TDSheet!$A:$D,4,0)</f>
        <v>77.700999999999993</v>
      </c>
      <c r="AG44" s="13">
        <f>VLOOKUP(A:A,[1]TDSheet!$A:$AG,33,0)</f>
        <v>0</v>
      </c>
      <c r="AH44" s="13">
        <f t="shared" si="14"/>
        <v>100</v>
      </c>
      <c r="AI44" s="13"/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40.741999999999997</v>
      </c>
      <c r="D45" s="8">
        <v>24.649000000000001</v>
      </c>
      <c r="E45" s="8">
        <v>10.436</v>
      </c>
      <c r="F45" s="8">
        <v>39.106000000000002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11.44</v>
      </c>
      <c r="K45" s="13">
        <f t="shared" si="10"/>
        <v>-1.0039999999999996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VLOOKUP(A:A,[1]TDSheet!$A:$W,23,0)</f>
        <v>0</v>
      </c>
      <c r="O45" s="13"/>
      <c r="P45" s="13"/>
      <c r="Q45" s="13"/>
      <c r="R45" s="13"/>
      <c r="S45" s="13"/>
      <c r="T45" s="13"/>
      <c r="U45" s="13"/>
      <c r="V45" s="13">
        <f t="shared" si="11"/>
        <v>2.0872000000000002</v>
      </c>
      <c r="W45" s="15"/>
      <c r="X45" s="16">
        <f t="shared" si="12"/>
        <v>18.736105787658104</v>
      </c>
      <c r="Y45" s="13">
        <f t="shared" si="13"/>
        <v>18.736105787658104</v>
      </c>
      <c r="Z45" s="13"/>
      <c r="AA45" s="13"/>
      <c r="AB45" s="13">
        <v>0</v>
      </c>
      <c r="AC45" s="13">
        <f>VLOOKUP(A:A,[1]TDSheet!$A:$AC,29,0)</f>
        <v>0</v>
      </c>
      <c r="AD45" s="13">
        <f>VLOOKUP(A:A,[1]TDSheet!$A:$AD,30,0)</f>
        <v>4.0154000000000005</v>
      </c>
      <c r="AE45" s="13">
        <f>VLOOKUP(A:A,[1]TDSheet!$A:$AE,31,0)</f>
        <v>2.3794</v>
      </c>
      <c r="AF45" s="13">
        <f>VLOOKUP(A:A,[4]TDSheet!$A:$D,4,0)</f>
        <v>1.117</v>
      </c>
      <c r="AG45" s="13" t="e">
        <f>VLOOKUP(A:A,[1]TDSheet!$A:$AG,33,0)</f>
        <v>#N/A</v>
      </c>
      <c r="AH45" s="13">
        <f t="shared" si="14"/>
        <v>0</v>
      </c>
      <c r="AI45" s="13"/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338.61399999999998</v>
      </c>
      <c r="D46" s="8">
        <v>559.27200000000005</v>
      </c>
      <c r="E46" s="8">
        <v>492.73</v>
      </c>
      <c r="F46" s="8">
        <v>277.82299999999998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463.31799999999998</v>
      </c>
      <c r="K46" s="13">
        <f t="shared" si="10"/>
        <v>29.412000000000035</v>
      </c>
      <c r="L46" s="13">
        <f>VLOOKUP(A:A,[1]TDSheet!$A:$L,12,0)</f>
        <v>150</v>
      </c>
      <c r="M46" s="13">
        <f>VLOOKUP(A:A,[1]TDSheet!$A:$M,13,0)</f>
        <v>100</v>
      </c>
      <c r="N46" s="13">
        <f>VLOOKUP(A:A,[1]TDSheet!$A:$W,23,0)</f>
        <v>50</v>
      </c>
      <c r="O46" s="13"/>
      <c r="P46" s="13"/>
      <c r="Q46" s="13"/>
      <c r="R46" s="13"/>
      <c r="S46" s="13"/>
      <c r="T46" s="13"/>
      <c r="U46" s="13"/>
      <c r="V46" s="13">
        <f t="shared" si="11"/>
        <v>98.546000000000006</v>
      </c>
      <c r="W46" s="15">
        <v>160</v>
      </c>
      <c r="X46" s="16">
        <f t="shared" si="12"/>
        <v>7.4870923223672188</v>
      </c>
      <c r="Y46" s="13">
        <f t="shared" si="13"/>
        <v>2.8192214803239093</v>
      </c>
      <c r="Z46" s="13"/>
      <c r="AA46" s="13"/>
      <c r="AB46" s="13">
        <v>0</v>
      </c>
      <c r="AC46" s="13">
        <f>VLOOKUP(A:A,[1]TDSheet!$A:$AC,29,0)</f>
        <v>0</v>
      </c>
      <c r="AD46" s="13">
        <f>VLOOKUP(A:A,[1]TDSheet!$A:$AD,30,0)</f>
        <v>113.4662</v>
      </c>
      <c r="AE46" s="13">
        <f>VLOOKUP(A:A,[1]TDSheet!$A:$AE,31,0)</f>
        <v>93.734799999999993</v>
      </c>
      <c r="AF46" s="13">
        <f>VLOOKUP(A:A,[4]TDSheet!$A:$D,4,0)</f>
        <v>125.548</v>
      </c>
      <c r="AG46" s="13">
        <f>VLOOKUP(A:A,[1]TDSheet!$A:$AG,33,0)</f>
        <v>0</v>
      </c>
      <c r="AH46" s="13">
        <f t="shared" si="14"/>
        <v>160</v>
      </c>
      <c r="AI46" s="13"/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28.012</v>
      </c>
      <c r="D47" s="8">
        <v>449.06599999999997</v>
      </c>
      <c r="E47" s="8">
        <v>177.517</v>
      </c>
      <c r="F47" s="8">
        <v>33.243000000000002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177.37100000000001</v>
      </c>
      <c r="K47" s="13">
        <f t="shared" si="10"/>
        <v>0.14599999999998658</v>
      </c>
      <c r="L47" s="13">
        <f>VLOOKUP(A:A,[1]TDSheet!$A:$L,12,0)</f>
        <v>10</v>
      </c>
      <c r="M47" s="13">
        <f>VLOOKUP(A:A,[1]TDSheet!$A:$M,13,0)</f>
        <v>0</v>
      </c>
      <c r="N47" s="13">
        <f>VLOOKUP(A:A,[1]TDSheet!$A:$W,23,0)</f>
        <v>0</v>
      </c>
      <c r="O47" s="13"/>
      <c r="P47" s="13"/>
      <c r="Q47" s="13"/>
      <c r="R47" s="13"/>
      <c r="S47" s="13"/>
      <c r="T47" s="13"/>
      <c r="U47" s="13"/>
      <c r="V47" s="13">
        <f t="shared" si="11"/>
        <v>8.9493999999999971</v>
      </c>
      <c r="W47" s="15">
        <v>20</v>
      </c>
      <c r="X47" s="16">
        <f t="shared" si="12"/>
        <v>7.0667307305517717</v>
      </c>
      <c r="Y47" s="13">
        <f t="shared" si="13"/>
        <v>3.714550696136055</v>
      </c>
      <c r="Z47" s="13"/>
      <c r="AA47" s="13"/>
      <c r="AB47" s="13">
        <f>VLOOKUP(A:A,[3]TDSheet!$A:$D,4,0)</f>
        <v>132.77000000000001</v>
      </c>
      <c r="AC47" s="13">
        <f>VLOOKUP(A:A,[1]TDSheet!$A:$AC,29,0)</f>
        <v>0</v>
      </c>
      <c r="AD47" s="13">
        <f>VLOOKUP(A:A,[1]TDSheet!$A:$AD,30,0)</f>
        <v>7.4561999999999999</v>
      </c>
      <c r="AE47" s="13">
        <f>VLOOKUP(A:A,[1]TDSheet!$A:$AE,31,0)</f>
        <v>5.9187999999999992</v>
      </c>
      <c r="AF47" s="13">
        <f>VLOOKUP(A:A,[4]TDSheet!$A:$D,4,0)</f>
        <v>144.64400000000001</v>
      </c>
      <c r="AG47" s="13" t="str">
        <f>VLOOKUP(A:A,[1]TDSheet!$A:$AG,33,0)</f>
        <v>???</v>
      </c>
      <c r="AH47" s="13">
        <f t="shared" si="14"/>
        <v>20</v>
      </c>
      <c r="AI47" s="13"/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77.733999999999995</v>
      </c>
      <c r="D48" s="8">
        <v>304.74299999999999</v>
      </c>
      <c r="E48" s="8">
        <v>226.84299999999999</v>
      </c>
      <c r="F48" s="8">
        <v>65.484999999999999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227.84899999999999</v>
      </c>
      <c r="K48" s="13">
        <f t="shared" si="10"/>
        <v>-1.0060000000000002</v>
      </c>
      <c r="L48" s="13">
        <f>VLOOKUP(A:A,[1]TDSheet!$A:$L,12,0)</f>
        <v>0</v>
      </c>
      <c r="M48" s="13">
        <f>VLOOKUP(A:A,[1]TDSheet!$A:$M,13,0)</f>
        <v>30</v>
      </c>
      <c r="N48" s="13">
        <f>VLOOKUP(A:A,[1]TDSheet!$A:$W,23,0)</f>
        <v>0</v>
      </c>
      <c r="O48" s="13"/>
      <c r="P48" s="13"/>
      <c r="Q48" s="13"/>
      <c r="R48" s="13"/>
      <c r="S48" s="13"/>
      <c r="T48" s="13"/>
      <c r="U48" s="13"/>
      <c r="V48" s="13">
        <f t="shared" si="11"/>
        <v>21.719599999999996</v>
      </c>
      <c r="W48" s="15">
        <v>30</v>
      </c>
      <c r="X48" s="16">
        <f t="shared" si="12"/>
        <v>5.7775005064550005</v>
      </c>
      <c r="Y48" s="13">
        <f t="shared" si="13"/>
        <v>3.0150186927936065</v>
      </c>
      <c r="Z48" s="13"/>
      <c r="AA48" s="13"/>
      <c r="AB48" s="13">
        <f>VLOOKUP(A:A,[3]TDSheet!$A:$D,4,0)</f>
        <v>118.245</v>
      </c>
      <c r="AC48" s="13">
        <f>VLOOKUP(A:A,[1]TDSheet!$A:$AC,29,0)</f>
        <v>0</v>
      </c>
      <c r="AD48" s="13">
        <f>VLOOKUP(A:A,[1]TDSheet!$A:$AD,30,0)</f>
        <v>28.595800000000004</v>
      </c>
      <c r="AE48" s="13">
        <f>VLOOKUP(A:A,[1]TDSheet!$A:$AE,31,0)</f>
        <v>22.5322</v>
      </c>
      <c r="AF48" s="13">
        <f>VLOOKUP(A:A,[4]TDSheet!$A:$D,4,0)</f>
        <v>146.22300000000001</v>
      </c>
      <c r="AG48" s="13">
        <f>VLOOKUP(A:A,[1]TDSheet!$A:$AG,33,0)</f>
        <v>0</v>
      </c>
      <c r="AH48" s="13">
        <f t="shared" si="14"/>
        <v>30</v>
      </c>
      <c r="AI48" s="13"/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105.825</v>
      </c>
      <c r="D49" s="8">
        <v>435.755</v>
      </c>
      <c r="E49" s="8">
        <v>190.626</v>
      </c>
      <c r="F49" s="8">
        <v>77.814999999999998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205.369</v>
      </c>
      <c r="K49" s="13">
        <f t="shared" si="10"/>
        <v>-14.742999999999995</v>
      </c>
      <c r="L49" s="13">
        <f>VLOOKUP(A:A,[1]TDSheet!$A:$L,12,0)</f>
        <v>0</v>
      </c>
      <c r="M49" s="13">
        <f>VLOOKUP(A:A,[1]TDSheet!$A:$M,13,0)</f>
        <v>30</v>
      </c>
      <c r="N49" s="13">
        <f>VLOOKUP(A:A,[1]TDSheet!$A:$W,23,0)</f>
        <v>70</v>
      </c>
      <c r="O49" s="13"/>
      <c r="P49" s="13"/>
      <c r="Q49" s="13"/>
      <c r="R49" s="13"/>
      <c r="S49" s="13"/>
      <c r="T49" s="13"/>
      <c r="U49" s="13"/>
      <c r="V49" s="13">
        <f t="shared" si="11"/>
        <v>30.804200000000002</v>
      </c>
      <c r="W49" s="15">
        <v>20</v>
      </c>
      <c r="X49" s="16">
        <f t="shared" si="12"/>
        <v>6.4216892501671845</v>
      </c>
      <c r="Y49" s="13">
        <f t="shared" si="13"/>
        <v>2.526116568519877</v>
      </c>
      <c r="Z49" s="13"/>
      <c r="AA49" s="13"/>
      <c r="AB49" s="13">
        <f>VLOOKUP(A:A,[3]TDSheet!$A:$D,4,0)</f>
        <v>36.604999999999997</v>
      </c>
      <c r="AC49" s="13">
        <f>VLOOKUP(A:A,[1]TDSheet!$A:$AC,29,0)</f>
        <v>0</v>
      </c>
      <c r="AD49" s="13">
        <f>VLOOKUP(A:A,[1]TDSheet!$A:$AD,30,0)</f>
        <v>42.760399999999997</v>
      </c>
      <c r="AE49" s="13">
        <f>VLOOKUP(A:A,[1]TDSheet!$A:$AE,31,0)</f>
        <v>29.317400000000003</v>
      </c>
      <c r="AF49" s="13">
        <f>VLOOKUP(A:A,[4]TDSheet!$A:$D,4,0)</f>
        <v>57.204000000000001</v>
      </c>
      <c r="AG49" s="13">
        <f>VLOOKUP(A:A,[1]TDSheet!$A:$AG,33,0)</f>
        <v>0</v>
      </c>
      <c r="AH49" s="13">
        <f t="shared" si="14"/>
        <v>20</v>
      </c>
      <c r="AI49" s="13"/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699.34299999999996</v>
      </c>
      <c r="D50" s="8">
        <v>1787.2049999999999</v>
      </c>
      <c r="E50" s="8">
        <v>1644.9760000000001</v>
      </c>
      <c r="F50" s="8">
        <v>546.50400000000002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1597.453</v>
      </c>
      <c r="K50" s="13">
        <f t="shared" si="10"/>
        <v>47.523000000000138</v>
      </c>
      <c r="L50" s="13">
        <f>VLOOKUP(A:A,[1]TDSheet!$A:$L,12,0)</f>
        <v>300</v>
      </c>
      <c r="M50" s="13">
        <f>VLOOKUP(A:A,[1]TDSheet!$A:$M,13,0)</f>
        <v>450</v>
      </c>
      <c r="N50" s="13">
        <f>VLOOKUP(A:A,[1]TDSheet!$A:$W,23,0)</f>
        <v>250</v>
      </c>
      <c r="O50" s="13"/>
      <c r="P50" s="13"/>
      <c r="Q50" s="13"/>
      <c r="R50" s="13"/>
      <c r="S50" s="13"/>
      <c r="T50" s="13"/>
      <c r="U50" s="13"/>
      <c r="V50" s="13">
        <f t="shared" si="11"/>
        <v>289.5224</v>
      </c>
      <c r="W50" s="15">
        <v>350</v>
      </c>
      <c r="X50" s="16">
        <f t="shared" si="12"/>
        <v>6.5504568903822289</v>
      </c>
      <c r="Y50" s="13">
        <f t="shared" si="13"/>
        <v>1.8876052422886795</v>
      </c>
      <c r="Z50" s="13"/>
      <c r="AA50" s="13"/>
      <c r="AB50" s="13">
        <f>VLOOKUP(A:A,[3]TDSheet!$A:$D,4,0)</f>
        <v>197.364</v>
      </c>
      <c r="AC50" s="13">
        <f>VLOOKUP(A:A,[1]TDSheet!$A:$AC,29,0)</f>
        <v>0</v>
      </c>
      <c r="AD50" s="13">
        <f>VLOOKUP(A:A,[1]TDSheet!$A:$AD,30,0)</f>
        <v>308.99299999999999</v>
      </c>
      <c r="AE50" s="13">
        <f>VLOOKUP(A:A,[1]TDSheet!$A:$AE,31,0)</f>
        <v>291.46179999999998</v>
      </c>
      <c r="AF50" s="13">
        <f>VLOOKUP(A:A,[4]TDSheet!$A:$D,4,0)</f>
        <v>423.11700000000002</v>
      </c>
      <c r="AG50" s="13" t="str">
        <f>VLOOKUP(A:A,[1]TDSheet!$A:$AG,33,0)</f>
        <v>оконч</v>
      </c>
      <c r="AH50" s="13">
        <f t="shared" si="14"/>
        <v>350</v>
      </c>
      <c r="AI50" s="13"/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152.63300000000001</v>
      </c>
      <c r="D51" s="8">
        <v>71.665999999999997</v>
      </c>
      <c r="E51" s="17">
        <v>78.183000000000007</v>
      </c>
      <c r="F51" s="17">
        <v>146.11600000000001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74.554000000000002</v>
      </c>
      <c r="K51" s="13">
        <f t="shared" si="10"/>
        <v>3.6290000000000049</v>
      </c>
      <c r="L51" s="13">
        <f>VLOOKUP(A:A,[1]TDSheet!$A:$L,12,0)</f>
        <v>0</v>
      </c>
      <c r="M51" s="13">
        <f>VLOOKUP(A:A,[1]TDSheet!$A:$M,13,0)</f>
        <v>0</v>
      </c>
      <c r="N51" s="13">
        <f>VLOOKUP(A:A,[1]TDSheet!$A:$W,23,0)</f>
        <v>0</v>
      </c>
      <c r="O51" s="13"/>
      <c r="P51" s="13"/>
      <c r="Q51" s="13"/>
      <c r="R51" s="13"/>
      <c r="S51" s="13"/>
      <c r="T51" s="13"/>
      <c r="U51" s="13"/>
      <c r="V51" s="13">
        <f t="shared" si="11"/>
        <v>15.636600000000001</v>
      </c>
      <c r="W51" s="15"/>
      <c r="X51" s="16">
        <f t="shared" si="12"/>
        <v>9.3444866531087314</v>
      </c>
      <c r="Y51" s="13">
        <f t="shared" si="13"/>
        <v>9.3444866531087314</v>
      </c>
      <c r="Z51" s="13"/>
      <c r="AA51" s="13"/>
      <c r="AB51" s="13">
        <v>0</v>
      </c>
      <c r="AC51" s="13">
        <f>VLOOKUP(A:A,[1]TDSheet!$A:$AC,29,0)</f>
        <v>0</v>
      </c>
      <c r="AD51" s="13">
        <f>VLOOKUP(A:A,[1]TDSheet!$A:$AD,30,0)</f>
        <v>3.9579999999999997</v>
      </c>
      <c r="AE51" s="13">
        <f>VLOOKUP(A:A,[1]TDSheet!$A:$AE,31,0)</f>
        <v>9.5327999999999999</v>
      </c>
      <c r="AF51" s="13">
        <f>VLOOKUP(A:A,[4]TDSheet!$A:$D,4,0)</f>
        <v>45.482999999999997</v>
      </c>
      <c r="AG51" s="13" t="str">
        <f>VLOOKUP(A:A,[1]TDSheet!$A:$AG,33,0)</f>
        <v>2скю</v>
      </c>
      <c r="AH51" s="13">
        <f t="shared" si="14"/>
        <v>0</v>
      </c>
      <c r="AI51" s="13"/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41.524000000000001</v>
      </c>
      <c r="D52" s="8">
        <v>55.426000000000002</v>
      </c>
      <c r="E52" s="8">
        <v>60.207999999999998</v>
      </c>
      <c r="F52" s="8">
        <v>34.030999999999999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58.55</v>
      </c>
      <c r="K52" s="13">
        <f t="shared" si="10"/>
        <v>1.6580000000000013</v>
      </c>
      <c r="L52" s="13">
        <f>VLOOKUP(A:A,[1]TDSheet!$A:$L,12,0)</f>
        <v>0</v>
      </c>
      <c r="M52" s="13">
        <f>VLOOKUP(A:A,[1]TDSheet!$A:$M,13,0)</f>
        <v>20</v>
      </c>
      <c r="N52" s="13">
        <f>VLOOKUP(A:A,[1]TDSheet!$A:$W,23,0)</f>
        <v>40</v>
      </c>
      <c r="O52" s="13"/>
      <c r="P52" s="13"/>
      <c r="Q52" s="13"/>
      <c r="R52" s="13"/>
      <c r="S52" s="13"/>
      <c r="T52" s="13"/>
      <c r="U52" s="13"/>
      <c r="V52" s="13">
        <f t="shared" si="11"/>
        <v>12.041599999999999</v>
      </c>
      <c r="W52" s="15"/>
      <c r="X52" s="16">
        <f t="shared" si="12"/>
        <v>7.8088460005314921</v>
      </c>
      <c r="Y52" s="13">
        <f t="shared" si="13"/>
        <v>2.8261194525644435</v>
      </c>
      <c r="Z52" s="13"/>
      <c r="AA52" s="13"/>
      <c r="AB52" s="13">
        <v>0</v>
      </c>
      <c r="AC52" s="13">
        <f>VLOOKUP(A:A,[1]TDSheet!$A:$AC,29,0)</f>
        <v>0</v>
      </c>
      <c r="AD52" s="13">
        <f>VLOOKUP(A:A,[1]TDSheet!$A:$AD,30,0)</f>
        <v>12.4138</v>
      </c>
      <c r="AE52" s="13">
        <f>VLOOKUP(A:A,[1]TDSheet!$A:$AE,31,0)</f>
        <v>9.3477999999999994</v>
      </c>
      <c r="AF52" s="13">
        <f>VLOOKUP(A:A,[4]TDSheet!$A:$D,4,0)</f>
        <v>6.726</v>
      </c>
      <c r="AG52" s="13">
        <f>VLOOKUP(A:A,[1]TDSheet!$A:$AG,33,0)</f>
        <v>0</v>
      </c>
      <c r="AH52" s="13">
        <f t="shared" si="14"/>
        <v>0</v>
      </c>
      <c r="AI52" s="13"/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118.718</v>
      </c>
      <c r="D53" s="8">
        <v>420.26400000000001</v>
      </c>
      <c r="E53" s="8">
        <v>350.43400000000003</v>
      </c>
      <c r="F53" s="8">
        <v>70.832999999999998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373.23500000000001</v>
      </c>
      <c r="K53" s="13">
        <f t="shared" si="10"/>
        <v>-22.800999999999988</v>
      </c>
      <c r="L53" s="13">
        <f>VLOOKUP(A:A,[1]TDSheet!$A:$L,12,0)</f>
        <v>60</v>
      </c>
      <c r="M53" s="13">
        <f>VLOOKUP(A:A,[1]TDSheet!$A:$M,13,0)</f>
        <v>80</v>
      </c>
      <c r="N53" s="13">
        <f>VLOOKUP(A:A,[1]TDSheet!$A:$W,23,0)</f>
        <v>100</v>
      </c>
      <c r="O53" s="13"/>
      <c r="P53" s="13"/>
      <c r="Q53" s="13"/>
      <c r="R53" s="13"/>
      <c r="S53" s="13"/>
      <c r="T53" s="13"/>
      <c r="U53" s="13"/>
      <c r="V53" s="13">
        <f t="shared" si="11"/>
        <v>49.491000000000007</v>
      </c>
      <c r="W53" s="15">
        <v>60</v>
      </c>
      <c r="X53" s="16">
        <f t="shared" si="12"/>
        <v>7.4929381099593853</v>
      </c>
      <c r="Y53" s="13">
        <f t="shared" si="13"/>
        <v>1.4312299205916226</v>
      </c>
      <c r="Z53" s="13"/>
      <c r="AA53" s="13"/>
      <c r="AB53" s="13">
        <f>VLOOKUP(A:A,[3]TDSheet!$A:$D,4,0)</f>
        <v>102.979</v>
      </c>
      <c r="AC53" s="13">
        <f>VLOOKUP(A:A,[1]TDSheet!$A:$AC,29,0)</f>
        <v>0</v>
      </c>
      <c r="AD53" s="13">
        <f>VLOOKUP(A:A,[1]TDSheet!$A:$AD,30,0)</f>
        <v>32.658799999999999</v>
      </c>
      <c r="AE53" s="13">
        <f>VLOOKUP(A:A,[1]TDSheet!$A:$AE,31,0)</f>
        <v>38.990600000000001</v>
      </c>
      <c r="AF53" s="13">
        <f>VLOOKUP(A:A,[4]TDSheet!$A:$D,4,0)</f>
        <v>152.51599999999999</v>
      </c>
      <c r="AG53" s="13">
        <f>VLOOKUP(A:A,[1]TDSheet!$A:$AG,33,0)</f>
        <v>0</v>
      </c>
      <c r="AH53" s="13">
        <f t="shared" si="14"/>
        <v>60</v>
      </c>
      <c r="AI53" s="13"/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20.225999999999999</v>
      </c>
      <c r="D54" s="8">
        <v>260.23899999999998</v>
      </c>
      <c r="E54" s="8">
        <v>159.47200000000001</v>
      </c>
      <c r="F54" s="8">
        <v>57.100999999999999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163.173</v>
      </c>
      <c r="K54" s="13">
        <f t="shared" si="10"/>
        <v>-3.7009999999999934</v>
      </c>
      <c r="L54" s="13">
        <f>VLOOKUP(A:A,[1]TDSheet!$A:$L,12,0)</f>
        <v>10</v>
      </c>
      <c r="M54" s="13">
        <f>VLOOKUP(A:A,[1]TDSheet!$A:$M,13,0)</f>
        <v>30</v>
      </c>
      <c r="N54" s="13">
        <f>VLOOKUP(A:A,[1]TDSheet!$A:$W,23,0)</f>
        <v>0</v>
      </c>
      <c r="O54" s="13"/>
      <c r="P54" s="13"/>
      <c r="Q54" s="13"/>
      <c r="R54" s="13"/>
      <c r="S54" s="13"/>
      <c r="T54" s="13"/>
      <c r="U54" s="13"/>
      <c r="V54" s="13">
        <f t="shared" si="11"/>
        <v>19.092600000000001</v>
      </c>
      <c r="W54" s="15">
        <v>20</v>
      </c>
      <c r="X54" s="16">
        <f t="shared" si="12"/>
        <v>6.1333186679655993</v>
      </c>
      <c r="Y54" s="13">
        <f t="shared" si="13"/>
        <v>2.9907398678021848</v>
      </c>
      <c r="Z54" s="13"/>
      <c r="AA54" s="13"/>
      <c r="AB54" s="13">
        <f>VLOOKUP(A:A,[3]TDSheet!$A:$D,4,0)</f>
        <v>64.009</v>
      </c>
      <c r="AC54" s="13">
        <f>VLOOKUP(A:A,[1]TDSheet!$A:$AC,29,0)</f>
        <v>0</v>
      </c>
      <c r="AD54" s="13">
        <f>VLOOKUP(A:A,[1]TDSheet!$A:$AD,30,0)</f>
        <v>19.002199999999998</v>
      </c>
      <c r="AE54" s="13">
        <f>VLOOKUP(A:A,[1]TDSheet!$A:$AE,31,0)</f>
        <v>19.967000000000002</v>
      </c>
      <c r="AF54" s="13">
        <f>VLOOKUP(A:A,[4]TDSheet!$A:$D,4,0)</f>
        <v>83.138000000000005</v>
      </c>
      <c r="AG54" s="13">
        <f>VLOOKUP(A:A,[1]TDSheet!$A:$AG,33,0)</f>
        <v>0</v>
      </c>
      <c r="AH54" s="13">
        <f t="shared" si="14"/>
        <v>20</v>
      </c>
      <c r="AI54" s="13"/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201.678</v>
      </c>
      <c r="D55" s="8">
        <v>495.37599999999998</v>
      </c>
      <c r="E55" s="8">
        <v>366.43700000000001</v>
      </c>
      <c r="F55" s="8">
        <v>253.51900000000001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375.137</v>
      </c>
      <c r="K55" s="13">
        <f t="shared" si="10"/>
        <v>-8.6999999999999886</v>
      </c>
      <c r="L55" s="13">
        <f>VLOOKUP(A:A,[1]TDSheet!$A:$L,12,0)</f>
        <v>100</v>
      </c>
      <c r="M55" s="13">
        <f>VLOOKUP(A:A,[1]TDSheet!$A:$M,13,0)</f>
        <v>80</v>
      </c>
      <c r="N55" s="13">
        <f>VLOOKUP(A:A,[1]TDSheet!$A:$W,23,0)</f>
        <v>50</v>
      </c>
      <c r="O55" s="13"/>
      <c r="P55" s="13"/>
      <c r="Q55" s="13"/>
      <c r="R55" s="13"/>
      <c r="S55" s="13"/>
      <c r="T55" s="13"/>
      <c r="U55" s="13"/>
      <c r="V55" s="13">
        <f t="shared" si="11"/>
        <v>67.313800000000001</v>
      </c>
      <c r="W55" s="15">
        <v>100</v>
      </c>
      <c r="X55" s="16">
        <f t="shared" si="12"/>
        <v>8.6686385258297705</v>
      </c>
      <c r="Y55" s="13">
        <f t="shared" si="13"/>
        <v>3.7662262418701662</v>
      </c>
      <c r="Z55" s="13"/>
      <c r="AA55" s="13"/>
      <c r="AB55" s="13">
        <f>VLOOKUP(A:A,[3]TDSheet!$A:$D,4,0)</f>
        <v>29.867999999999999</v>
      </c>
      <c r="AC55" s="13">
        <f>VLOOKUP(A:A,[1]TDSheet!$A:$AC,29,0)</f>
        <v>0</v>
      </c>
      <c r="AD55" s="13">
        <f>VLOOKUP(A:A,[1]TDSheet!$A:$AD,30,0)</f>
        <v>76.984000000000009</v>
      </c>
      <c r="AE55" s="13">
        <f>VLOOKUP(A:A,[1]TDSheet!$A:$AE,31,0)</f>
        <v>71.925399999999996</v>
      </c>
      <c r="AF55" s="13">
        <f>VLOOKUP(A:A,[4]TDSheet!$A:$D,4,0)</f>
        <v>80.126000000000005</v>
      </c>
      <c r="AG55" s="13">
        <f>VLOOKUP(A:A,[1]TDSheet!$A:$AG,33,0)</f>
        <v>0</v>
      </c>
      <c r="AH55" s="13">
        <f t="shared" si="14"/>
        <v>100</v>
      </c>
      <c r="AI55" s="13"/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295.58199999999999</v>
      </c>
      <c r="D56" s="8">
        <v>1731.28</v>
      </c>
      <c r="E56" s="8">
        <v>460.154</v>
      </c>
      <c r="F56" s="8">
        <v>162.001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464.47399999999999</v>
      </c>
      <c r="K56" s="13">
        <f t="shared" si="10"/>
        <v>-4.3199999999999932</v>
      </c>
      <c r="L56" s="13">
        <f>VLOOKUP(A:A,[1]TDSheet!$A:$L,12,0)</f>
        <v>100</v>
      </c>
      <c r="M56" s="13">
        <f>VLOOKUP(A:A,[1]TDSheet!$A:$M,13,0)</f>
        <v>80</v>
      </c>
      <c r="N56" s="13">
        <f>VLOOKUP(A:A,[1]TDSheet!$A:$W,23,0)</f>
        <v>120</v>
      </c>
      <c r="O56" s="13"/>
      <c r="P56" s="13"/>
      <c r="Q56" s="13"/>
      <c r="R56" s="13"/>
      <c r="S56" s="13"/>
      <c r="T56" s="13"/>
      <c r="U56" s="13"/>
      <c r="V56" s="13">
        <f t="shared" si="11"/>
        <v>68.768599999999992</v>
      </c>
      <c r="W56" s="15">
        <v>100</v>
      </c>
      <c r="X56" s="16">
        <f t="shared" si="12"/>
        <v>8.1723490081228931</v>
      </c>
      <c r="Y56" s="13">
        <f t="shared" si="13"/>
        <v>2.3557408468399825</v>
      </c>
      <c r="Z56" s="13"/>
      <c r="AA56" s="13"/>
      <c r="AB56" s="13">
        <f>VLOOKUP(A:A,[3]TDSheet!$A:$D,4,0)</f>
        <v>116.31100000000001</v>
      </c>
      <c r="AC56" s="13">
        <f>VLOOKUP(A:A,[1]TDSheet!$A:$AC,29,0)</f>
        <v>0</v>
      </c>
      <c r="AD56" s="13">
        <f>VLOOKUP(A:A,[1]TDSheet!$A:$AD,30,0)</f>
        <v>74.809600000000003</v>
      </c>
      <c r="AE56" s="13">
        <f>VLOOKUP(A:A,[1]TDSheet!$A:$AE,31,0)</f>
        <v>68.564599999999999</v>
      </c>
      <c r="AF56" s="13">
        <f>VLOOKUP(A:A,[4]TDSheet!$A:$D,4,0)</f>
        <v>195.21899999999999</v>
      </c>
      <c r="AG56" s="13">
        <f>VLOOKUP(A:A,[1]TDSheet!$A:$AG,33,0)</f>
        <v>0</v>
      </c>
      <c r="AH56" s="13">
        <f t="shared" si="14"/>
        <v>100</v>
      </c>
      <c r="AI56" s="13"/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200.733</v>
      </c>
      <c r="D57" s="8">
        <v>1657.7239999999999</v>
      </c>
      <c r="E57" s="8">
        <v>363.89499999999998</v>
      </c>
      <c r="F57" s="8">
        <v>237.37799999999999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363.21699999999998</v>
      </c>
      <c r="K57" s="13">
        <f t="shared" si="10"/>
        <v>0.67799999999999727</v>
      </c>
      <c r="L57" s="13">
        <f>VLOOKUP(A:A,[1]TDSheet!$A:$L,12,0)</f>
        <v>100</v>
      </c>
      <c r="M57" s="13">
        <f>VLOOKUP(A:A,[1]TDSheet!$A:$M,13,0)</f>
        <v>100</v>
      </c>
      <c r="N57" s="13">
        <f>VLOOKUP(A:A,[1]TDSheet!$A:$W,23,0)</f>
        <v>50</v>
      </c>
      <c r="O57" s="13"/>
      <c r="P57" s="13"/>
      <c r="Q57" s="13"/>
      <c r="R57" s="13"/>
      <c r="S57" s="13"/>
      <c r="T57" s="13"/>
      <c r="U57" s="13"/>
      <c r="V57" s="13">
        <f t="shared" si="11"/>
        <v>69.3202</v>
      </c>
      <c r="W57" s="15">
        <v>100</v>
      </c>
      <c r="X57" s="16">
        <f t="shared" si="12"/>
        <v>8.4734031350169197</v>
      </c>
      <c r="Y57" s="13">
        <f t="shared" si="13"/>
        <v>3.4243698085118046</v>
      </c>
      <c r="Z57" s="13"/>
      <c r="AA57" s="13"/>
      <c r="AB57" s="13">
        <f>VLOOKUP(A:A,[3]TDSheet!$A:$D,4,0)</f>
        <v>17.294</v>
      </c>
      <c r="AC57" s="13">
        <f>VLOOKUP(A:A,[1]TDSheet!$A:$AC,29,0)</f>
        <v>0</v>
      </c>
      <c r="AD57" s="13">
        <f>VLOOKUP(A:A,[1]TDSheet!$A:$AD,30,0)</f>
        <v>76.432400000000001</v>
      </c>
      <c r="AE57" s="13">
        <f>VLOOKUP(A:A,[1]TDSheet!$A:$AE,31,0)</f>
        <v>76.44</v>
      </c>
      <c r="AF57" s="13">
        <f>VLOOKUP(A:A,[4]TDSheet!$A:$D,4,0)</f>
        <v>74.819999999999993</v>
      </c>
      <c r="AG57" s="13">
        <f>VLOOKUP(A:A,[1]TDSheet!$A:$AG,33,0)</f>
        <v>0</v>
      </c>
      <c r="AH57" s="13">
        <f t="shared" si="14"/>
        <v>100</v>
      </c>
      <c r="AI57" s="13"/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898</v>
      </c>
      <c r="D58" s="8">
        <v>1495</v>
      </c>
      <c r="E58" s="8">
        <v>1419</v>
      </c>
      <c r="F58" s="8">
        <v>765</v>
      </c>
      <c r="G58" s="12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1420</v>
      </c>
      <c r="K58" s="13">
        <f t="shared" si="10"/>
        <v>-1</v>
      </c>
      <c r="L58" s="13">
        <f>VLOOKUP(A:A,[1]TDSheet!$A:$L,12,0)</f>
        <v>300</v>
      </c>
      <c r="M58" s="13">
        <f>VLOOKUP(A:A,[1]TDSheet!$A:$M,13,0)</f>
        <v>450</v>
      </c>
      <c r="N58" s="13">
        <f>VLOOKUP(A:A,[1]TDSheet!$A:$W,23,0)</f>
        <v>500</v>
      </c>
      <c r="O58" s="13"/>
      <c r="P58" s="13"/>
      <c r="Q58" s="13"/>
      <c r="R58" s="13"/>
      <c r="S58" s="13"/>
      <c r="T58" s="13"/>
      <c r="U58" s="13"/>
      <c r="V58" s="13">
        <f t="shared" si="11"/>
        <v>249</v>
      </c>
      <c r="W58" s="15">
        <v>400</v>
      </c>
      <c r="X58" s="16">
        <f t="shared" si="12"/>
        <v>9.6987951807228914</v>
      </c>
      <c r="Y58" s="13">
        <f t="shared" si="13"/>
        <v>3.072289156626506</v>
      </c>
      <c r="Z58" s="13"/>
      <c r="AA58" s="13"/>
      <c r="AB58" s="13">
        <f>VLOOKUP(A:A,[3]TDSheet!$A:$D,4,0)</f>
        <v>174</v>
      </c>
      <c r="AC58" s="13">
        <f>VLOOKUP(A:A,[1]TDSheet!$A:$AC,29,0)</f>
        <v>0</v>
      </c>
      <c r="AD58" s="13">
        <f>VLOOKUP(A:A,[1]TDSheet!$A:$AD,30,0)</f>
        <v>298.2</v>
      </c>
      <c r="AE58" s="13">
        <f>VLOOKUP(A:A,[1]TDSheet!$A:$AE,31,0)</f>
        <v>279.8</v>
      </c>
      <c r="AF58" s="13">
        <f>VLOOKUP(A:A,[4]TDSheet!$A:$D,4,0)</f>
        <v>371</v>
      </c>
      <c r="AG58" s="13" t="str">
        <f>VLOOKUP(A:A,[1]TDSheet!$A:$AG,33,0)</f>
        <v>акк</v>
      </c>
      <c r="AH58" s="13">
        <f t="shared" si="14"/>
        <v>140</v>
      </c>
      <c r="AI58" s="13"/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4048</v>
      </c>
      <c r="D59" s="8">
        <v>8633</v>
      </c>
      <c r="E59" s="17">
        <v>5027</v>
      </c>
      <c r="F59" s="18">
        <v>2719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4249</v>
      </c>
      <c r="K59" s="13">
        <f t="shared" si="10"/>
        <v>778</v>
      </c>
      <c r="L59" s="13">
        <f>VLOOKUP(A:A,[1]TDSheet!$A:$L,12,0)</f>
        <v>1500</v>
      </c>
      <c r="M59" s="13">
        <f>VLOOKUP(A:A,[1]TDSheet!$A:$M,13,0)</f>
        <v>1500</v>
      </c>
      <c r="N59" s="13">
        <f>VLOOKUP(A:A,[1]TDSheet!$A:$W,23,0)</f>
        <v>300</v>
      </c>
      <c r="O59" s="13"/>
      <c r="P59" s="13"/>
      <c r="Q59" s="13"/>
      <c r="R59" s="13"/>
      <c r="S59" s="13"/>
      <c r="T59" s="13"/>
      <c r="U59" s="13"/>
      <c r="V59" s="13">
        <f t="shared" si="11"/>
        <v>892.6</v>
      </c>
      <c r="W59" s="15">
        <v>700</v>
      </c>
      <c r="X59" s="16">
        <f t="shared" si="12"/>
        <v>7.527447904996639</v>
      </c>
      <c r="Y59" s="13">
        <f t="shared" si="13"/>
        <v>3.0461572933004706</v>
      </c>
      <c r="Z59" s="13"/>
      <c r="AA59" s="13"/>
      <c r="AB59" s="13">
        <f>VLOOKUP(A:A,[3]TDSheet!$A:$D,4,0)</f>
        <v>564</v>
      </c>
      <c r="AC59" s="13">
        <f>VLOOKUP(A:A,[1]TDSheet!$A:$AC,29,0)</f>
        <v>0</v>
      </c>
      <c r="AD59" s="13">
        <f>VLOOKUP(A:A,[1]TDSheet!$A:$AD,30,0)</f>
        <v>1063.2</v>
      </c>
      <c r="AE59" s="13">
        <f>VLOOKUP(A:A,[1]TDSheet!$A:$AE,31,0)</f>
        <v>1019.6</v>
      </c>
      <c r="AF59" s="13">
        <f>VLOOKUP(A:A,[4]TDSheet!$A:$D,4,0)</f>
        <v>1116</v>
      </c>
      <c r="AG59" s="13">
        <f>VLOOKUP(A:A,[1]TDSheet!$A:$AG,33,0)</f>
        <v>0</v>
      </c>
      <c r="AH59" s="13">
        <f t="shared" si="14"/>
        <v>280</v>
      </c>
      <c r="AI59" s="13"/>
      <c r="AJ59" s="13"/>
      <c r="AK59" s="13"/>
    </row>
    <row r="60" spans="1:37" s="1" customFormat="1" ht="11.25" customHeight="1" outlineLevel="1" x14ac:dyDescent="0.2">
      <c r="A60" s="7" t="s">
        <v>63</v>
      </c>
      <c r="B60" s="7" t="s">
        <v>14</v>
      </c>
      <c r="C60" s="8">
        <v>1502</v>
      </c>
      <c r="D60" s="8">
        <v>3012</v>
      </c>
      <c r="E60" s="8">
        <v>3506</v>
      </c>
      <c r="F60" s="8">
        <v>913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3630</v>
      </c>
      <c r="K60" s="13">
        <f t="shared" si="10"/>
        <v>-124</v>
      </c>
      <c r="L60" s="13">
        <f>VLOOKUP(A:A,[1]TDSheet!$A:$L,12,0)</f>
        <v>900</v>
      </c>
      <c r="M60" s="13">
        <f>VLOOKUP(A:A,[1]TDSheet!$A:$M,13,0)</f>
        <v>900</v>
      </c>
      <c r="N60" s="13">
        <f>VLOOKUP(A:A,[1]TDSheet!$A:$W,23,0)</f>
        <v>1400</v>
      </c>
      <c r="O60" s="13"/>
      <c r="P60" s="13"/>
      <c r="Q60" s="13"/>
      <c r="R60" s="13"/>
      <c r="S60" s="13"/>
      <c r="T60" s="13"/>
      <c r="U60" s="13"/>
      <c r="V60" s="13">
        <f t="shared" si="11"/>
        <v>681.2</v>
      </c>
      <c r="W60" s="15">
        <v>1000</v>
      </c>
      <c r="X60" s="16">
        <f t="shared" si="12"/>
        <v>7.5058719906048141</v>
      </c>
      <c r="Y60" s="13">
        <f t="shared" si="13"/>
        <v>1.340281855549031</v>
      </c>
      <c r="Z60" s="13"/>
      <c r="AA60" s="13"/>
      <c r="AB60" s="13">
        <f>VLOOKUP(A:A,[3]TDSheet!$A:$D,4,0)</f>
        <v>100</v>
      </c>
      <c r="AC60" s="13">
        <f>VLOOKUP(A:A,[1]TDSheet!$A:$AC,29,0)</f>
        <v>0</v>
      </c>
      <c r="AD60" s="13">
        <f>VLOOKUP(A:A,[1]TDSheet!$A:$AD,30,0)</f>
        <v>545.79999999999995</v>
      </c>
      <c r="AE60" s="13">
        <f>VLOOKUP(A:A,[1]TDSheet!$A:$AE,31,0)</f>
        <v>574.20000000000005</v>
      </c>
      <c r="AF60" s="13">
        <f>VLOOKUP(A:A,[4]TDSheet!$A:$D,4,0)</f>
        <v>503</v>
      </c>
      <c r="AG60" s="13" t="str">
        <f>VLOOKUP(A:A,[1]TDSheet!$A:$AG,33,0)</f>
        <v>продноя</v>
      </c>
      <c r="AH60" s="13">
        <f t="shared" si="14"/>
        <v>450</v>
      </c>
      <c r="AI60" s="13"/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843.57299999999998</v>
      </c>
      <c r="D61" s="8">
        <v>867.45100000000002</v>
      </c>
      <c r="E61" s="17">
        <v>811</v>
      </c>
      <c r="F61" s="18">
        <v>500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488.97699999999998</v>
      </c>
      <c r="K61" s="13">
        <f t="shared" si="10"/>
        <v>322.02300000000002</v>
      </c>
      <c r="L61" s="13">
        <f>VLOOKUP(A:A,[1]TDSheet!$A:$L,12,0)</f>
        <v>250</v>
      </c>
      <c r="M61" s="13">
        <f>VLOOKUP(A:A,[1]TDSheet!$A:$M,13,0)</f>
        <v>250</v>
      </c>
      <c r="N61" s="13">
        <f>VLOOKUP(A:A,[1]TDSheet!$A:$W,23,0)</f>
        <v>0</v>
      </c>
      <c r="O61" s="13"/>
      <c r="P61" s="13"/>
      <c r="Q61" s="13"/>
      <c r="R61" s="13"/>
      <c r="S61" s="13"/>
      <c r="T61" s="13"/>
      <c r="U61" s="13"/>
      <c r="V61" s="13">
        <f t="shared" si="11"/>
        <v>143.75799999999998</v>
      </c>
      <c r="W61" s="15">
        <v>80</v>
      </c>
      <c r="X61" s="16">
        <f t="shared" si="12"/>
        <v>7.5126253843264381</v>
      </c>
      <c r="Y61" s="13">
        <f t="shared" si="13"/>
        <v>3.4780673075585362</v>
      </c>
      <c r="Z61" s="13"/>
      <c r="AA61" s="13"/>
      <c r="AB61" s="13">
        <f>VLOOKUP(A:A,[3]TDSheet!$A:$D,4,0)</f>
        <v>92.21</v>
      </c>
      <c r="AC61" s="13">
        <f>VLOOKUP(A:A,[1]TDSheet!$A:$AC,29,0)</f>
        <v>0</v>
      </c>
      <c r="AD61" s="13">
        <f>VLOOKUP(A:A,[1]TDSheet!$A:$AD,30,0)</f>
        <v>180.6</v>
      </c>
      <c r="AE61" s="13">
        <f>VLOOKUP(A:A,[1]TDSheet!$A:$AE,31,0)</f>
        <v>174.244</v>
      </c>
      <c r="AF61" s="13">
        <f>VLOOKUP(A:A,[4]TDSheet!$A:$D,4,0)</f>
        <v>184.749</v>
      </c>
      <c r="AG61" s="13">
        <f>VLOOKUP(A:A,[1]TDSheet!$A:$AG,33,0)</f>
        <v>0</v>
      </c>
      <c r="AH61" s="13">
        <f t="shared" si="14"/>
        <v>80</v>
      </c>
      <c r="AI61" s="13"/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83</v>
      </c>
      <c r="D62" s="8">
        <v>713</v>
      </c>
      <c r="E62" s="8">
        <v>307</v>
      </c>
      <c r="F62" s="8">
        <v>484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381</v>
      </c>
      <c r="K62" s="13">
        <f t="shared" si="10"/>
        <v>-74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VLOOKUP(A:A,[1]TDSheet!$A:$W,23,0)</f>
        <v>0</v>
      </c>
      <c r="O62" s="13"/>
      <c r="P62" s="13"/>
      <c r="Q62" s="13"/>
      <c r="R62" s="13"/>
      <c r="S62" s="13"/>
      <c r="T62" s="13"/>
      <c r="U62" s="13"/>
      <c r="V62" s="13">
        <f t="shared" si="11"/>
        <v>61.4</v>
      </c>
      <c r="W62" s="15">
        <v>500</v>
      </c>
      <c r="X62" s="16">
        <f t="shared" si="12"/>
        <v>16.026058631921824</v>
      </c>
      <c r="Y62" s="13">
        <f t="shared" si="13"/>
        <v>7.8827361563517915</v>
      </c>
      <c r="Z62" s="13"/>
      <c r="AA62" s="13"/>
      <c r="AB62" s="13">
        <v>0</v>
      </c>
      <c r="AC62" s="13">
        <f>VLOOKUP(A:A,[1]TDSheet!$A:$AC,29,0)</f>
        <v>0</v>
      </c>
      <c r="AD62" s="13">
        <f>VLOOKUP(A:A,[1]TDSheet!$A:$AD,30,0)</f>
        <v>78.2</v>
      </c>
      <c r="AE62" s="13">
        <f>VLOOKUP(A:A,[1]TDSheet!$A:$AE,31,0)</f>
        <v>66.599999999999994</v>
      </c>
      <c r="AF62" s="13">
        <f>VLOOKUP(A:A,[4]TDSheet!$A:$D,4,0)</f>
        <v>101</v>
      </c>
      <c r="AG62" s="13" t="e">
        <f>VLOOKUP(A:A,[1]TDSheet!$A:$AG,33,0)</f>
        <v>#N/A</v>
      </c>
      <c r="AH62" s="13">
        <f t="shared" si="14"/>
        <v>50</v>
      </c>
      <c r="AI62" s="13"/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584</v>
      </c>
      <c r="D63" s="8">
        <v>1666</v>
      </c>
      <c r="E63" s="8">
        <v>1425</v>
      </c>
      <c r="F63" s="8">
        <v>603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1449</v>
      </c>
      <c r="K63" s="13">
        <f t="shared" si="10"/>
        <v>-24</v>
      </c>
      <c r="L63" s="13">
        <f>VLOOKUP(A:A,[1]TDSheet!$A:$L,12,0)</f>
        <v>300</v>
      </c>
      <c r="M63" s="13">
        <f>VLOOKUP(A:A,[1]TDSheet!$A:$M,13,0)</f>
        <v>400</v>
      </c>
      <c r="N63" s="13">
        <f>VLOOKUP(A:A,[1]TDSheet!$A:$W,23,0)</f>
        <v>0</v>
      </c>
      <c r="O63" s="13"/>
      <c r="P63" s="13"/>
      <c r="Q63" s="13"/>
      <c r="R63" s="13"/>
      <c r="S63" s="13"/>
      <c r="T63" s="13"/>
      <c r="U63" s="13"/>
      <c r="V63" s="13">
        <f t="shared" si="11"/>
        <v>222.6</v>
      </c>
      <c r="W63" s="15">
        <v>400</v>
      </c>
      <c r="X63" s="16">
        <f t="shared" si="12"/>
        <v>7.6504941599281224</v>
      </c>
      <c r="Y63" s="13">
        <f t="shared" si="13"/>
        <v>2.7088948787061997</v>
      </c>
      <c r="Z63" s="13"/>
      <c r="AA63" s="13"/>
      <c r="AB63" s="13">
        <f>VLOOKUP(A:A,[3]TDSheet!$A:$D,4,0)</f>
        <v>312</v>
      </c>
      <c r="AC63" s="13">
        <f>VLOOKUP(A:A,[1]TDSheet!$A:$AC,29,0)</f>
        <v>0</v>
      </c>
      <c r="AD63" s="13">
        <f>VLOOKUP(A:A,[1]TDSheet!$A:$AD,30,0)</f>
        <v>248.4</v>
      </c>
      <c r="AE63" s="13">
        <f>VLOOKUP(A:A,[1]TDSheet!$A:$AE,31,0)</f>
        <v>238.2</v>
      </c>
      <c r="AF63" s="13">
        <f>VLOOKUP(A:A,[4]TDSheet!$A:$D,4,0)</f>
        <v>584</v>
      </c>
      <c r="AG63" s="13">
        <f>VLOOKUP(A:A,[1]TDSheet!$A:$AG,33,0)</f>
        <v>0</v>
      </c>
      <c r="AH63" s="13">
        <f t="shared" si="14"/>
        <v>140</v>
      </c>
      <c r="AI63" s="13"/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330.66399999999999</v>
      </c>
      <c r="D64" s="8">
        <v>168.429</v>
      </c>
      <c r="E64" s="8">
        <v>393.09399999999999</v>
      </c>
      <c r="F64" s="8">
        <v>56.148000000000003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375.11799999999999</v>
      </c>
      <c r="K64" s="13">
        <f t="shared" si="10"/>
        <v>17.975999999999999</v>
      </c>
      <c r="L64" s="13">
        <f>VLOOKUP(A:A,[1]TDSheet!$A:$L,12,0)</f>
        <v>100</v>
      </c>
      <c r="M64" s="13">
        <f>VLOOKUP(A:A,[1]TDSheet!$A:$M,13,0)</f>
        <v>30</v>
      </c>
      <c r="N64" s="13">
        <f>VLOOKUP(A:A,[1]TDSheet!$A:$W,23,0)</f>
        <v>200</v>
      </c>
      <c r="O64" s="13"/>
      <c r="P64" s="13"/>
      <c r="Q64" s="13"/>
      <c r="R64" s="13"/>
      <c r="S64" s="13"/>
      <c r="T64" s="13"/>
      <c r="U64" s="13"/>
      <c r="V64" s="13">
        <f t="shared" si="11"/>
        <v>70.988</v>
      </c>
      <c r="W64" s="15">
        <v>150</v>
      </c>
      <c r="X64" s="16">
        <f t="shared" si="12"/>
        <v>7.5526567870626025</v>
      </c>
      <c r="Y64" s="13">
        <f t="shared" si="13"/>
        <v>0.79095058319716016</v>
      </c>
      <c r="Z64" s="13"/>
      <c r="AA64" s="13"/>
      <c r="AB64" s="13">
        <f>VLOOKUP(A:A,[3]TDSheet!$A:$D,4,0)</f>
        <v>38.154000000000003</v>
      </c>
      <c r="AC64" s="13">
        <f>VLOOKUP(A:A,[1]TDSheet!$A:$AC,29,0)</f>
        <v>0</v>
      </c>
      <c r="AD64" s="13">
        <f>VLOOKUP(A:A,[1]TDSheet!$A:$AD,30,0)</f>
        <v>70.713999999999999</v>
      </c>
      <c r="AE64" s="13">
        <f>VLOOKUP(A:A,[1]TDSheet!$A:$AE,31,0)</f>
        <v>50.897400000000005</v>
      </c>
      <c r="AF64" s="13">
        <f>VLOOKUP(A:A,[4]TDSheet!$A:$D,4,0)</f>
        <v>87.037999999999997</v>
      </c>
      <c r="AG64" s="13">
        <f>VLOOKUP(A:A,[1]TDSheet!$A:$AG,33,0)</f>
        <v>0</v>
      </c>
      <c r="AH64" s="13">
        <f t="shared" si="14"/>
        <v>150</v>
      </c>
      <c r="AI64" s="13"/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2349</v>
      </c>
      <c r="D65" s="8">
        <v>4240</v>
      </c>
      <c r="E65" s="8">
        <v>4188</v>
      </c>
      <c r="F65" s="8">
        <v>1748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4256</v>
      </c>
      <c r="K65" s="13">
        <f t="shared" si="10"/>
        <v>-68</v>
      </c>
      <c r="L65" s="13">
        <f>VLOOKUP(A:A,[1]TDSheet!$A:$L,12,0)</f>
        <v>1200</v>
      </c>
      <c r="M65" s="13">
        <f>VLOOKUP(A:A,[1]TDSheet!$A:$M,13,0)</f>
        <v>1100</v>
      </c>
      <c r="N65" s="13">
        <f>VLOOKUP(A:A,[1]TDSheet!$A:$W,23,0)</f>
        <v>300</v>
      </c>
      <c r="O65" s="13"/>
      <c r="P65" s="13"/>
      <c r="Q65" s="13"/>
      <c r="R65" s="13"/>
      <c r="S65" s="13"/>
      <c r="T65" s="13"/>
      <c r="U65" s="13"/>
      <c r="V65" s="13">
        <f t="shared" si="11"/>
        <v>709.2</v>
      </c>
      <c r="W65" s="15">
        <v>1000</v>
      </c>
      <c r="X65" s="16">
        <f t="shared" si="12"/>
        <v>7.5408911449520586</v>
      </c>
      <c r="Y65" s="13">
        <f t="shared" si="13"/>
        <v>2.464749012972363</v>
      </c>
      <c r="Z65" s="13"/>
      <c r="AA65" s="13"/>
      <c r="AB65" s="13">
        <f>VLOOKUP(A:A,[3]TDSheet!$A:$D,4,0)</f>
        <v>642</v>
      </c>
      <c r="AC65" s="13">
        <f>VLOOKUP(A:A,[1]TDSheet!$A:$AC,29,0)</f>
        <v>0</v>
      </c>
      <c r="AD65" s="13">
        <f>VLOOKUP(A:A,[1]TDSheet!$A:$AD,30,0)</f>
        <v>783</v>
      </c>
      <c r="AE65" s="13">
        <f>VLOOKUP(A:A,[1]TDSheet!$A:$AE,31,0)</f>
        <v>746.6</v>
      </c>
      <c r="AF65" s="13">
        <f>VLOOKUP(A:A,[4]TDSheet!$A:$D,4,0)</f>
        <v>1235</v>
      </c>
      <c r="AG65" s="13" t="e">
        <f>VLOOKUP(A:A,[1]TDSheet!$A:$AG,33,0)</f>
        <v>#N/A</v>
      </c>
      <c r="AH65" s="13">
        <f t="shared" si="14"/>
        <v>400</v>
      </c>
      <c r="AI65" s="13"/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2418</v>
      </c>
      <c r="D66" s="8">
        <v>5674</v>
      </c>
      <c r="E66" s="8">
        <v>4841</v>
      </c>
      <c r="F66" s="8">
        <v>2322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4917</v>
      </c>
      <c r="K66" s="13">
        <f t="shared" si="10"/>
        <v>-76</v>
      </c>
      <c r="L66" s="13">
        <f>VLOOKUP(A:A,[1]TDSheet!$A:$L,12,0)</f>
        <v>1200</v>
      </c>
      <c r="M66" s="13">
        <f>VLOOKUP(A:A,[1]TDSheet!$A:$M,13,0)</f>
        <v>1400</v>
      </c>
      <c r="N66" s="13">
        <f>VLOOKUP(A:A,[1]TDSheet!$A:$W,23,0)</f>
        <v>500</v>
      </c>
      <c r="O66" s="13"/>
      <c r="P66" s="13"/>
      <c r="Q66" s="13"/>
      <c r="R66" s="13"/>
      <c r="S66" s="13"/>
      <c r="T66" s="13"/>
      <c r="U66" s="13"/>
      <c r="V66" s="13">
        <f t="shared" si="11"/>
        <v>800.2</v>
      </c>
      <c r="W66" s="15">
        <v>700</v>
      </c>
      <c r="X66" s="16">
        <f t="shared" si="12"/>
        <v>7.6505873531617095</v>
      </c>
      <c r="Y66" s="13">
        <f t="shared" si="13"/>
        <v>2.9017745563609094</v>
      </c>
      <c r="Z66" s="13"/>
      <c r="AA66" s="13"/>
      <c r="AB66" s="13">
        <f>VLOOKUP(A:A,[3]TDSheet!$A:$D,4,0)</f>
        <v>840</v>
      </c>
      <c r="AC66" s="13">
        <f>VLOOKUP(A:A,[1]TDSheet!$A:$AC,29,0)</f>
        <v>0</v>
      </c>
      <c r="AD66" s="13">
        <f>VLOOKUP(A:A,[1]TDSheet!$A:$AD,30,0)</f>
        <v>945.8</v>
      </c>
      <c r="AE66" s="13">
        <f>VLOOKUP(A:A,[1]TDSheet!$A:$AE,31,0)</f>
        <v>880.6</v>
      </c>
      <c r="AF66" s="13">
        <f>VLOOKUP(A:A,[4]TDSheet!$A:$D,4,0)</f>
        <v>1567</v>
      </c>
      <c r="AG66" s="13" t="e">
        <f>VLOOKUP(A:A,[1]TDSheet!$A:$AG,33,0)</f>
        <v>#N/A</v>
      </c>
      <c r="AH66" s="13">
        <f t="shared" si="14"/>
        <v>280</v>
      </c>
      <c r="AI66" s="13"/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35.743000000000002</v>
      </c>
      <c r="D67" s="8">
        <v>60.5</v>
      </c>
      <c r="E67" s="8">
        <v>56.332000000000001</v>
      </c>
      <c r="F67" s="8">
        <v>25.701000000000001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57.607999999999997</v>
      </c>
      <c r="K67" s="13">
        <f t="shared" si="10"/>
        <v>-1.2759999999999962</v>
      </c>
      <c r="L67" s="13">
        <f>VLOOKUP(A:A,[1]TDSheet!$A:$L,12,0)</f>
        <v>0</v>
      </c>
      <c r="M67" s="13">
        <f>VLOOKUP(A:A,[1]TDSheet!$A:$M,13,0)</f>
        <v>20</v>
      </c>
      <c r="N67" s="13">
        <f>VLOOKUP(A:A,[1]TDSheet!$A:$W,23,0)</f>
        <v>0</v>
      </c>
      <c r="O67" s="13"/>
      <c r="P67" s="13"/>
      <c r="Q67" s="13"/>
      <c r="R67" s="13"/>
      <c r="S67" s="13"/>
      <c r="T67" s="13"/>
      <c r="U67" s="13"/>
      <c r="V67" s="13">
        <f t="shared" si="11"/>
        <v>8.6956000000000007</v>
      </c>
      <c r="W67" s="15">
        <v>20</v>
      </c>
      <c r="X67" s="16">
        <f t="shared" si="12"/>
        <v>7.5556603339620025</v>
      </c>
      <c r="Y67" s="13">
        <f t="shared" si="13"/>
        <v>2.9556327337964028</v>
      </c>
      <c r="Z67" s="13"/>
      <c r="AA67" s="13"/>
      <c r="AB67" s="13">
        <f>VLOOKUP(A:A,[3]TDSheet!$A:$D,4,0)</f>
        <v>12.853999999999999</v>
      </c>
      <c r="AC67" s="13">
        <f>VLOOKUP(A:A,[1]TDSheet!$A:$AC,29,0)</f>
        <v>0</v>
      </c>
      <c r="AD67" s="13">
        <f>VLOOKUP(A:A,[1]TDSheet!$A:$AD,30,0)</f>
        <v>11.034800000000001</v>
      </c>
      <c r="AE67" s="13">
        <f>VLOOKUP(A:A,[1]TDSheet!$A:$AE,31,0)</f>
        <v>7.8936000000000011</v>
      </c>
      <c r="AF67" s="13">
        <f>VLOOKUP(A:A,[4]TDSheet!$A:$D,4,0)</f>
        <v>21.393999999999998</v>
      </c>
      <c r="AG67" s="13">
        <f>VLOOKUP(A:A,[1]TDSheet!$A:$AG,33,0)</f>
        <v>0</v>
      </c>
      <c r="AH67" s="13">
        <f t="shared" si="14"/>
        <v>20</v>
      </c>
      <c r="AI67" s="13"/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497.00299999999999</v>
      </c>
      <c r="D68" s="8">
        <v>293.44400000000002</v>
      </c>
      <c r="E68" s="17">
        <v>294</v>
      </c>
      <c r="F68" s="18">
        <v>329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160.81100000000001</v>
      </c>
      <c r="K68" s="13">
        <f t="shared" si="10"/>
        <v>133.18899999999999</v>
      </c>
      <c r="L68" s="13">
        <f>VLOOKUP(A:A,[1]TDSheet!$A:$L,12,0)</f>
        <v>100</v>
      </c>
      <c r="M68" s="13">
        <f>VLOOKUP(A:A,[1]TDSheet!$A:$M,13,0)</f>
        <v>100</v>
      </c>
      <c r="N68" s="13">
        <f>VLOOKUP(A:A,[1]TDSheet!$A:$W,23,0)</f>
        <v>0</v>
      </c>
      <c r="O68" s="13"/>
      <c r="P68" s="13"/>
      <c r="Q68" s="13"/>
      <c r="R68" s="13"/>
      <c r="S68" s="13"/>
      <c r="T68" s="13"/>
      <c r="U68" s="13"/>
      <c r="V68" s="13">
        <f t="shared" si="11"/>
        <v>47.724000000000004</v>
      </c>
      <c r="W68" s="15">
        <v>50</v>
      </c>
      <c r="X68" s="16">
        <f t="shared" si="12"/>
        <v>12.13226049786271</v>
      </c>
      <c r="Y68" s="13">
        <f t="shared" si="13"/>
        <v>6.8938060514625761</v>
      </c>
      <c r="Z68" s="13"/>
      <c r="AA68" s="13"/>
      <c r="AB68" s="13">
        <f>VLOOKUP(A:A,[3]TDSheet!$A:$D,4,0)</f>
        <v>55.38</v>
      </c>
      <c r="AC68" s="13">
        <f>VLOOKUP(A:A,[1]TDSheet!$A:$AC,29,0)</f>
        <v>0</v>
      </c>
      <c r="AD68" s="13">
        <f>VLOOKUP(A:A,[1]TDSheet!$A:$AD,30,0)</f>
        <v>66.2</v>
      </c>
      <c r="AE68" s="13">
        <f>VLOOKUP(A:A,[1]TDSheet!$A:$AE,31,0)</f>
        <v>71.813000000000002</v>
      </c>
      <c r="AF68" s="13">
        <f>VLOOKUP(A:A,[4]TDSheet!$A:$D,4,0)</f>
        <v>72.498999999999995</v>
      </c>
      <c r="AG68" s="13" t="str">
        <f>VLOOKUP(A:A,[1]TDSheet!$A:$AG,33,0)</f>
        <v>акк</v>
      </c>
      <c r="AH68" s="13">
        <f t="shared" si="14"/>
        <v>50</v>
      </c>
      <c r="AI68" s="13"/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447</v>
      </c>
      <c r="D69" s="8">
        <v>1316</v>
      </c>
      <c r="E69" s="8">
        <v>1157</v>
      </c>
      <c r="F69" s="8">
        <v>331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1185</v>
      </c>
      <c r="K69" s="13">
        <f t="shared" si="10"/>
        <v>-28</v>
      </c>
      <c r="L69" s="13">
        <f>VLOOKUP(A:A,[1]TDSheet!$A:$L,12,0)</f>
        <v>250</v>
      </c>
      <c r="M69" s="13">
        <f>VLOOKUP(A:A,[1]TDSheet!$A:$M,13,0)</f>
        <v>250</v>
      </c>
      <c r="N69" s="13">
        <f>VLOOKUP(A:A,[1]TDSheet!$A:$W,23,0)</f>
        <v>150</v>
      </c>
      <c r="O69" s="13"/>
      <c r="P69" s="13"/>
      <c r="Q69" s="13"/>
      <c r="R69" s="13"/>
      <c r="S69" s="13"/>
      <c r="T69" s="13"/>
      <c r="U69" s="13"/>
      <c r="V69" s="13">
        <f t="shared" si="11"/>
        <v>177.4</v>
      </c>
      <c r="W69" s="15">
        <v>350</v>
      </c>
      <c r="X69" s="16">
        <f t="shared" si="12"/>
        <v>7.5028184892897407</v>
      </c>
      <c r="Y69" s="13">
        <f t="shared" si="13"/>
        <v>1.8658399098083427</v>
      </c>
      <c r="Z69" s="13"/>
      <c r="AA69" s="13"/>
      <c r="AB69" s="13">
        <f>VLOOKUP(A:A,[3]TDSheet!$A:$D,4,0)</f>
        <v>270</v>
      </c>
      <c r="AC69" s="13">
        <f>VLOOKUP(A:A,[1]TDSheet!$A:$AC,29,0)</f>
        <v>0</v>
      </c>
      <c r="AD69" s="13">
        <f>VLOOKUP(A:A,[1]TDSheet!$A:$AD,30,0)</f>
        <v>180.6</v>
      </c>
      <c r="AE69" s="13">
        <f>VLOOKUP(A:A,[1]TDSheet!$A:$AE,31,0)</f>
        <v>173</v>
      </c>
      <c r="AF69" s="13">
        <f>VLOOKUP(A:A,[4]TDSheet!$A:$D,4,0)</f>
        <v>512</v>
      </c>
      <c r="AG69" s="13">
        <f>VLOOKUP(A:A,[1]TDSheet!$A:$AG,33,0)</f>
        <v>0</v>
      </c>
      <c r="AH69" s="13">
        <f t="shared" si="14"/>
        <v>122.49999999999999</v>
      </c>
      <c r="AI69" s="13"/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1155</v>
      </c>
      <c r="D70" s="8">
        <v>3469</v>
      </c>
      <c r="E70" s="17">
        <v>1947</v>
      </c>
      <c r="F70" s="18">
        <v>1168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1838</v>
      </c>
      <c r="K70" s="13">
        <f t="shared" si="10"/>
        <v>109</v>
      </c>
      <c r="L70" s="13">
        <f>VLOOKUP(A:A,[1]TDSheet!$A:$L,12,0)</f>
        <v>400</v>
      </c>
      <c r="M70" s="13">
        <f>VLOOKUP(A:A,[1]TDSheet!$A:$M,13,0)</f>
        <v>600</v>
      </c>
      <c r="N70" s="13">
        <f>VLOOKUP(A:A,[1]TDSheet!$A:$W,23,0)</f>
        <v>0</v>
      </c>
      <c r="O70" s="13"/>
      <c r="P70" s="13"/>
      <c r="Q70" s="13"/>
      <c r="R70" s="13"/>
      <c r="S70" s="13"/>
      <c r="T70" s="13"/>
      <c r="U70" s="13"/>
      <c r="V70" s="13">
        <f t="shared" si="11"/>
        <v>324.60000000000002</v>
      </c>
      <c r="W70" s="15"/>
      <c r="X70" s="16">
        <f t="shared" si="12"/>
        <v>6.6789895255699321</v>
      </c>
      <c r="Y70" s="13">
        <f t="shared" si="13"/>
        <v>3.5982747997535425</v>
      </c>
      <c r="Z70" s="13"/>
      <c r="AA70" s="13"/>
      <c r="AB70" s="13">
        <f>VLOOKUP(A:A,[3]TDSheet!$A:$D,4,0)</f>
        <v>324</v>
      </c>
      <c r="AC70" s="13">
        <f>VLOOKUP(A:A,[1]TDSheet!$A:$AC,29,0)</f>
        <v>0</v>
      </c>
      <c r="AD70" s="13">
        <f>VLOOKUP(A:A,[1]TDSheet!$A:$AD,30,0)</f>
        <v>380.8</v>
      </c>
      <c r="AE70" s="13">
        <f>VLOOKUP(A:A,[1]TDSheet!$A:$AE,31,0)</f>
        <v>381</v>
      </c>
      <c r="AF70" s="13">
        <f>VLOOKUP(A:A,[4]TDSheet!$A:$D,4,0)</f>
        <v>611</v>
      </c>
      <c r="AG70" s="13" t="str">
        <f>VLOOKUP(A:A,[1]TDSheet!$A:$AG,33,0)</f>
        <v>акк</v>
      </c>
      <c r="AH70" s="13">
        <f t="shared" si="14"/>
        <v>0</v>
      </c>
      <c r="AI70" s="13"/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866</v>
      </c>
      <c r="D71" s="8">
        <v>962</v>
      </c>
      <c r="E71" s="8">
        <v>1207</v>
      </c>
      <c r="F71" s="8">
        <v>362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1225</v>
      </c>
      <c r="K71" s="13">
        <f t="shared" si="10"/>
        <v>-18</v>
      </c>
      <c r="L71" s="13">
        <f>VLOOKUP(A:A,[1]TDSheet!$A:$L,12,0)</f>
        <v>150</v>
      </c>
      <c r="M71" s="13">
        <f>VLOOKUP(A:A,[1]TDSheet!$A:$M,13,0)</f>
        <v>250</v>
      </c>
      <c r="N71" s="13">
        <f>VLOOKUP(A:A,[1]TDSheet!$A:$W,23,0)</f>
        <v>100</v>
      </c>
      <c r="O71" s="13"/>
      <c r="P71" s="13"/>
      <c r="Q71" s="13"/>
      <c r="R71" s="13"/>
      <c r="S71" s="13"/>
      <c r="T71" s="13"/>
      <c r="U71" s="13"/>
      <c r="V71" s="13">
        <f t="shared" si="11"/>
        <v>157.4</v>
      </c>
      <c r="W71" s="15">
        <v>350</v>
      </c>
      <c r="X71" s="16">
        <f t="shared" si="12"/>
        <v>7.7001270648030493</v>
      </c>
      <c r="Y71" s="13">
        <f t="shared" si="13"/>
        <v>2.2998729351969502</v>
      </c>
      <c r="Z71" s="13"/>
      <c r="AA71" s="13"/>
      <c r="AB71" s="13">
        <f>VLOOKUP(A:A,[3]TDSheet!$A:$D,4,0)</f>
        <v>420</v>
      </c>
      <c r="AC71" s="13">
        <f>VLOOKUP(A:A,[1]TDSheet!$A:$AC,29,0)</f>
        <v>0</v>
      </c>
      <c r="AD71" s="13">
        <f>VLOOKUP(A:A,[1]TDSheet!$A:$AD,30,0)</f>
        <v>215</v>
      </c>
      <c r="AE71" s="13">
        <f>VLOOKUP(A:A,[1]TDSheet!$A:$AE,31,0)</f>
        <v>157.80000000000001</v>
      </c>
      <c r="AF71" s="13">
        <f>VLOOKUP(A:A,[4]TDSheet!$A:$D,4,0)</f>
        <v>631</v>
      </c>
      <c r="AG71" s="13">
        <f>VLOOKUP(A:A,[1]TDSheet!$A:$AG,33,0)</f>
        <v>0</v>
      </c>
      <c r="AH71" s="13">
        <f t="shared" si="14"/>
        <v>140</v>
      </c>
      <c r="AI71" s="13"/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147.19200000000001</v>
      </c>
      <c r="D72" s="8">
        <v>657.70100000000002</v>
      </c>
      <c r="E72" s="8">
        <v>368.697</v>
      </c>
      <c r="F72" s="8">
        <v>149.864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368.16199999999998</v>
      </c>
      <c r="K72" s="13">
        <f t="shared" ref="K72:K113" si="15">E72-J72</f>
        <v>0.53500000000002501</v>
      </c>
      <c r="L72" s="13">
        <f>VLOOKUP(A:A,[1]TDSheet!$A:$L,12,0)</f>
        <v>0</v>
      </c>
      <c r="M72" s="13">
        <f>VLOOKUP(A:A,[1]TDSheet!$A:$M,13,0)</f>
        <v>70</v>
      </c>
      <c r="N72" s="13">
        <f>VLOOKUP(A:A,[1]TDSheet!$A:$W,23,0)</f>
        <v>30</v>
      </c>
      <c r="O72" s="13"/>
      <c r="P72" s="13"/>
      <c r="Q72" s="13"/>
      <c r="R72" s="13"/>
      <c r="S72" s="13"/>
      <c r="T72" s="13"/>
      <c r="U72" s="13"/>
      <c r="V72" s="13">
        <f t="shared" ref="V72:V113" si="16">(E72-AB72-AC72)/5</f>
        <v>34.828600000000002</v>
      </c>
      <c r="W72" s="15">
        <v>30</v>
      </c>
      <c r="X72" s="16">
        <f t="shared" ref="X72:X113" si="17">(F72+L72+M72+N72+W72)/V72</f>
        <v>8.0354651062632438</v>
      </c>
      <c r="Y72" s="13">
        <f t="shared" ref="Y72:Y113" si="18">F72/V72</f>
        <v>4.3029004898273255</v>
      </c>
      <c r="Z72" s="13"/>
      <c r="AA72" s="13"/>
      <c r="AB72" s="13">
        <f>VLOOKUP(A:A,[3]TDSheet!$A:$D,4,0)</f>
        <v>194.554</v>
      </c>
      <c r="AC72" s="13">
        <f>VLOOKUP(A:A,[1]TDSheet!$A:$AC,29,0)</f>
        <v>0</v>
      </c>
      <c r="AD72" s="13">
        <f>VLOOKUP(A:A,[1]TDSheet!$A:$AD,30,0)</f>
        <v>43.977800000000002</v>
      </c>
      <c r="AE72" s="13">
        <f>VLOOKUP(A:A,[1]TDSheet!$A:$AE,31,0)</f>
        <v>36.772599999999997</v>
      </c>
      <c r="AF72" s="13">
        <f>VLOOKUP(A:A,[4]TDSheet!$A:$D,4,0)</f>
        <v>230.964</v>
      </c>
      <c r="AG72" s="13" t="e">
        <f>VLOOKUP(A:A,[1]TDSheet!$A:$AG,33,0)</f>
        <v>#N/A</v>
      </c>
      <c r="AH72" s="13">
        <f t="shared" ref="AH72:AH113" si="19">W72*H72</f>
        <v>30</v>
      </c>
      <c r="AI72" s="13"/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11</v>
      </c>
      <c r="D73" s="8"/>
      <c r="E73" s="8">
        <v>0</v>
      </c>
      <c r="F73" s="8">
        <v>9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27</v>
      </c>
      <c r="K73" s="13">
        <f t="shared" si="15"/>
        <v>-27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VLOOKUP(A:A,[1]TDSheet!$A:$W,23,0)</f>
        <v>0</v>
      </c>
      <c r="O73" s="13"/>
      <c r="P73" s="13"/>
      <c r="Q73" s="13"/>
      <c r="R73" s="13"/>
      <c r="S73" s="13"/>
      <c r="T73" s="13"/>
      <c r="U73" s="13"/>
      <c r="V73" s="13">
        <f t="shared" si="16"/>
        <v>0</v>
      </c>
      <c r="W73" s="15"/>
      <c r="X73" s="16" t="e">
        <f t="shared" si="17"/>
        <v>#DIV/0!</v>
      </c>
      <c r="Y73" s="13" t="e">
        <f t="shared" si="18"/>
        <v>#DIV/0!</v>
      </c>
      <c r="Z73" s="13"/>
      <c r="AA73" s="13"/>
      <c r="AB73" s="13">
        <v>0</v>
      </c>
      <c r="AC73" s="13">
        <f>VLOOKUP(A:A,[1]TDSheet!$A:$AC,29,0)</f>
        <v>0</v>
      </c>
      <c r="AD73" s="13">
        <f>VLOOKUP(A:A,[1]TDSheet!$A:$AD,30,0)</f>
        <v>13.2</v>
      </c>
      <c r="AE73" s="13">
        <f>VLOOKUP(A:A,[1]TDSheet!$A:$AE,31,0)</f>
        <v>1.4</v>
      </c>
      <c r="AF73" s="13">
        <v>0</v>
      </c>
      <c r="AG73" s="13" t="e">
        <f>VLOOKUP(A:A,[1]TDSheet!$A:$AG,33,0)</f>
        <v>#N/A</v>
      </c>
      <c r="AH73" s="13">
        <f t="shared" si="19"/>
        <v>0</v>
      </c>
      <c r="AI73" s="13"/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937.31700000000001</v>
      </c>
      <c r="D74" s="8">
        <v>1070.0340000000001</v>
      </c>
      <c r="E74" s="8">
        <v>1332.8119999999999</v>
      </c>
      <c r="F74" s="8">
        <v>526.09799999999996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1283.386</v>
      </c>
      <c r="K74" s="13">
        <f t="shared" si="15"/>
        <v>49.425999999999931</v>
      </c>
      <c r="L74" s="13">
        <f>VLOOKUP(A:A,[1]TDSheet!$A:$L,12,0)</f>
        <v>300</v>
      </c>
      <c r="M74" s="13">
        <f>VLOOKUP(A:A,[1]TDSheet!$A:$M,13,0)</f>
        <v>500</v>
      </c>
      <c r="N74" s="13">
        <f>VLOOKUP(A:A,[1]TDSheet!$A:$W,23,0)</f>
        <v>100</v>
      </c>
      <c r="O74" s="13"/>
      <c r="P74" s="13"/>
      <c r="Q74" s="13"/>
      <c r="R74" s="13"/>
      <c r="S74" s="13"/>
      <c r="T74" s="13"/>
      <c r="U74" s="13"/>
      <c r="V74" s="13">
        <f t="shared" si="16"/>
        <v>229.95940000000002</v>
      </c>
      <c r="W74" s="15">
        <v>200</v>
      </c>
      <c r="X74" s="16">
        <f t="shared" si="17"/>
        <v>7.0712395318477954</v>
      </c>
      <c r="Y74" s="13">
        <f t="shared" si="18"/>
        <v>2.2877864527390486</v>
      </c>
      <c r="Z74" s="13"/>
      <c r="AA74" s="13"/>
      <c r="AB74" s="13">
        <f>VLOOKUP(A:A,[3]TDSheet!$A:$D,4,0)</f>
        <v>183.01499999999999</v>
      </c>
      <c r="AC74" s="13">
        <f>VLOOKUP(A:A,[1]TDSheet!$A:$AC,29,0)</f>
        <v>0</v>
      </c>
      <c r="AD74" s="13">
        <f>VLOOKUP(A:A,[1]TDSheet!$A:$AD,30,0)</f>
        <v>260.83640000000003</v>
      </c>
      <c r="AE74" s="13">
        <f>VLOOKUP(A:A,[1]TDSheet!$A:$AE,31,0)</f>
        <v>248.67140000000001</v>
      </c>
      <c r="AF74" s="13">
        <f>VLOOKUP(A:A,[4]TDSheet!$A:$D,4,0)</f>
        <v>286.51900000000001</v>
      </c>
      <c r="AG74" s="13" t="str">
        <f>VLOOKUP(A:A,[1]TDSheet!$A:$AG,33,0)</f>
        <v>оконч</v>
      </c>
      <c r="AH74" s="13">
        <f t="shared" si="19"/>
        <v>200</v>
      </c>
      <c r="AI74" s="13"/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37.414000000000001</v>
      </c>
      <c r="D75" s="8">
        <v>350.73099999999999</v>
      </c>
      <c r="E75" s="8">
        <v>155.52699999999999</v>
      </c>
      <c r="F75" s="8">
        <v>111.17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151.64500000000001</v>
      </c>
      <c r="K75" s="13">
        <f t="shared" si="15"/>
        <v>3.8819999999999766</v>
      </c>
      <c r="L75" s="13">
        <f>VLOOKUP(A:A,[1]TDSheet!$A:$L,12,0)</f>
        <v>50</v>
      </c>
      <c r="M75" s="13">
        <f>VLOOKUP(A:A,[1]TDSheet!$A:$M,13,0)</f>
        <v>30</v>
      </c>
      <c r="N75" s="13">
        <f>VLOOKUP(A:A,[1]TDSheet!$A:$W,23,0)</f>
        <v>0</v>
      </c>
      <c r="O75" s="13"/>
      <c r="P75" s="13"/>
      <c r="Q75" s="13"/>
      <c r="R75" s="13"/>
      <c r="S75" s="13"/>
      <c r="T75" s="13"/>
      <c r="U75" s="13"/>
      <c r="V75" s="13">
        <f t="shared" si="16"/>
        <v>26.2974</v>
      </c>
      <c r="W75" s="15">
        <v>30</v>
      </c>
      <c r="X75" s="16">
        <f t="shared" si="17"/>
        <v>8.410337143595946</v>
      </c>
      <c r="Y75" s="13">
        <f t="shared" si="18"/>
        <v>4.2274141169849493</v>
      </c>
      <c r="Z75" s="13"/>
      <c r="AA75" s="13"/>
      <c r="AB75" s="13">
        <f>VLOOKUP(A:A,[3]TDSheet!$A:$D,4,0)</f>
        <v>24.04</v>
      </c>
      <c r="AC75" s="13">
        <f>VLOOKUP(A:A,[1]TDSheet!$A:$AC,29,0)</f>
        <v>0</v>
      </c>
      <c r="AD75" s="13">
        <f>VLOOKUP(A:A,[1]TDSheet!$A:$AD,30,0)</f>
        <v>19.770800000000001</v>
      </c>
      <c r="AE75" s="13">
        <f>VLOOKUP(A:A,[1]TDSheet!$A:$AE,31,0)</f>
        <v>26.668799999999997</v>
      </c>
      <c r="AF75" s="13">
        <f>VLOOKUP(A:A,[4]TDSheet!$A:$D,4,0)</f>
        <v>50.787999999999997</v>
      </c>
      <c r="AG75" s="13">
        <f>VLOOKUP(A:A,[1]TDSheet!$A:$AG,33,0)</f>
        <v>0</v>
      </c>
      <c r="AH75" s="13">
        <f t="shared" si="19"/>
        <v>30</v>
      </c>
      <c r="AI75" s="13"/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8.5190000000000001</v>
      </c>
      <c r="D76" s="8">
        <v>109.751</v>
      </c>
      <c r="E76" s="8">
        <v>54.351999999999997</v>
      </c>
      <c r="F76" s="8">
        <v>18.614000000000001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61.079000000000001</v>
      </c>
      <c r="K76" s="13">
        <f t="shared" si="15"/>
        <v>-6.7270000000000039</v>
      </c>
      <c r="L76" s="13">
        <f>VLOOKUP(A:A,[1]TDSheet!$A:$L,12,0)</f>
        <v>10</v>
      </c>
      <c r="M76" s="13">
        <f>VLOOKUP(A:A,[1]TDSheet!$A:$M,13,0)</f>
        <v>0</v>
      </c>
      <c r="N76" s="13">
        <f>VLOOKUP(A:A,[1]TDSheet!$A:$W,23,0)</f>
        <v>0</v>
      </c>
      <c r="O76" s="13"/>
      <c r="P76" s="13"/>
      <c r="Q76" s="13"/>
      <c r="R76" s="13"/>
      <c r="S76" s="13"/>
      <c r="T76" s="13"/>
      <c r="U76" s="13"/>
      <c r="V76" s="13">
        <f t="shared" si="16"/>
        <v>2.2193999999999989</v>
      </c>
      <c r="W76" s="15"/>
      <c r="X76" s="16">
        <f t="shared" si="17"/>
        <v>12.892673695593411</v>
      </c>
      <c r="Y76" s="13">
        <f t="shared" si="18"/>
        <v>8.3869514283139637</v>
      </c>
      <c r="Z76" s="13"/>
      <c r="AA76" s="13"/>
      <c r="AB76" s="13">
        <f>VLOOKUP(A:A,[3]TDSheet!$A:$D,4,0)</f>
        <v>43.255000000000003</v>
      </c>
      <c r="AC76" s="13">
        <f>VLOOKUP(A:A,[1]TDSheet!$A:$AC,29,0)</f>
        <v>0</v>
      </c>
      <c r="AD76" s="13">
        <f>VLOOKUP(A:A,[1]TDSheet!$A:$AD,30,0)</f>
        <v>1.9120000000000001</v>
      </c>
      <c r="AE76" s="13">
        <f>VLOOKUP(A:A,[1]TDSheet!$A:$AE,31,0)</f>
        <v>3.5230000000000006</v>
      </c>
      <c r="AF76" s="13">
        <f>VLOOKUP(A:A,[4]TDSheet!$A:$D,4,0)</f>
        <v>48.351999999999997</v>
      </c>
      <c r="AG76" s="20" t="str">
        <f>VLOOKUP(A:A,[1]TDSheet!$A:$AG,33,0)</f>
        <v>увел</v>
      </c>
      <c r="AH76" s="13">
        <f t="shared" si="19"/>
        <v>0</v>
      </c>
      <c r="AI76" s="13"/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205.30099999999999</v>
      </c>
      <c r="D77" s="8">
        <v>4353.3159999999998</v>
      </c>
      <c r="E77" s="17">
        <v>2944</v>
      </c>
      <c r="F77" s="17">
        <v>800</v>
      </c>
      <c r="G77" s="1">
        <f>VLOOKUP(A:A,[1]TDSheet!$A:$G,7,0)</f>
        <v>0</v>
      </c>
      <c r="H77" s="12">
        <f>VLOOKUP(A:A,[1]TDSheet!$A:$H,8,0)</f>
        <v>1</v>
      </c>
      <c r="I77" s="1">
        <f>VLOOKUP(A:A,[1]TDSheet!$A:$I,9,0)</f>
        <v>40</v>
      </c>
      <c r="J77" s="13">
        <f>VLOOKUP(A:A,[2]TDSheet!$A:$F,6,0)</f>
        <v>2818.9389999999999</v>
      </c>
      <c r="K77" s="13">
        <f t="shared" si="15"/>
        <v>125.06100000000015</v>
      </c>
      <c r="L77" s="13">
        <f>VLOOKUP(A:A,[1]TDSheet!$A:$L,12,0)</f>
        <v>500</v>
      </c>
      <c r="M77" s="13">
        <f>VLOOKUP(A:A,[1]TDSheet!$A:$M,13,0)</f>
        <v>600</v>
      </c>
      <c r="N77" s="13">
        <f>VLOOKUP(A:A,[1]TDSheet!$A:$W,23,0)</f>
        <v>500</v>
      </c>
      <c r="O77" s="13"/>
      <c r="P77" s="13"/>
      <c r="Q77" s="13"/>
      <c r="R77" s="13"/>
      <c r="S77" s="13"/>
      <c r="T77" s="13"/>
      <c r="U77" s="13"/>
      <c r="V77" s="13">
        <f t="shared" si="16"/>
        <v>379.49079999999998</v>
      </c>
      <c r="W77" s="15">
        <v>500</v>
      </c>
      <c r="X77" s="16">
        <f t="shared" si="17"/>
        <v>7.6418189848080642</v>
      </c>
      <c r="Y77" s="13">
        <f t="shared" si="18"/>
        <v>2.1080879958091212</v>
      </c>
      <c r="Z77" s="13"/>
      <c r="AA77" s="13"/>
      <c r="AB77" s="13">
        <f>VLOOKUP(A:A,[3]TDSheet!$A:$D,4,0)</f>
        <v>1046.546</v>
      </c>
      <c r="AC77" s="13">
        <f>VLOOKUP(A:A,[1]TDSheet!$A:$AC,29,0)</f>
        <v>0</v>
      </c>
      <c r="AD77" s="13">
        <f>VLOOKUP(A:A,[1]TDSheet!$A:$AD,30,0)</f>
        <v>396.4</v>
      </c>
      <c r="AE77" s="13">
        <f>VLOOKUP(A:A,[1]TDSheet!$A:$AE,31,0)</f>
        <v>366.00720000000001</v>
      </c>
      <c r="AF77" s="13">
        <f>VLOOKUP(A:A,[4]TDSheet!$A:$D,4,0)</f>
        <v>1257.7349999999999</v>
      </c>
      <c r="AG77" s="13" t="e">
        <f>VLOOKUP(A:A,[1]TDSheet!$A:$AG,33,0)</f>
        <v>#N/A</v>
      </c>
      <c r="AH77" s="13">
        <f t="shared" si="19"/>
        <v>500</v>
      </c>
      <c r="AI77" s="13"/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2036</v>
      </c>
      <c r="D78" s="8">
        <v>7068</v>
      </c>
      <c r="E78" s="8">
        <v>6680</v>
      </c>
      <c r="F78" s="8">
        <v>1575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6748</v>
      </c>
      <c r="K78" s="13">
        <f t="shared" si="15"/>
        <v>-68</v>
      </c>
      <c r="L78" s="13">
        <f>VLOOKUP(A:A,[1]TDSheet!$A:$L,12,0)</f>
        <v>1300</v>
      </c>
      <c r="M78" s="13">
        <f>VLOOKUP(A:A,[1]TDSheet!$A:$M,13,0)</f>
        <v>900</v>
      </c>
      <c r="N78" s="13">
        <f>VLOOKUP(A:A,[1]TDSheet!$A:$W,23,0)</f>
        <v>1500</v>
      </c>
      <c r="O78" s="13"/>
      <c r="P78" s="13"/>
      <c r="Q78" s="13"/>
      <c r="R78" s="13"/>
      <c r="S78" s="13"/>
      <c r="T78" s="13"/>
      <c r="U78" s="13"/>
      <c r="V78" s="13">
        <f t="shared" si="16"/>
        <v>834</v>
      </c>
      <c r="W78" s="15">
        <v>1000</v>
      </c>
      <c r="X78" s="16">
        <f t="shared" si="17"/>
        <v>7.5239808153477217</v>
      </c>
      <c r="Y78" s="13">
        <f t="shared" si="18"/>
        <v>1.8884892086330936</v>
      </c>
      <c r="Z78" s="13"/>
      <c r="AA78" s="13"/>
      <c r="AB78" s="13">
        <f>VLOOKUP(A:A,[3]TDSheet!$A:$D,4,0)</f>
        <v>710</v>
      </c>
      <c r="AC78" s="13">
        <f>VLOOKUP(A:A,[1]TDSheet!$A:$AC,29,0)</f>
        <v>1800</v>
      </c>
      <c r="AD78" s="13">
        <f>VLOOKUP(A:A,[1]TDSheet!$A:$AD,30,0)</f>
        <v>861</v>
      </c>
      <c r="AE78" s="13">
        <f>VLOOKUP(A:A,[1]TDSheet!$A:$AE,31,0)</f>
        <v>866.6</v>
      </c>
      <c r="AF78" s="13">
        <f>VLOOKUP(A:A,[4]TDSheet!$A:$D,4,0)</f>
        <v>1314</v>
      </c>
      <c r="AG78" s="13" t="str">
        <f>VLOOKUP(A:A,[1]TDSheet!$A:$AG,33,0)</f>
        <v>оконч</v>
      </c>
      <c r="AH78" s="13">
        <f t="shared" si="19"/>
        <v>450</v>
      </c>
      <c r="AI78" s="13"/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1885</v>
      </c>
      <c r="D79" s="8">
        <v>4123</v>
      </c>
      <c r="E79" s="8">
        <v>2828</v>
      </c>
      <c r="F79" s="8">
        <v>2654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2927</v>
      </c>
      <c r="K79" s="13">
        <f t="shared" si="15"/>
        <v>-99</v>
      </c>
      <c r="L79" s="13">
        <f>VLOOKUP(A:A,[1]TDSheet!$A:$L,12,0)</f>
        <v>600</v>
      </c>
      <c r="M79" s="13">
        <f>VLOOKUP(A:A,[1]TDSheet!$A:$M,13,0)</f>
        <v>600</v>
      </c>
      <c r="N79" s="13">
        <f>VLOOKUP(A:A,[1]TDSheet!$A:$W,23,0)</f>
        <v>500</v>
      </c>
      <c r="O79" s="13"/>
      <c r="P79" s="13"/>
      <c r="Q79" s="13"/>
      <c r="R79" s="13"/>
      <c r="S79" s="13"/>
      <c r="T79" s="13"/>
      <c r="U79" s="13"/>
      <c r="V79" s="13">
        <f t="shared" si="16"/>
        <v>533.6</v>
      </c>
      <c r="W79" s="15">
        <v>700</v>
      </c>
      <c r="X79" s="16">
        <f t="shared" si="17"/>
        <v>9.4715142428785608</v>
      </c>
      <c r="Y79" s="13">
        <f t="shared" si="18"/>
        <v>4.9737631184407798</v>
      </c>
      <c r="Z79" s="13"/>
      <c r="AA79" s="13"/>
      <c r="AB79" s="13">
        <f>VLOOKUP(A:A,[3]TDSheet!$A:$D,4,0)</f>
        <v>160</v>
      </c>
      <c r="AC79" s="13">
        <f>VLOOKUP(A:A,[1]TDSheet!$A:$AC,29,0)</f>
        <v>0</v>
      </c>
      <c r="AD79" s="13">
        <f>VLOOKUP(A:A,[1]TDSheet!$A:$AD,30,0)</f>
        <v>558.79999999999995</v>
      </c>
      <c r="AE79" s="13">
        <f>VLOOKUP(A:A,[1]TDSheet!$A:$AE,31,0)</f>
        <v>527.4</v>
      </c>
      <c r="AF79" s="13">
        <f>VLOOKUP(A:A,[4]TDSheet!$A:$D,4,0)</f>
        <v>783</v>
      </c>
      <c r="AG79" s="13" t="str">
        <f>VLOOKUP(A:A,[1]TDSheet!$A:$AG,33,0)</f>
        <v>нояак</v>
      </c>
      <c r="AH79" s="13">
        <f t="shared" si="19"/>
        <v>315</v>
      </c>
      <c r="AI79" s="13"/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365</v>
      </c>
      <c r="D80" s="8">
        <v>1591</v>
      </c>
      <c r="E80" s="8">
        <v>1023</v>
      </c>
      <c r="F80" s="8">
        <v>775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1007</v>
      </c>
      <c r="K80" s="13">
        <f t="shared" si="15"/>
        <v>16</v>
      </c>
      <c r="L80" s="13">
        <f>VLOOKUP(A:A,[1]TDSheet!$A:$L,12,0)</f>
        <v>200</v>
      </c>
      <c r="M80" s="13">
        <f>VLOOKUP(A:A,[1]TDSheet!$A:$M,13,0)</f>
        <v>100</v>
      </c>
      <c r="N80" s="13">
        <f>VLOOKUP(A:A,[1]TDSheet!$A:$W,23,0)</f>
        <v>200</v>
      </c>
      <c r="O80" s="13"/>
      <c r="P80" s="13"/>
      <c r="Q80" s="13"/>
      <c r="R80" s="13"/>
      <c r="S80" s="13"/>
      <c r="T80" s="13"/>
      <c r="U80" s="13"/>
      <c r="V80" s="13">
        <f t="shared" si="16"/>
        <v>162.6</v>
      </c>
      <c r="W80" s="15">
        <v>200</v>
      </c>
      <c r="X80" s="16">
        <f t="shared" si="17"/>
        <v>9.0713407134071335</v>
      </c>
      <c r="Y80" s="13">
        <f t="shared" si="18"/>
        <v>4.7662976629766298</v>
      </c>
      <c r="Z80" s="13"/>
      <c r="AA80" s="13"/>
      <c r="AB80" s="13">
        <f>VLOOKUP(A:A,[3]TDSheet!$A:$D,4,0)</f>
        <v>210</v>
      </c>
      <c r="AC80" s="13">
        <f>VLOOKUP(A:A,[1]TDSheet!$A:$AC,29,0)</f>
        <v>0</v>
      </c>
      <c r="AD80" s="13">
        <f>VLOOKUP(A:A,[1]TDSheet!$A:$AD,30,0)</f>
        <v>166.8</v>
      </c>
      <c r="AE80" s="13">
        <f>VLOOKUP(A:A,[1]TDSheet!$A:$AE,31,0)</f>
        <v>161</v>
      </c>
      <c r="AF80" s="13">
        <f>VLOOKUP(A:A,[4]TDSheet!$A:$D,4,0)</f>
        <v>329</v>
      </c>
      <c r="AG80" s="13" t="str">
        <f>VLOOKUP(A:A,[1]TDSheet!$A:$AG,33,0)</f>
        <v>нояак</v>
      </c>
      <c r="AH80" s="13">
        <f t="shared" si="19"/>
        <v>90</v>
      </c>
      <c r="AI80" s="13"/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10.391999999999999</v>
      </c>
      <c r="D81" s="8">
        <v>37.360999999999997</v>
      </c>
      <c r="E81" s="8">
        <v>17.856000000000002</v>
      </c>
      <c r="F81" s="8">
        <v>20.65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18.5</v>
      </c>
      <c r="K81" s="13">
        <f t="shared" si="15"/>
        <v>-0.64399999999999835</v>
      </c>
      <c r="L81" s="13">
        <f>VLOOKUP(A:A,[1]TDSheet!$A:$L,12,0)</f>
        <v>0</v>
      </c>
      <c r="M81" s="13">
        <f>VLOOKUP(A:A,[1]TDSheet!$A:$M,13,0)</f>
        <v>10</v>
      </c>
      <c r="N81" s="13">
        <f>VLOOKUP(A:A,[1]TDSheet!$A:$W,23,0)</f>
        <v>0</v>
      </c>
      <c r="O81" s="13"/>
      <c r="P81" s="13"/>
      <c r="Q81" s="13"/>
      <c r="R81" s="13"/>
      <c r="S81" s="13"/>
      <c r="T81" s="13"/>
      <c r="U81" s="13"/>
      <c r="V81" s="13">
        <f t="shared" si="16"/>
        <v>3.5712000000000002</v>
      </c>
      <c r="W81" s="15"/>
      <c r="X81" s="16">
        <f t="shared" si="17"/>
        <v>8.5825492831541208</v>
      </c>
      <c r="Y81" s="13">
        <f t="shared" si="18"/>
        <v>5.7823700716845874</v>
      </c>
      <c r="Z81" s="13"/>
      <c r="AA81" s="13"/>
      <c r="AB81" s="13">
        <v>0</v>
      </c>
      <c r="AC81" s="13">
        <f>VLOOKUP(A:A,[1]TDSheet!$A:$AC,29,0)</f>
        <v>0</v>
      </c>
      <c r="AD81" s="13">
        <f>VLOOKUP(A:A,[1]TDSheet!$A:$AD,30,0)</f>
        <v>2.6454</v>
      </c>
      <c r="AE81" s="13">
        <f>VLOOKUP(A:A,[1]TDSheet!$A:$AE,31,0)</f>
        <v>6.0456000000000003</v>
      </c>
      <c r="AF81" s="13">
        <f>VLOOKUP(A:A,[4]TDSheet!$A:$D,4,0)</f>
        <v>1.0549999999999999</v>
      </c>
      <c r="AG81" s="13">
        <f>VLOOKUP(A:A,[1]TDSheet!$A:$AG,33,0)</f>
        <v>0</v>
      </c>
      <c r="AH81" s="13">
        <f t="shared" si="19"/>
        <v>0</v>
      </c>
      <c r="AI81" s="13"/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49</v>
      </c>
      <c r="D82" s="8">
        <v>371</v>
      </c>
      <c r="E82" s="8">
        <v>344</v>
      </c>
      <c r="F82" s="8">
        <v>67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353</v>
      </c>
      <c r="K82" s="13">
        <f t="shared" si="15"/>
        <v>-9</v>
      </c>
      <c r="L82" s="13">
        <f>VLOOKUP(A:A,[1]TDSheet!$A:$L,12,0)</f>
        <v>80</v>
      </c>
      <c r="M82" s="13">
        <f>VLOOKUP(A:A,[1]TDSheet!$A:$M,13,0)</f>
        <v>70</v>
      </c>
      <c r="N82" s="13">
        <f>VLOOKUP(A:A,[1]TDSheet!$A:$W,23,0)</f>
        <v>0</v>
      </c>
      <c r="O82" s="13"/>
      <c r="P82" s="13"/>
      <c r="Q82" s="13"/>
      <c r="R82" s="13"/>
      <c r="S82" s="13"/>
      <c r="T82" s="13"/>
      <c r="U82" s="13"/>
      <c r="V82" s="13">
        <f t="shared" si="16"/>
        <v>42.4</v>
      </c>
      <c r="W82" s="15">
        <v>100</v>
      </c>
      <c r="X82" s="16">
        <f t="shared" si="17"/>
        <v>7.4764150943396226</v>
      </c>
      <c r="Y82" s="13">
        <f t="shared" si="18"/>
        <v>1.5801886792452831</v>
      </c>
      <c r="Z82" s="13"/>
      <c r="AA82" s="13"/>
      <c r="AB82" s="13">
        <f>VLOOKUP(A:A,[3]TDSheet!$A:$D,4,0)</f>
        <v>132</v>
      </c>
      <c r="AC82" s="13">
        <f>VLOOKUP(A:A,[1]TDSheet!$A:$AC,29,0)</f>
        <v>0</v>
      </c>
      <c r="AD82" s="13">
        <f>VLOOKUP(A:A,[1]TDSheet!$A:$AD,30,0)</f>
        <v>37.200000000000003</v>
      </c>
      <c r="AE82" s="13">
        <f>VLOOKUP(A:A,[1]TDSheet!$A:$AE,31,0)</f>
        <v>39.799999999999997</v>
      </c>
      <c r="AF82" s="13">
        <f>VLOOKUP(A:A,[4]TDSheet!$A:$D,4,0)</f>
        <v>192</v>
      </c>
      <c r="AG82" s="13" t="e">
        <f>VLOOKUP(A:A,[1]TDSheet!$A:$AG,33,0)</f>
        <v>#N/A</v>
      </c>
      <c r="AH82" s="13">
        <f t="shared" si="19"/>
        <v>40</v>
      </c>
      <c r="AI82" s="13"/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223</v>
      </c>
      <c r="D83" s="8">
        <v>426</v>
      </c>
      <c r="E83" s="8">
        <v>386</v>
      </c>
      <c r="F83" s="8">
        <v>130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394</v>
      </c>
      <c r="K83" s="13">
        <f t="shared" si="15"/>
        <v>-8</v>
      </c>
      <c r="L83" s="13">
        <f>VLOOKUP(A:A,[1]TDSheet!$A:$L,12,0)</f>
        <v>90</v>
      </c>
      <c r="M83" s="13">
        <f>VLOOKUP(A:A,[1]TDSheet!$A:$M,13,0)</f>
        <v>100</v>
      </c>
      <c r="N83" s="13">
        <f>VLOOKUP(A:A,[1]TDSheet!$A:$W,23,0)</f>
        <v>0</v>
      </c>
      <c r="O83" s="13"/>
      <c r="P83" s="13"/>
      <c r="Q83" s="13"/>
      <c r="R83" s="13"/>
      <c r="S83" s="13"/>
      <c r="T83" s="13"/>
      <c r="U83" s="13"/>
      <c r="V83" s="13">
        <f t="shared" si="16"/>
        <v>53.2</v>
      </c>
      <c r="W83" s="15">
        <v>80</v>
      </c>
      <c r="X83" s="16">
        <f t="shared" si="17"/>
        <v>7.518796992481203</v>
      </c>
      <c r="Y83" s="13">
        <f t="shared" si="18"/>
        <v>2.4436090225563909</v>
      </c>
      <c r="Z83" s="13"/>
      <c r="AA83" s="13"/>
      <c r="AB83" s="13">
        <f>VLOOKUP(A:A,[3]TDSheet!$A:$D,4,0)</f>
        <v>120</v>
      </c>
      <c r="AC83" s="13">
        <f>VLOOKUP(A:A,[1]TDSheet!$A:$AC,29,0)</f>
        <v>0</v>
      </c>
      <c r="AD83" s="13">
        <f>VLOOKUP(A:A,[1]TDSheet!$A:$AD,30,0)</f>
        <v>65</v>
      </c>
      <c r="AE83" s="13">
        <f>VLOOKUP(A:A,[1]TDSheet!$A:$AE,31,0)</f>
        <v>57.6</v>
      </c>
      <c r="AF83" s="13">
        <f>VLOOKUP(A:A,[4]TDSheet!$A:$D,4,0)</f>
        <v>183</v>
      </c>
      <c r="AG83" s="13" t="e">
        <f>VLOOKUP(A:A,[1]TDSheet!$A:$AG,33,0)</f>
        <v>#N/A</v>
      </c>
      <c r="AH83" s="13">
        <f t="shared" si="19"/>
        <v>32</v>
      </c>
      <c r="AI83" s="13"/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626.79899999999998</v>
      </c>
      <c r="D84" s="8">
        <v>2561.3000000000002</v>
      </c>
      <c r="E84" s="8">
        <v>1168.1600000000001</v>
      </c>
      <c r="F84" s="8">
        <v>1138.528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1146.2460000000001</v>
      </c>
      <c r="K84" s="13">
        <f t="shared" si="15"/>
        <v>21.913999999999987</v>
      </c>
      <c r="L84" s="13">
        <f>VLOOKUP(A:A,[1]TDSheet!$A:$L,12,0)</f>
        <v>150</v>
      </c>
      <c r="M84" s="13">
        <f>VLOOKUP(A:A,[1]TDSheet!$A:$M,13,0)</f>
        <v>200</v>
      </c>
      <c r="N84" s="13">
        <f>VLOOKUP(A:A,[1]TDSheet!$A:$W,23,0)</f>
        <v>100</v>
      </c>
      <c r="O84" s="13"/>
      <c r="P84" s="13"/>
      <c r="Q84" s="13"/>
      <c r="R84" s="13"/>
      <c r="S84" s="13"/>
      <c r="T84" s="13"/>
      <c r="U84" s="13"/>
      <c r="V84" s="13">
        <f t="shared" si="16"/>
        <v>148.44800000000001</v>
      </c>
      <c r="W84" s="15">
        <v>200</v>
      </c>
      <c r="X84" s="16">
        <f t="shared" si="17"/>
        <v>12.048178486742833</v>
      </c>
      <c r="Y84" s="13">
        <f t="shared" si="18"/>
        <v>7.669540849320974</v>
      </c>
      <c r="Z84" s="13"/>
      <c r="AA84" s="13"/>
      <c r="AB84" s="13">
        <f>VLOOKUP(A:A,[3]TDSheet!$A:$D,4,0)</f>
        <v>425.92</v>
      </c>
      <c r="AC84" s="13">
        <f>VLOOKUP(A:A,[1]TDSheet!$A:$AC,29,0)</f>
        <v>0</v>
      </c>
      <c r="AD84" s="13">
        <f>VLOOKUP(A:A,[1]TDSheet!$A:$AD,30,0)</f>
        <v>185.608</v>
      </c>
      <c r="AE84" s="13">
        <f>VLOOKUP(A:A,[1]TDSheet!$A:$AE,31,0)</f>
        <v>166.37139999999999</v>
      </c>
      <c r="AF84" s="13">
        <f>VLOOKUP(A:A,[4]TDSheet!$A:$D,4,0)</f>
        <v>552.10199999999998</v>
      </c>
      <c r="AG84" s="13" t="str">
        <f>VLOOKUP(A:A,[1]TDSheet!$A:$AG,33,0)</f>
        <v>нояак</v>
      </c>
      <c r="AH84" s="13">
        <f t="shared" si="19"/>
        <v>200</v>
      </c>
      <c r="AI84" s="13"/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35.463999999999999</v>
      </c>
      <c r="D85" s="8">
        <v>26.484000000000002</v>
      </c>
      <c r="E85" s="8">
        <v>17.044</v>
      </c>
      <c r="F85" s="8">
        <v>34.756999999999998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23.152000000000001</v>
      </c>
      <c r="K85" s="13">
        <f t="shared" si="15"/>
        <v>-6.1080000000000005</v>
      </c>
      <c r="L85" s="13">
        <f>VLOOKUP(A:A,[1]TDSheet!$A:$L,12,0)</f>
        <v>20</v>
      </c>
      <c r="M85" s="13">
        <f>VLOOKUP(A:A,[1]TDSheet!$A:$M,13,0)</f>
        <v>0</v>
      </c>
      <c r="N85" s="13">
        <f>VLOOKUP(A:A,[1]TDSheet!$A:$W,23,0)</f>
        <v>0</v>
      </c>
      <c r="O85" s="13"/>
      <c r="P85" s="13"/>
      <c r="Q85" s="13"/>
      <c r="R85" s="13"/>
      <c r="S85" s="13"/>
      <c r="T85" s="13"/>
      <c r="U85" s="13"/>
      <c r="V85" s="13">
        <f t="shared" si="16"/>
        <v>3.4088000000000003</v>
      </c>
      <c r="W85" s="15"/>
      <c r="X85" s="16">
        <f t="shared" si="17"/>
        <v>16.063424078854727</v>
      </c>
      <c r="Y85" s="13">
        <f t="shared" si="18"/>
        <v>10.19625674724243</v>
      </c>
      <c r="Z85" s="13"/>
      <c r="AA85" s="13"/>
      <c r="AB85" s="13">
        <v>0</v>
      </c>
      <c r="AC85" s="13">
        <f>VLOOKUP(A:A,[1]TDSheet!$A:$AC,29,0)</f>
        <v>0</v>
      </c>
      <c r="AD85" s="13">
        <f>VLOOKUP(A:A,[1]TDSheet!$A:$AD,30,0)</f>
        <v>3.1100000000000003</v>
      </c>
      <c r="AE85" s="13">
        <f>VLOOKUP(A:A,[1]TDSheet!$A:$AE,31,0)</f>
        <v>5.36</v>
      </c>
      <c r="AF85" s="13">
        <f>VLOOKUP(A:A,[4]TDSheet!$A:$D,4,0)</f>
        <v>1.978</v>
      </c>
      <c r="AG85" s="13" t="str">
        <f>VLOOKUP(A:A,[1]TDSheet!$A:$AG,33,0)</f>
        <v>увел</v>
      </c>
      <c r="AH85" s="13">
        <f t="shared" si="19"/>
        <v>0</v>
      </c>
      <c r="AI85" s="13"/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866</v>
      </c>
      <c r="D86" s="8">
        <v>20</v>
      </c>
      <c r="E86" s="8">
        <v>375</v>
      </c>
      <c r="F86" s="8">
        <v>499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389</v>
      </c>
      <c r="K86" s="13">
        <f t="shared" si="15"/>
        <v>-14</v>
      </c>
      <c r="L86" s="13">
        <f>VLOOKUP(A:A,[1]TDSheet!$A:$L,12,0)</f>
        <v>0</v>
      </c>
      <c r="M86" s="13">
        <f>VLOOKUP(A:A,[1]TDSheet!$A:$M,13,0)</f>
        <v>0</v>
      </c>
      <c r="N86" s="13">
        <f>VLOOKUP(A:A,[1]TDSheet!$A:$W,23,0)</f>
        <v>0</v>
      </c>
      <c r="O86" s="13"/>
      <c r="P86" s="13"/>
      <c r="Q86" s="13"/>
      <c r="R86" s="13"/>
      <c r="S86" s="13"/>
      <c r="T86" s="13"/>
      <c r="U86" s="13"/>
      <c r="V86" s="13">
        <f t="shared" si="16"/>
        <v>75</v>
      </c>
      <c r="W86" s="15">
        <v>500</v>
      </c>
      <c r="X86" s="16">
        <f t="shared" si="17"/>
        <v>13.32</v>
      </c>
      <c r="Y86" s="13">
        <f t="shared" si="18"/>
        <v>6.6533333333333333</v>
      </c>
      <c r="Z86" s="13"/>
      <c r="AA86" s="13"/>
      <c r="AB86" s="13">
        <v>0</v>
      </c>
      <c r="AC86" s="13">
        <f>VLOOKUP(A:A,[1]TDSheet!$A:$AC,29,0)</f>
        <v>0</v>
      </c>
      <c r="AD86" s="13">
        <f>VLOOKUP(A:A,[1]TDSheet!$A:$AD,30,0)</f>
        <v>64</v>
      </c>
      <c r="AE86" s="13">
        <f>VLOOKUP(A:A,[1]TDSheet!$A:$AE,31,0)</f>
        <v>73.8</v>
      </c>
      <c r="AF86" s="13">
        <f>VLOOKUP(A:A,[4]TDSheet!$A:$D,4,0)</f>
        <v>113</v>
      </c>
      <c r="AG86" s="13" t="e">
        <f>VLOOKUP(A:A,[1]TDSheet!$A:$AG,33,0)</f>
        <v>#N/A</v>
      </c>
      <c r="AH86" s="13">
        <f t="shared" si="19"/>
        <v>50</v>
      </c>
      <c r="AI86" s="13"/>
      <c r="AJ86" s="13"/>
      <c r="AK86" s="13"/>
    </row>
    <row r="87" spans="1:37" s="1" customFormat="1" ht="11.1" customHeight="1" outlineLevel="1" x14ac:dyDescent="0.2">
      <c r="A87" s="7" t="s">
        <v>110</v>
      </c>
      <c r="B87" s="7" t="s">
        <v>8</v>
      </c>
      <c r="C87" s="8">
        <v>43.042000000000002</v>
      </c>
      <c r="D87" s="8">
        <v>113.60899999999999</v>
      </c>
      <c r="E87" s="8">
        <v>109.17100000000001</v>
      </c>
      <c r="F87" s="8">
        <v>44.793999999999997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112.816</v>
      </c>
      <c r="K87" s="13">
        <f t="shared" si="15"/>
        <v>-3.644999999999996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VLOOKUP(A:A,[1]TDSheet!$A:$W,23,0)</f>
        <v>0</v>
      </c>
      <c r="O87" s="13"/>
      <c r="P87" s="13"/>
      <c r="Q87" s="13"/>
      <c r="R87" s="13"/>
      <c r="S87" s="13"/>
      <c r="T87" s="13"/>
      <c r="U87" s="13"/>
      <c r="V87" s="13">
        <f t="shared" si="16"/>
        <v>8.921400000000002</v>
      </c>
      <c r="W87" s="15">
        <v>30</v>
      </c>
      <c r="X87" s="16">
        <f t="shared" si="17"/>
        <v>8.3836617571233187</v>
      </c>
      <c r="Y87" s="13">
        <f t="shared" si="18"/>
        <v>5.0209608357432671</v>
      </c>
      <c r="Z87" s="13"/>
      <c r="AA87" s="13"/>
      <c r="AB87" s="13">
        <f>VLOOKUP(A:A,[3]TDSheet!$A:$D,4,0)</f>
        <v>64.563999999999993</v>
      </c>
      <c r="AC87" s="13">
        <f>VLOOKUP(A:A,[1]TDSheet!$A:$AC,29,0)</f>
        <v>0</v>
      </c>
      <c r="AD87" s="13">
        <f>VLOOKUP(A:A,[1]TDSheet!$A:$AD,30,0)</f>
        <v>9.4641999999999999</v>
      </c>
      <c r="AE87" s="13">
        <f>VLOOKUP(A:A,[1]TDSheet!$A:$AE,31,0)</f>
        <v>8.6427999999999994</v>
      </c>
      <c r="AF87" s="13">
        <f>VLOOKUP(A:A,[4]TDSheet!$A:$D,4,0)</f>
        <v>80.804000000000002</v>
      </c>
      <c r="AG87" s="13" t="e">
        <f>VLOOKUP(A:A,[1]TDSheet!$A:$AG,33,0)</f>
        <v>#N/A</v>
      </c>
      <c r="AH87" s="13">
        <f t="shared" si="19"/>
        <v>30</v>
      </c>
      <c r="AI87" s="13"/>
      <c r="AJ87" s="13"/>
      <c r="AK87" s="13"/>
    </row>
    <row r="88" spans="1:37" s="1" customFormat="1" ht="11.1" customHeight="1" outlineLevel="1" x14ac:dyDescent="0.2">
      <c r="A88" s="7" t="s">
        <v>90</v>
      </c>
      <c r="B88" s="7" t="s">
        <v>14</v>
      </c>
      <c r="C88" s="8">
        <v>1992</v>
      </c>
      <c r="D88" s="8">
        <v>2782</v>
      </c>
      <c r="E88" s="8">
        <v>2967</v>
      </c>
      <c r="F88" s="8">
        <v>1192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2948</v>
      </c>
      <c r="K88" s="13">
        <f t="shared" si="15"/>
        <v>19</v>
      </c>
      <c r="L88" s="13">
        <f>VLOOKUP(A:A,[1]TDSheet!$A:$L,12,0)</f>
        <v>700</v>
      </c>
      <c r="M88" s="13">
        <f>VLOOKUP(A:A,[1]TDSheet!$A:$M,13,0)</f>
        <v>700</v>
      </c>
      <c r="N88" s="13">
        <f>VLOOKUP(A:A,[1]TDSheet!$A:$W,23,0)</f>
        <v>600</v>
      </c>
      <c r="O88" s="13"/>
      <c r="P88" s="13"/>
      <c r="Q88" s="13"/>
      <c r="R88" s="13"/>
      <c r="S88" s="13"/>
      <c r="T88" s="13"/>
      <c r="U88" s="13"/>
      <c r="V88" s="13">
        <f t="shared" si="16"/>
        <v>477</v>
      </c>
      <c r="W88" s="15">
        <v>400</v>
      </c>
      <c r="X88" s="16">
        <f t="shared" si="17"/>
        <v>7.5303983228511528</v>
      </c>
      <c r="Y88" s="13">
        <f t="shared" si="18"/>
        <v>2.4989517819706499</v>
      </c>
      <c r="Z88" s="13"/>
      <c r="AA88" s="13"/>
      <c r="AB88" s="13">
        <f>VLOOKUP(A:A,[3]TDSheet!$A:$D,4,0)</f>
        <v>582</v>
      </c>
      <c r="AC88" s="13">
        <f>VLOOKUP(A:A,[1]TDSheet!$A:$AC,29,0)</f>
        <v>0</v>
      </c>
      <c r="AD88" s="13">
        <f>VLOOKUP(A:A,[1]TDSheet!$A:$AD,30,0)</f>
        <v>545.4</v>
      </c>
      <c r="AE88" s="13">
        <f>VLOOKUP(A:A,[1]TDSheet!$A:$AE,31,0)</f>
        <v>477.4</v>
      </c>
      <c r="AF88" s="13">
        <f>VLOOKUP(A:A,[4]TDSheet!$A:$D,4,0)</f>
        <v>795</v>
      </c>
      <c r="AG88" s="13" t="e">
        <f>VLOOKUP(A:A,[1]TDSheet!$A:$AG,33,0)</f>
        <v>#N/A</v>
      </c>
      <c r="AH88" s="13">
        <f t="shared" si="19"/>
        <v>160</v>
      </c>
      <c r="AI88" s="13"/>
      <c r="AJ88" s="13"/>
      <c r="AK88" s="13"/>
    </row>
    <row r="89" spans="1:37" s="1" customFormat="1" ht="11.1" customHeight="1" outlineLevel="1" x14ac:dyDescent="0.2">
      <c r="A89" s="7" t="s">
        <v>91</v>
      </c>
      <c r="B89" s="7" t="s">
        <v>14</v>
      </c>
      <c r="C89" s="8">
        <v>1535</v>
      </c>
      <c r="D89" s="8">
        <v>1803</v>
      </c>
      <c r="E89" s="8">
        <v>2151</v>
      </c>
      <c r="F89" s="8">
        <v>790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2155</v>
      </c>
      <c r="K89" s="13">
        <f t="shared" si="15"/>
        <v>-4</v>
      </c>
      <c r="L89" s="13">
        <f>VLOOKUP(A:A,[1]TDSheet!$A:$L,12,0)</f>
        <v>500</v>
      </c>
      <c r="M89" s="13">
        <f>VLOOKUP(A:A,[1]TDSheet!$A:$M,13,0)</f>
        <v>500</v>
      </c>
      <c r="N89" s="13">
        <f>VLOOKUP(A:A,[1]TDSheet!$A:$W,23,0)</f>
        <v>300</v>
      </c>
      <c r="O89" s="13"/>
      <c r="P89" s="13"/>
      <c r="Q89" s="13"/>
      <c r="R89" s="13"/>
      <c r="S89" s="13"/>
      <c r="T89" s="13"/>
      <c r="U89" s="13"/>
      <c r="V89" s="13">
        <f t="shared" si="16"/>
        <v>334.2</v>
      </c>
      <c r="W89" s="15">
        <v>400</v>
      </c>
      <c r="X89" s="16">
        <f t="shared" si="17"/>
        <v>7.4506283662477557</v>
      </c>
      <c r="Y89" s="13">
        <f t="shared" si="18"/>
        <v>2.3638539796529026</v>
      </c>
      <c r="Z89" s="13"/>
      <c r="AA89" s="13"/>
      <c r="AB89" s="13">
        <f>VLOOKUP(A:A,[3]TDSheet!$A:$D,4,0)</f>
        <v>480</v>
      </c>
      <c r="AC89" s="13">
        <f>VLOOKUP(A:A,[1]TDSheet!$A:$AC,29,0)</f>
        <v>0</v>
      </c>
      <c r="AD89" s="13">
        <f>VLOOKUP(A:A,[1]TDSheet!$A:$AD,30,0)</f>
        <v>373.4</v>
      </c>
      <c r="AE89" s="13">
        <f>VLOOKUP(A:A,[1]TDSheet!$A:$AE,31,0)</f>
        <v>336</v>
      </c>
      <c r="AF89" s="13">
        <f>VLOOKUP(A:A,[4]TDSheet!$A:$D,4,0)</f>
        <v>697</v>
      </c>
      <c r="AG89" s="13" t="e">
        <f>VLOOKUP(A:A,[1]TDSheet!$A:$AG,33,0)</f>
        <v>#N/A</v>
      </c>
      <c r="AH89" s="13">
        <f t="shared" si="19"/>
        <v>160</v>
      </c>
      <c r="AI89" s="13"/>
      <c r="AJ89" s="13"/>
      <c r="AK89" s="13"/>
    </row>
    <row r="90" spans="1:37" s="1" customFormat="1" ht="21.95" customHeight="1" outlineLevel="1" x14ac:dyDescent="0.2">
      <c r="A90" s="7" t="s">
        <v>92</v>
      </c>
      <c r="B90" s="7" t="s">
        <v>8</v>
      </c>
      <c r="C90" s="8">
        <v>209.35499999999999</v>
      </c>
      <c r="D90" s="8">
        <v>557.30899999999997</v>
      </c>
      <c r="E90" s="8">
        <v>481.87900000000002</v>
      </c>
      <c r="F90" s="8">
        <v>151.93700000000001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495.16199999999998</v>
      </c>
      <c r="K90" s="13">
        <f t="shared" si="15"/>
        <v>-13.282999999999959</v>
      </c>
      <c r="L90" s="13">
        <f>VLOOKUP(A:A,[1]TDSheet!$A:$L,12,0)</f>
        <v>100</v>
      </c>
      <c r="M90" s="13">
        <f>VLOOKUP(A:A,[1]TDSheet!$A:$M,13,0)</f>
        <v>70</v>
      </c>
      <c r="N90" s="13">
        <f>VLOOKUP(A:A,[1]TDSheet!$A:$W,23,0)</f>
        <v>50</v>
      </c>
      <c r="O90" s="13"/>
      <c r="P90" s="13"/>
      <c r="Q90" s="13"/>
      <c r="R90" s="13"/>
      <c r="S90" s="13"/>
      <c r="T90" s="13"/>
      <c r="U90" s="13"/>
      <c r="V90" s="13">
        <f t="shared" si="16"/>
        <v>69.181400000000011</v>
      </c>
      <c r="W90" s="15">
        <v>150</v>
      </c>
      <c r="X90" s="16">
        <f t="shared" si="17"/>
        <v>7.5444700454168308</v>
      </c>
      <c r="Y90" s="13">
        <f t="shared" si="18"/>
        <v>2.1962116985201221</v>
      </c>
      <c r="Z90" s="13"/>
      <c r="AA90" s="13"/>
      <c r="AB90" s="13">
        <f>VLOOKUP(A:A,[3]TDSheet!$A:$D,4,0)</f>
        <v>135.97200000000001</v>
      </c>
      <c r="AC90" s="13">
        <f>VLOOKUP(A:A,[1]TDSheet!$A:$AC,29,0)</f>
        <v>0</v>
      </c>
      <c r="AD90" s="13">
        <f>VLOOKUP(A:A,[1]TDSheet!$A:$AD,30,0)</f>
        <v>73.632000000000005</v>
      </c>
      <c r="AE90" s="13">
        <f>VLOOKUP(A:A,[1]TDSheet!$A:$AE,31,0)</f>
        <v>61.784199999999998</v>
      </c>
      <c r="AF90" s="13">
        <f>VLOOKUP(A:A,[4]TDSheet!$A:$D,4,0)</f>
        <v>227.239</v>
      </c>
      <c r="AG90" s="13" t="e">
        <f>VLOOKUP(A:A,[1]TDSheet!$A:$AG,33,0)</f>
        <v>#N/A</v>
      </c>
      <c r="AH90" s="13">
        <f t="shared" si="19"/>
        <v>150</v>
      </c>
      <c r="AI90" s="13"/>
      <c r="AJ90" s="13"/>
      <c r="AK90" s="13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227.571</v>
      </c>
      <c r="D91" s="8">
        <v>537.55100000000004</v>
      </c>
      <c r="E91" s="8">
        <v>477.45600000000002</v>
      </c>
      <c r="F91" s="8">
        <v>172.654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483.17700000000002</v>
      </c>
      <c r="K91" s="13">
        <f t="shared" si="15"/>
        <v>-5.7210000000000036</v>
      </c>
      <c r="L91" s="13">
        <f>VLOOKUP(A:A,[1]TDSheet!$A:$L,12,0)</f>
        <v>100</v>
      </c>
      <c r="M91" s="13">
        <f>VLOOKUP(A:A,[1]TDSheet!$A:$M,13,0)</f>
        <v>70</v>
      </c>
      <c r="N91" s="13">
        <f>VLOOKUP(A:A,[1]TDSheet!$A:$W,23,0)</f>
        <v>0</v>
      </c>
      <c r="O91" s="13"/>
      <c r="P91" s="13"/>
      <c r="Q91" s="13"/>
      <c r="R91" s="13"/>
      <c r="S91" s="13"/>
      <c r="T91" s="13"/>
      <c r="U91" s="13"/>
      <c r="V91" s="13">
        <f t="shared" si="16"/>
        <v>63.616399999999999</v>
      </c>
      <c r="W91" s="15">
        <v>150</v>
      </c>
      <c r="X91" s="16">
        <f t="shared" si="17"/>
        <v>7.7441351601159454</v>
      </c>
      <c r="Y91" s="13">
        <f t="shared" si="18"/>
        <v>2.7139857018001647</v>
      </c>
      <c r="Z91" s="13"/>
      <c r="AA91" s="13"/>
      <c r="AB91" s="13">
        <f>VLOOKUP(A:A,[3]TDSheet!$A:$D,4,0)</f>
        <v>159.374</v>
      </c>
      <c r="AC91" s="13">
        <f>VLOOKUP(A:A,[1]TDSheet!$A:$AC,29,0)</f>
        <v>0</v>
      </c>
      <c r="AD91" s="13">
        <f>VLOOKUP(A:A,[1]TDSheet!$A:$AD,30,0)</f>
        <v>74.921000000000006</v>
      </c>
      <c r="AE91" s="13">
        <f>VLOOKUP(A:A,[1]TDSheet!$A:$AE,31,0)</f>
        <v>65.120800000000003</v>
      </c>
      <c r="AF91" s="13">
        <f>VLOOKUP(A:A,[4]TDSheet!$A:$D,4,0)</f>
        <v>245.10599999999999</v>
      </c>
      <c r="AG91" s="13" t="e">
        <f>VLOOKUP(A:A,[1]TDSheet!$A:$AG,33,0)</f>
        <v>#N/A</v>
      </c>
      <c r="AH91" s="13">
        <f t="shared" si="19"/>
        <v>150</v>
      </c>
      <c r="AI91" s="13"/>
      <c r="AJ91" s="13"/>
      <c r="AK91" s="13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457.46499999999997</v>
      </c>
      <c r="D92" s="8">
        <v>2348.1109999999999</v>
      </c>
      <c r="E92" s="8">
        <v>792.56700000000001</v>
      </c>
      <c r="F92" s="8">
        <v>125.374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803.17200000000003</v>
      </c>
      <c r="K92" s="13">
        <f t="shared" si="15"/>
        <v>-10.605000000000018</v>
      </c>
      <c r="L92" s="13">
        <f>VLOOKUP(A:A,[1]TDSheet!$A:$L,12,0)</f>
        <v>200</v>
      </c>
      <c r="M92" s="13">
        <f>VLOOKUP(A:A,[1]TDSheet!$A:$M,13,0)</f>
        <v>120</v>
      </c>
      <c r="N92" s="13">
        <f>VLOOKUP(A:A,[1]TDSheet!$A:$W,23,0)</f>
        <v>200</v>
      </c>
      <c r="O92" s="13"/>
      <c r="P92" s="13"/>
      <c r="Q92" s="13"/>
      <c r="R92" s="13"/>
      <c r="S92" s="13"/>
      <c r="T92" s="13"/>
      <c r="U92" s="13"/>
      <c r="V92" s="13">
        <f t="shared" si="16"/>
        <v>128.7192</v>
      </c>
      <c r="W92" s="15">
        <v>300</v>
      </c>
      <c r="X92" s="16">
        <f t="shared" si="17"/>
        <v>7.3444676474061366</v>
      </c>
      <c r="Y92" s="13">
        <f t="shared" si="18"/>
        <v>0.97401164705809229</v>
      </c>
      <c r="Z92" s="13"/>
      <c r="AA92" s="13"/>
      <c r="AB92" s="13">
        <f>VLOOKUP(A:A,[3]TDSheet!$A:$D,4,0)</f>
        <v>148.971</v>
      </c>
      <c r="AC92" s="13">
        <f>VLOOKUP(A:A,[1]TDSheet!$A:$AC,29,0)</f>
        <v>0</v>
      </c>
      <c r="AD92" s="13">
        <f>VLOOKUP(A:A,[1]TDSheet!$A:$AD,30,0)</f>
        <v>132.15960000000001</v>
      </c>
      <c r="AE92" s="13">
        <f>VLOOKUP(A:A,[1]TDSheet!$A:$AE,31,0)</f>
        <v>108.747</v>
      </c>
      <c r="AF92" s="13">
        <f>VLOOKUP(A:A,[4]TDSheet!$A:$D,4,0)</f>
        <v>330.26799999999997</v>
      </c>
      <c r="AG92" s="13" t="e">
        <f>VLOOKUP(A:A,[1]TDSheet!$A:$AG,33,0)</f>
        <v>#N/A</v>
      </c>
      <c r="AH92" s="13">
        <f t="shared" si="19"/>
        <v>300</v>
      </c>
      <c r="AI92" s="13"/>
      <c r="AJ92" s="13"/>
      <c r="AK92" s="13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304.71899999999999</v>
      </c>
      <c r="D93" s="8">
        <v>704.82899999999995</v>
      </c>
      <c r="E93" s="8">
        <v>651.24</v>
      </c>
      <c r="F93" s="8">
        <v>217.88399999999999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669.17600000000004</v>
      </c>
      <c r="K93" s="13">
        <f t="shared" si="15"/>
        <v>-17.936000000000035</v>
      </c>
      <c r="L93" s="13">
        <f>VLOOKUP(A:A,[1]TDSheet!$A:$L,12,0)</f>
        <v>100</v>
      </c>
      <c r="M93" s="13">
        <f>VLOOKUP(A:A,[1]TDSheet!$A:$M,13,0)</f>
        <v>100</v>
      </c>
      <c r="N93" s="13">
        <f>VLOOKUP(A:A,[1]TDSheet!$A:$W,23,0)</f>
        <v>100</v>
      </c>
      <c r="O93" s="13"/>
      <c r="P93" s="13"/>
      <c r="Q93" s="13"/>
      <c r="R93" s="13"/>
      <c r="S93" s="13"/>
      <c r="T93" s="13"/>
      <c r="U93" s="13"/>
      <c r="V93" s="13">
        <f t="shared" si="16"/>
        <v>94.950600000000009</v>
      </c>
      <c r="W93" s="15">
        <v>200</v>
      </c>
      <c r="X93" s="16">
        <f t="shared" si="17"/>
        <v>7.5606051989139607</v>
      </c>
      <c r="Y93" s="13">
        <f t="shared" si="18"/>
        <v>2.2947090381735342</v>
      </c>
      <c r="Z93" s="13"/>
      <c r="AA93" s="13"/>
      <c r="AB93" s="13">
        <f>VLOOKUP(A:A,[3]TDSheet!$A:$D,4,0)</f>
        <v>176.48699999999999</v>
      </c>
      <c r="AC93" s="13">
        <f>VLOOKUP(A:A,[1]TDSheet!$A:$AC,29,0)</f>
        <v>0</v>
      </c>
      <c r="AD93" s="13">
        <f>VLOOKUP(A:A,[1]TDSheet!$A:$AD,30,0)</f>
        <v>105.46099999999998</v>
      </c>
      <c r="AE93" s="13">
        <f>VLOOKUP(A:A,[1]TDSheet!$A:$AE,31,0)</f>
        <v>89.533600000000007</v>
      </c>
      <c r="AF93" s="13">
        <f>VLOOKUP(A:A,[4]TDSheet!$A:$D,4,0)</f>
        <v>300.80500000000001</v>
      </c>
      <c r="AG93" s="13" t="e">
        <f>VLOOKUP(A:A,[1]TDSheet!$A:$AG,33,0)</f>
        <v>#N/A</v>
      </c>
      <c r="AH93" s="13">
        <f t="shared" si="19"/>
        <v>200</v>
      </c>
      <c r="AI93" s="13"/>
      <c r="AJ93" s="13"/>
      <c r="AK93" s="13"/>
    </row>
    <row r="94" spans="1:37" s="1" customFormat="1" ht="11.1" customHeight="1" outlineLevel="1" x14ac:dyDescent="0.2">
      <c r="A94" s="7" t="s">
        <v>96</v>
      </c>
      <c r="B94" s="7" t="s">
        <v>14</v>
      </c>
      <c r="C94" s="8">
        <v>31</v>
      </c>
      <c r="D94" s="8">
        <v>390</v>
      </c>
      <c r="E94" s="8">
        <v>150</v>
      </c>
      <c r="F94" s="8">
        <v>37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151</v>
      </c>
      <c r="K94" s="13">
        <f t="shared" si="15"/>
        <v>-1</v>
      </c>
      <c r="L94" s="13">
        <f>VLOOKUP(A:A,[1]TDSheet!$A:$L,12,0)</f>
        <v>0</v>
      </c>
      <c r="M94" s="13">
        <f>VLOOKUP(A:A,[1]TDSheet!$A:$M,13,0)</f>
        <v>20</v>
      </c>
      <c r="N94" s="13">
        <f>VLOOKUP(A:A,[1]TDSheet!$A:$W,23,0)</f>
        <v>0</v>
      </c>
      <c r="O94" s="13"/>
      <c r="P94" s="13"/>
      <c r="Q94" s="13"/>
      <c r="R94" s="13"/>
      <c r="S94" s="13"/>
      <c r="T94" s="13"/>
      <c r="U94" s="13"/>
      <c r="V94" s="13">
        <f t="shared" si="16"/>
        <v>6</v>
      </c>
      <c r="W94" s="15"/>
      <c r="X94" s="16">
        <f t="shared" si="17"/>
        <v>9.5</v>
      </c>
      <c r="Y94" s="13">
        <f t="shared" si="18"/>
        <v>6.166666666666667</v>
      </c>
      <c r="Z94" s="13"/>
      <c r="AA94" s="13"/>
      <c r="AB94" s="13">
        <f>VLOOKUP(A:A,[3]TDSheet!$A:$D,4,0)</f>
        <v>120</v>
      </c>
      <c r="AC94" s="13">
        <f>VLOOKUP(A:A,[1]TDSheet!$A:$AC,29,0)</f>
        <v>0</v>
      </c>
      <c r="AD94" s="13">
        <f>VLOOKUP(A:A,[1]TDSheet!$A:$AD,30,0)</f>
        <v>6</v>
      </c>
      <c r="AE94" s="13">
        <f>VLOOKUP(A:A,[1]TDSheet!$A:$AE,31,0)</f>
        <v>7.6</v>
      </c>
      <c r="AF94" s="13">
        <f>VLOOKUP(A:A,[4]TDSheet!$A:$D,4,0)</f>
        <v>128</v>
      </c>
      <c r="AG94" s="13">
        <f>VLOOKUP(A:A,[1]TDSheet!$A:$AG,33,0)</f>
        <v>0</v>
      </c>
      <c r="AH94" s="13">
        <f t="shared" si="19"/>
        <v>0</v>
      </c>
      <c r="AI94" s="13"/>
      <c r="AJ94" s="13"/>
      <c r="AK94" s="13"/>
    </row>
    <row r="95" spans="1:37" s="1" customFormat="1" ht="11.1" customHeight="1" outlineLevel="1" x14ac:dyDescent="0.2">
      <c r="A95" s="7" t="s">
        <v>97</v>
      </c>
      <c r="B95" s="7" t="s">
        <v>14</v>
      </c>
      <c r="C95" s="8">
        <v>54</v>
      </c>
      <c r="D95" s="8">
        <v>79</v>
      </c>
      <c r="E95" s="8">
        <v>103</v>
      </c>
      <c r="F95" s="8">
        <v>29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108</v>
      </c>
      <c r="K95" s="13">
        <f t="shared" si="15"/>
        <v>-5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VLOOKUP(A:A,[1]TDSheet!$A:$W,23,0)</f>
        <v>20</v>
      </c>
      <c r="O95" s="13"/>
      <c r="P95" s="13"/>
      <c r="Q95" s="13"/>
      <c r="R95" s="13"/>
      <c r="S95" s="13"/>
      <c r="T95" s="13"/>
      <c r="U95" s="13"/>
      <c r="V95" s="13">
        <f t="shared" si="16"/>
        <v>5</v>
      </c>
      <c r="W95" s="15"/>
      <c r="X95" s="16">
        <f t="shared" si="17"/>
        <v>9.8000000000000007</v>
      </c>
      <c r="Y95" s="13">
        <f t="shared" si="18"/>
        <v>5.8</v>
      </c>
      <c r="Z95" s="13"/>
      <c r="AA95" s="13"/>
      <c r="AB95" s="13">
        <f>VLOOKUP(A:A,[3]TDSheet!$A:$D,4,0)</f>
        <v>78</v>
      </c>
      <c r="AC95" s="13">
        <f>VLOOKUP(A:A,[1]TDSheet!$A:$AC,29,0)</f>
        <v>0</v>
      </c>
      <c r="AD95" s="13">
        <f>VLOOKUP(A:A,[1]TDSheet!$A:$AD,30,0)</f>
        <v>8.6</v>
      </c>
      <c r="AE95" s="13">
        <f>VLOOKUP(A:A,[1]TDSheet!$A:$AE,31,0)</f>
        <v>5.4</v>
      </c>
      <c r="AF95" s="13">
        <f>VLOOKUP(A:A,[4]TDSheet!$A:$D,4,0)</f>
        <v>82</v>
      </c>
      <c r="AG95" s="13" t="str">
        <f>VLOOKUP(A:A,[1]TDSheet!$A:$AG,33,0)</f>
        <v>у</v>
      </c>
      <c r="AH95" s="13">
        <f t="shared" si="19"/>
        <v>0</v>
      </c>
      <c r="AI95" s="13"/>
      <c r="AJ95" s="13"/>
      <c r="AK95" s="13"/>
    </row>
    <row r="96" spans="1:37" s="1" customFormat="1" ht="11.1" customHeight="1" outlineLevel="1" x14ac:dyDescent="0.2">
      <c r="A96" s="7" t="s">
        <v>98</v>
      </c>
      <c r="B96" s="7" t="s">
        <v>14</v>
      </c>
      <c r="C96" s="8">
        <v>90</v>
      </c>
      <c r="D96" s="8">
        <v>105</v>
      </c>
      <c r="E96" s="8">
        <v>130</v>
      </c>
      <c r="F96" s="8">
        <v>65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130</v>
      </c>
      <c r="K96" s="13">
        <f t="shared" si="15"/>
        <v>0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VLOOKUP(A:A,[1]TDSheet!$A:$W,23,0)</f>
        <v>0</v>
      </c>
      <c r="O96" s="13"/>
      <c r="P96" s="13"/>
      <c r="Q96" s="13"/>
      <c r="R96" s="13"/>
      <c r="S96" s="13"/>
      <c r="T96" s="13"/>
      <c r="U96" s="13"/>
      <c r="V96" s="13">
        <f t="shared" si="16"/>
        <v>5.6</v>
      </c>
      <c r="W96" s="15"/>
      <c r="X96" s="16">
        <f t="shared" si="17"/>
        <v>11.607142857142858</v>
      </c>
      <c r="Y96" s="13">
        <f t="shared" si="18"/>
        <v>11.607142857142858</v>
      </c>
      <c r="Z96" s="13"/>
      <c r="AA96" s="13"/>
      <c r="AB96" s="13">
        <f>VLOOKUP(A:A,[3]TDSheet!$A:$D,4,0)</f>
        <v>102</v>
      </c>
      <c r="AC96" s="13">
        <f>VLOOKUP(A:A,[1]TDSheet!$A:$AC,29,0)</f>
        <v>0</v>
      </c>
      <c r="AD96" s="13">
        <f>VLOOKUP(A:A,[1]TDSheet!$A:$AD,30,0)</f>
        <v>8</v>
      </c>
      <c r="AE96" s="13">
        <f>VLOOKUP(A:A,[1]TDSheet!$A:$AE,31,0)</f>
        <v>8.6</v>
      </c>
      <c r="AF96" s="13">
        <f>VLOOKUP(A:A,[4]TDSheet!$A:$D,4,0)</f>
        <v>107</v>
      </c>
      <c r="AG96" s="13" t="str">
        <f>VLOOKUP(A:A,[1]TDSheet!$A:$AG,33,0)</f>
        <v>увел</v>
      </c>
      <c r="AH96" s="13">
        <f t="shared" si="19"/>
        <v>0</v>
      </c>
      <c r="AI96" s="13"/>
      <c r="AJ96" s="13"/>
      <c r="AK96" s="13"/>
    </row>
    <row r="97" spans="1:37" s="1" customFormat="1" ht="11.1" customHeight="1" outlineLevel="1" x14ac:dyDescent="0.2">
      <c r="A97" s="7" t="s">
        <v>111</v>
      </c>
      <c r="B97" s="7" t="s">
        <v>14</v>
      </c>
      <c r="C97" s="8">
        <v>55</v>
      </c>
      <c r="D97" s="8">
        <v>132</v>
      </c>
      <c r="E97" s="8">
        <v>130</v>
      </c>
      <c r="F97" s="8">
        <v>51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143</v>
      </c>
      <c r="K97" s="13">
        <f t="shared" si="15"/>
        <v>-13</v>
      </c>
      <c r="L97" s="13">
        <f>VLOOKUP(A:A,[1]TDSheet!$A:$L,12,0)</f>
        <v>20</v>
      </c>
      <c r="M97" s="13">
        <f>VLOOKUP(A:A,[1]TDSheet!$A:$M,13,0)</f>
        <v>0</v>
      </c>
      <c r="N97" s="13">
        <f>VLOOKUP(A:A,[1]TDSheet!$A:$W,23,0)</f>
        <v>0</v>
      </c>
      <c r="O97" s="13"/>
      <c r="P97" s="13"/>
      <c r="Q97" s="13"/>
      <c r="R97" s="13"/>
      <c r="S97" s="13"/>
      <c r="T97" s="13"/>
      <c r="U97" s="13"/>
      <c r="V97" s="13">
        <f t="shared" si="16"/>
        <v>5.6</v>
      </c>
      <c r="W97" s="15"/>
      <c r="X97" s="16">
        <f t="shared" si="17"/>
        <v>12.678571428571429</v>
      </c>
      <c r="Y97" s="13">
        <f t="shared" si="18"/>
        <v>9.1071428571428577</v>
      </c>
      <c r="Z97" s="13"/>
      <c r="AA97" s="13"/>
      <c r="AB97" s="13">
        <f>VLOOKUP(A:A,[3]TDSheet!$A:$D,4,0)</f>
        <v>102</v>
      </c>
      <c r="AC97" s="13">
        <f>VLOOKUP(A:A,[1]TDSheet!$A:$AC,29,0)</f>
        <v>0</v>
      </c>
      <c r="AD97" s="13">
        <f>VLOOKUP(A:A,[1]TDSheet!$A:$AD,30,0)</f>
        <v>9.4</v>
      </c>
      <c r="AE97" s="13">
        <f>VLOOKUP(A:A,[1]TDSheet!$A:$AE,31,0)</f>
        <v>9</v>
      </c>
      <c r="AF97" s="13">
        <f>VLOOKUP(A:A,[4]TDSheet!$A:$D,4,0)</f>
        <v>109</v>
      </c>
      <c r="AG97" s="13" t="str">
        <f>VLOOKUP(A:A,[1]TDSheet!$A:$AG,33,0)</f>
        <v>у</v>
      </c>
      <c r="AH97" s="13">
        <f t="shared" si="19"/>
        <v>0</v>
      </c>
      <c r="AI97" s="13"/>
      <c r="AJ97" s="13"/>
      <c r="AK97" s="13"/>
    </row>
    <row r="98" spans="1:37" s="1" customFormat="1" ht="11.1" customHeight="1" outlineLevel="1" x14ac:dyDescent="0.2">
      <c r="A98" s="7" t="s">
        <v>99</v>
      </c>
      <c r="B98" s="7" t="s">
        <v>8</v>
      </c>
      <c r="C98" s="8">
        <v>127.248</v>
      </c>
      <c r="D98" s="8">
        <v>550.05200000000002</v>
      </c>
      <c r="E98" s="8">
        <v>433.767</v>
      </c>
      <c r="F98" s="8">
        <v>154.17400000000001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426.94499999999999</v>
      </c>
      <c r="K98" s="13">
        <f t="shared" si="15"/>
        <v>6.8220000000000027</v>
      </c>
      <c r="L98" s="13">
        <f>VLOOKUP(A:A,[1]TDSheet!$A:$L,12,0)</f>
        <v>40</v>
      </c>
      <c r="M98" s="13">
        <f>VLOOKUP(A:A,[1]TDSheet!$A:$M,13,0)</f>
        <v>70</v>
      </c>
      <c r="N98" s="13">
        <f>VLOOKUP(A:A,[1]TDSheet!$A:$W,23,0)</f>
        <v>100</v>
      </c>
      <c r="O98" s="13"/>
      <c r="P98" s="13"/>
      <c r="Q98" s="13"/>
      <c r="R98" s="13"/>
      <c r="S98" s="13"/>
      <c r="T98" s="13"/>
      <c r="U98" s="13"/>
      <c r="V98" s="13">
        <f t="shared" si="16"/>
        <v>58.680399999999999</v>
      </c>
      <c r="W98" s="15">
        <v>4</v>
      </c>
      <c r="X98" s="16">
        <f t="shared" si="17"/>
        <v>6.2742244429144991</v>
      </c>
      <c r="Y98" s="13">
        <f t="shared" si="18"/>
        <v>2.6273508701372181</v>
      </c>
      <c r="Z98" s="13"/>
      <c r="AA98" s="13"/>
      <c r="AB98" s="13">
        <f>VLOOKUP(A:A,[3]TDSheet!$A:$D,4,0)</f>
        <v>140.36500000000001</v>
      </c>
      <c r="AC98" s="13">
        <f>VLOOKUP(A:A,[1]TDSheet!$A:$AC,29,0)</f>
        <v>0</v>
      </c>
      <c r="AD98" s="13">
        <f>VLOOKUP(A:A,[1]TDSheet!$A:$AD,30,0)</f>
        <v>61.248199999999997</v>
      </c>
      <c r="AE98" s="13">
        <f>VLOOKUP(A:A,[1]TDSheet!$A:$AE,31,0)</f>
        <v>53.533000000000001</v>
      </c>
      <c r="AF98" s="13">
        <f>VLOOKUP(A:A,[4]TDSheet!$A:$D,4,0)</f>
        <v>191.066</v>
      </c>
      <c r="AG98" s="13" t="e">
        <f>VLOOKUP(A:A,[1]TDSheet!$A:$AG,33,0)</f>
        <v>#N/A</v>
      </c>
      <c r="AH98" s="13">
        <f t="shared" si="19"/>
        <v>4</v>
      </c>
      <c r="AI98" s="13"/>
      <c r="AJ98" s="13"/>
      <c r="AK98" s="13"/>
    </row>
    <row r="99" spans="1:37" s="1" customFormat="1" ht="11.1" customHeight="1" outlineLevel="1" x14ac:dyDescent="0.2">
      <c r="A99" s="7" t="s">
        <v>100</v>
      </c>
      <c r="B99" s="7" t="s">
        <v>14</v>
      </c>
      <c r="C99" s="8">
        <v>423</v>
      </c>
      <c r="D99" s="8">
        <v>31</v>
      </c>
      <c r="E99" s="8">
        <v>174</v>
      </c>
      <c r="F99" s="8">
        <v>269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185</v>
      </c>
      <c r="K99" s="13">
        <f t="shared" si="15"/>
        <v>-11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VLOOKUP(A:A,[1]TDSheet!$A:$W,23,0)</f>
        <v>0</v>
      </c>
      <c r="O99" s="13"/>
      <c r="P99" s="13"/>
      <c r="Q99" s="13"/>
      <c r="R99" s="13"/>
      <c r="S99" s="13"/>
      <c r="T99" s="13"/>
      <c r="U99" s="13"/>
      <c r="V99" s="13">
        <f t="shared" si="16"/>
        <v>30.8</v>
      </c>
      <c r="W99" s="15">
        <v>100</v>
      </c>
      <c r="X99" s="16">
        <f t="shared" si="17"/>
        <v>11.980519480519479</v>
      </c>
      <c r="Y99" s="13">
        <f t="shared" si="18"/>
        <v>8.7337662337662341</v>
      </c>
      <c r="Z99" s="13"/>
      <c r="AA99" s="13"/>
      <c r="AB99" s="13">
        <f>VLOOKUP(A:A,[3]TDSheet!$A:$D,4,0)</f>
        <v>20</v>
      </c>
      <c r="AC99" s="13">
        <f>VLOOKUP(A:A,[1]TDSheet!$A:$AC,29,0)</f>
        <v>0</v>
      </c>
      <c r="AD99" s="13">
        <f>VLOOKUP(A:A,[1]TDSheet!$A:$AD,30,0)</f>
        <v>39.200000000000003</v>
      </c>
      <c r="AE99" s="13">
        <f>VLOOKUP(A:A,[1]TDSheet!$A:$AE,31,0)</f>
        <v>28.8</v>
      </c>
      <c r="AF99" s="13">
        <f>VLOOKUP(A:A,[4]TDSheet!$A:$D,4,0)</f>
        <v>58</v>
      </c>
      <c r="AG99" s="13" t="e">
        <f>VLOOKUP(A:A,[1]TDSheet!$A:$AG,33,0)</f>
        <v>#N/A</v>
      </c>
      <c r="AH99" s="13">
        <f t="shared" si="19"/>
        <v>13</v>
      </c>
      <c r="AI99" s="13"/>
      <c r="AJ99" s="13"/>
      <c r="AK99" s="13"/>
    </row>
    <row r="100" spans="1:37" s="1" customFormat="1" ht="11.1" customHeight="1" outlineLevel="1" x14ac:dyDescent="0.2">
      <c r="A100" s="7" t="s">
        <v>101</v>
      </c>
      <c r="B100" s="7" t="s">
        <v>8</v>
      </c>
      <c r="C100" s="8">
        <v>49.228999999999999</v>
      </c>
      <c r="D100" s="8">
        <v>176.28800000000001</v>
      </c>
      <c r="E100" s="8">
        <v>111.03700000000001</v>
      </c>
      <c r="F100" s="8">
        <v>94.405000000000001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114.696</v>
      </c>
      <c r="K100" s="13">
        <f t="shared" si="15"/>
        <v>-3.6589999999999918</v>
      </c>
      <c r="L100" s="13">
        <f>VLOOKUP(A:A,[1]TDSheet!$A:$L,12,0)</f>
        <v>20</v>
      </c>
      <c r="M100" s="13">
        <f>VLOOKUP(A:A,[1]TDSheet!$A:$M,13,0)</f>
        <v>20</v>
      </c>
      <c r="N100" s="13">
        <f>VLOOKUP(A:A,[1]TDSheet!$A:$W,23,0)</f>
        <v>0</v>
      </c>
      <c r="O100" s="13"/>
      <c r="P100" s="13"/>
      <c r="Q100" s="13"/>
      <c r="R100" s="13"/>
      <c r="S100" s="13"/>
      <c r="T100" s="13"/>
      <c r="U100" s="13"/>
      <c r="V100" s="13">
        <f t="shared" si="16"/>
        <v>13.5594</v>
      </c>
      <c r="W100" s="15"/>
      <c r="X100" s="16">
        <f t="shared" si="17"/>
        <v>9.9123117542074137</v>
      </c>
      <c r="Y100" s="13">
        <f t="shared" si="18"/>
        <v>6.9623287166098793</v>
      </c>
      <c r="Z100" s="13"/>
      <c r="AA100" s="13"/>
      <c r="AB100" s="13">
        <f>VLOOKUP(A:A,[3]TDSheet!$A:$D,4,0)</f>
        <v>43.24</v>
      </c>
      <c r="AC100" s="13">
        <f>VLOOKUP(A:A,[1]TDSheet!$A:$AC,29,0)</f>
        <v>0</v>
      </c>
      <c r="AD100" s="13">
        <f>VLOOKUP(A:A,[1]TDSheet!$A:$AD,30,0)</f>
        <v>10.8102</v>
      </c>
      <c r="AE100" s="13">
        <f>VLOOKUP(A:A,[1]TDSheet!$A:$AE,31,0)</f>
        <v>15.702199999999999</v>
      </c>
      <c r="AF100" s="13">
        <f>VLOOKUP(A:A,[4]TDSheet!$A:$D,4,0)</f>
        <v>54.058</v>
      </c>
      <c r="AG100" s="13" t="str">
        <f>VLOOKUP(A:A,[1]TDSheet!$A:$AG,33,0)</f>
        <v>у</v>
      </c>
      <c r="AH100" s="13">
        <f t="shared" si="19"/>
        <v>0</v>
      </c>
      <c r="AI100" s="13"/>
      <c r="AJ100" s="13"/>
      <c r="AK100" s="13"/>
    </row>
    <row r="101" spans="1:37" s="1" customFormat="1" ht="11.1" customHeight="1" outlineLevel="1" x14ac:dyDescent="0.2">
      <c r="A101" s="7" t="s">
        <v>102</v>
      </c>
      <c r="B101" s="7" t="s">
        <v>8</v>
      </c>
      <c r="C101" s="8">
        <v>21.617999999999999</v>
      </c>
      <c r="D101" s="8">
        <v>466.64</v>
      </c>
      <c r="E101" s="8">
        <v>211.94</v>
      </c>
      <c r="F101" s="8">
        <v>215.04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224.56100000000001</v>
      </c>
      <c r="K101" s="13">
        <f t="shared" si="15"/>
        <v>-12.621000000000009</v>
      </c>
      <c r="L101" s="13">
        <f>VLOOKUP(A:A,[1]TDSheet!$A:$L,12,0)</f>
        <v>120</v>
      </c>
      <c r="M101" s="13">
        <f>VLOOKUP(A:A,[1]TDSheet!$A:$M,13,0)</f>
        <v>50</v>
      </c>
      <c r="N101" s="13">
        <f>VLOOKUP(A:A,[1]TDSheet!$A:$W,23,0)</f>
        <v>0</v>
      </c>
      <c r="O101" s="13"/>
      <c r="P101" s="13"/>
      <c r="Q101" s="13"/>
      <c r="R101" s="13"/>
      <c r="S101" s="13"/>
      <c r="T101" s="13"/>
      <c r="U101" s="13"/>
      <c r="V101" s="13">
        <f t="shared" si="16"/>
        <v>31.648599999999998</v>
      </c>
      <c r="W101" s="15"/>
      <c r="X101" s="16">
        <f t="shared" si="17"/>
        <v>12.166098974362214</v>
      </c>
      <c r="Y101" s="13">
        <f t="shared" si="18"/>
        <v>6.7946133478258126</v>
      </c>
      <c r="Z101" s="13"/>
      <c r="AA101" s="13"/>
      <c r="AB101" s="13">
        <f>VLOOKUP(A:A,[3]TDSheet!$A:$D,4,0)</f>
        <v>53.697000000000003</v>
      </c>
      <c r="AC101" s="13">
        <f>VLOOKUP(A:A,[1]TDSheet!$A:$AC,29,0)</f>
        <v>0</v>
      </c>
      <c r="AD101" s="13">
        <f>VLOOKUP(A:A,[1]TDSheet!$A:$AD,30,0)</f>
        <v>25.953800000000001</v>
      </c>
      <c r="AE101" s="13">
        <f>VLOOKUP(A:A,[1]TDSheet!$A:$AE,31,0)</f>
        <v>51.851399999999998</v>
      </c>
      <c r="AF101" s="13">
        <f>VLOOKUP(A:A,[4]TDSheet!$A:$D,4,0)</f>
        <v>96.585999999999999</v>
      </c>
      <c r="AG101" s="13" t="str">
        <f>VLOOKUP(A:A,[1]TDSheet!$A:$AG,33,0)</f>
        <v>у</v>
      </c>
      <c r="AH101" s="13">
        <f t="shared" si="19"/>
        <v>0</v>
      </c>
      <c r="AI101" s="13"/>
      <c r="AJ101" s="13"/>
      <c r="AK101" s="13"/>
    </row>
    <row r="102" spans="1:37" s="1" customFormat="1" ht="11.1" customHeight="1" outlineLevel="1" x14ac:dyDescent="0.2">
      <c r="A102" s="7" t="s">
        <v>103</v>
      </c>
      <c r="B102" s="7" t="s">
        <v>14</v>
      </c>
      <c r="C102" s="8">
        <v>139</v>
      </c>
      <c r="D102" s="8">
        <v>202</v>
      </c>
      <c r="E102" s="8">
        <v>235</v>
      </c>
      <c r="F102" s="8">
        <v>14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242</v>
      </c>
      <c r="K102" s="13">
        <f t="shared" si="15"/>
        <v>-7</v>
      </c>
      <c r="L102" s="13">
        <f>VLOOKUP(A:A,[1]TDSheet!$A:$L,12,0)</f>
        <v>0</v>
      </c>
      <c r="M102" s="13">
        <f>VLOOKUP(A:A,[1]TDSheet!$A:$M,13,0)</f>
        <v>20</v>
      </c>
      <c r="N102" s="13">
        <f>VLOOKUP(A:A,[1]TDSheet!$A:$W,23,0)</f>
        <v>150</v>
      </c>
      <c r="O102" s="13"/>
      <c r="P102" s="13"/>
      <c r="Q102" s="13"/>
      <c r="R102" s="13"/>
      <c r="S102" s="13"/>
      <c r="T102" s="13"/>
      <c r="U102" s="13"/>
      <c r="V102" s="13">
        <f t="shared" si="16"/>
        <v>31.4</v>
      </c>
      <c r="W102" s="15">
        <v>60</v>
      </c>
      <c r="X102" s="16">
        <f t="shared" si="17"/>
        <v>7.7707006369426752</v>
      </c>
      <c r="Y102" s="13">
        <f t="shared" si="18"/>
        <v>0.44585987261146498</v>
      </c>
      <c r="Z102" s="13"/>
      <c r="AA102" s="13"/>
      <c r="AB102" s="13">
        <f>VLOOKUP(A:A,[3]TDSheet!$A:$D,4,0)</f>
        <v>78</v>
      </c>
      <c r="AC102" s="13">
        <f>VLOOKUP(A:A,[1]TDSheet!$A:$AC,29,0)</f>
        <v>0</v>
      </c>
      <c r="AD102" s="13">
        <f>VLOOKUP(A:A,[1]TDSheet!$A:$AD,30,0)</f>
        <v>26.6</v>
      </c>
      <c r="AE102" s="13">
        <f>VLOOKUP(A:A,[1]TDSheet!$A:$AE,31,0)</f>
        <v>17.2</v>
      </c>
      <c r="AF102" s="13">
        <f>VLOOKUP(A:A,[4]TDSheet!$A:$D,4,0)</f>
        <v>107</v>
      </c>
      <c r="AG102" s="13" t="str">
        <f>VLOOKUP(A:A,[1]TDSheet!$A:$AG,33,0)</f>
        <v>у</v>
      </c>
      <c r="AH102" s="13">
        <f t="shared" si="19"/>
        <v>36</v>
      </c>
      <c r="AI102" s="13"/>
      <c r="AJ102" s="13"/>
      <c r="AK102" s="13"/>
    </row>
    <row r="103" spans="1:37" s="1" customFormat="1" ht="11.1" customHeight="1" outlineLevel="1" x14ac:dyDescent="0.2">
      <c r="A103" s="7" t="s">
        <v>104</v>
      </c>
      <c r="B103" s="7" t="s">
        <v>14</v>
      </c>
      <c r="C103" s="8">
        <v>140</v>
      </c>
      <c r="D103" s="8">
        <v>198</v>
      </c>
      <c r="E103" s="8">
        <v>202</v>
      </c>
      <c r="F103" s="8">
        <v>36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222</v>
      </c>
      <c r="K103" s="13">
        <f t="shared" si="15"/>
        <v>-20</v>
      </c>
      <c r="L103" s="13">
        <f>VLOOKUP(A:A,[1]TDSheet!$A:$L,12,0)</f>
        <v>0</v>
      </c>
      <c r="M103" s="13">
        <f>VLOOKUP(A:A,[1]TDSheet!$A:$M,13,0)</f>
        <v>30</v>
      </c>
      <c r="N103" s="13">
        <f>VLOOKUP(A:A,[1]TDSheet!$A:$W,23,0)</f>
        <v>140</v>
      </c>
      <c r="O103" s="13"/>
      <c r="P103" s="13"/>
      <c r="Q103" s="13"/>
      <c r="R103" s="13"/>
      <c r="S103" s="13"/>
      <c r="T103" s="13"/>
      <c r="U103" s="13"/>
      <c r="V103" s="13">
        <f t="shared" si="16"/>
        <v>29.6</v>
      </c>
      <c r="W103" s="15">
        <v>20</v>
      </c>
      <c r="X103" s="16">
        <f t="shared" si="17"/>
        <v>7.6351351351351351</v>
      </c>
      <c r="Y103" s="13">
        <f t="shared" si="18"/>
        <v>1.2162162162162162</v>
      </c>
      <c r="Z103" s="13"/>
      <c r="AA103" s="13"/>
      <c r="AB103" s="13">
        <f>VLOOKUP(A:A,[3]TDSheet!$A:$D,4,0)</f>
        <v>54</v>
      </c>
      <c r="AC103" s="13">
        <f>VLOOKUP(A:A,[1]TDSheet!$A:$AC,29,0)</f>
        <v>0</v>
      </c>
      <c r="AD103" s="13">
        <f>VLOOKUP(A:A,[1]TDSheet!$A:$AD,30,0)</f>
        <v>31.2</v>
      </c>
      <c r="AE103" s="13">
        <f>VLOOKUP(A:A,[1]TDSheet!$A:$AE,31,0)</f>
        <v>21.6</v>
      </c>
      <c r="AF103" s="13">
        <f>VLOOKUP(A:A,[4]TDSheet!$A:$D,4,0)</f>
        <v>79</v>
      </c>
      <c r="AG103" s="13" t="e">
        <f>VLOOKUP(A:A,[1]TDSheet!$A:$AG,33,0)</f>
        <v>#N/A</v>
      </c>
      <c r="AH103" s="13">
        <f t="shared" si="19"/>
        <v>12</v>
      </c>
      <c r="AI103" s="13"/>
      <c r="AJ103" s="13"/>
      <c r="AK103" s="13"/>
    </row>
    <row r="104" spans="1:37" s="1" customFormat="1" ht="21.95" customHeight="1" outlineLevel="1" x14ac:dyDescent="0.2">
      <c r="A104" s="7" t="s">
        <v>105</v>
      </c>
      <c r="B104" s="7" t="s">
        <v>14</v>
      </c>
      <c r="C104" s="8">
        <v>466</v>
      </c>
      <c r="D104" s="8">
        <v>43</v>
      </c>
      <c r="E104" s="8">
        <v>201</v>
      </c>
      <c r="F104" s="8">
        <v>295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214</v>
      </c>
      <c r="K104" s="13">
        <f t="shared" si="15"/>
        <v>-13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VLOOKUP(A:A,[1]TDSheet!$A:$W,23,0)</f>
        <v>0</v>
      </c>
      <c r="O104" s="13"/>
      <c r="P104" s="13"/>
      <c r="Q104" s="13"/>
      <c r="R104" s="13"/>
      <c r="S104" s="13"/>
      <c r="T104" s="13"/>
      <c r="U104" s="13"/>
      <c r="V104" s="13">
        <f t="shared" si="16"/>
        <v>34.200000000000003</v>
      </c>
      <c r="W104" s="15">
        <v>100</v>
      </c>
      <c r="X104" s="16">
        <f t="shared" si="17"/>
        <v>11.549707602339181</v>
      </c>
      <c r="Y104" s="13">
        <f t="shared" si="18"/>
        <v>8.6257309941520468</v>
      </c>
      <c r="Z104" s="13"/>
      <c r="AA104" s="13"/>
      <c r="AB104" s="13">
        <f>VLOOKUP(A:A,[3]TDSheet!$A:$D,4,0)</f>
        <v>30</v>
      </c>
      <c r="AC104" s="13">
        <f>VLOOKUP(A:A,[1]TDSheet!$A:$AC,29,0)</f>
        <v>0</v>
      </c>
      <c r="AD104" s="13">
        <f>VLOOKUP(A:A,[1]TDSheet!$A:$AD,30,0)</f>
        <v>49</v>
      </c>
      <c r="AE104" s="13">
        <f>VLOOKUP(A:A,[1]TDSheet!$A:$AE,31,0)</f>
        <v>24.4</v>
      </c>
      <c r="AF104" s="13">
        <f>VLOOKUP(A:A,[4]TDSheet!$A:$D,4,0)</f>
        <v>75</v>
      </c>
      <c r="AG104" s="13" t="e">
        <f>VLOOKUP(A:A,[1]TDSheet!$A:$AG,33,0)</f>
        <v>#N/A</v>
      </c>
      <c r="AH104" s="13">
        <f t="shared" si="19"/>
        <v>13</v>
      </c>
      <c r="AI104" s="13"/>
      <c r="AJ104" s="13"/>
      <c r="AK104" s="13"/>
    </row>
    <row r="105" spans="1:37" s="1" customFormat="1" ht="11.1" customHeight="1" outlineLevel="1" x14ac:dyDescent="0.2">
      <c r="A105" s="7" t="s">
        <v>106</v>
      </c>
      <c r="B105" s="7" t="s">
        <v>14</v>
      </c>
      <c r="C105" s="8">
        <v>400</v>
      </c>
      <c r="D105" s="8">
        <v>3732</v>
      </c>
      <c r="E105" s="8">
        <v>2048</v>
      </c>
      <c r="F105" s="8">
        <v>1209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2082</v>
      </c>
      <c r="K105" s="13">
        <f t="shared" si="15"/>
        <v>-34</v>
      </c>
      <c r="L105" s="13">
        <f>VLOOKUP(A:A,[1]TDSheet!$A:$L,12,0)</f>
        <v>1000</v>
      </c>
      <c r="M105" s="13">
        <f>VLOOKUP(A:A,[1]TDSheet!$A:$M,13,0)</f>
        <v>700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6"/>
        <v>404.8</v>
      </c>
      <c r="W105" s="15"/>
      <c r="X105" s="16">
        <f t="shared" si="17"/>
        <v>7.1862648221343868</v>
      </c>
      <c r="Y105" s="13">
        <f t="shared" si="18"/>
        <v>2.9866600790513833</v>
      </c>
      <c r="Z105" s="13"/>
      <c r="AA105" s="13"/>
      <c r="AB105" s="13">
        <f>VLOOKUP(A:A,[3]TDSheet!$A:$D,4,0)</f>
        <v>24</v>
      </c>
      <c r="AC105" s="13">
        <f>VLOOKUP(A:A,[1]TDSheet!$A:$AC,29,0)</f>
        <v>0</v>
      </c>
      <c r="AD105" s="13">
        <f>VLOOKUP(A:A,[1]TDSheet!$A:$AD,30,0)</f>
        <v>349</v>
      </c>
      <c r="AE105" s="13">
        <f>VLOOKUP(A:A,[1]TDSheet!$A:$AE,31,0)</f>
        <v>469.2</v>
      </c>
      <c r="AF105" s="13">
        <f>VLOOKUP(A:A,[4]TDSheet!$A:$D,4,0)</f>
        <v>410</v>
      </c>
      <c r="AG105" s="13" t="e">
        <f>VLOOKUP(A:A,[1]TDSheet!$A:$AG,33,0)</f>
        <v>#N/A</v>
      </c>
      <c r="AH105" s="13">
        <f t="shared" si="19"/>
        <v>0</v>
      </c>
      <c r="AI105" s="13"/>
      <c r="AJ105" s="13"/>
      <c r="AK105" s="13"/>
    </row>
    <row r="106" spans="1:37" s="1" customFormat="1" ht="11.1" customHeight="1" outlineLevel="1" x14ac:dyDescent="0.2">
      <c r="A106" s="7" t="s">
        <v>107</v>
      </c>
      <c r="B106" s="7" t="s">
        <v>14</v>
      </c>
      <c r="C106" s="8">
        <v>2201</v>
      </c>
      <c r="D106" s="8">
        <v>190</v>
      </c>
      <c r="E106" s="8">
        <v>845</v>
      </c>
      <c r="F106" s="8">
        <v>1526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864</v>
      </c>
      <c r="K106" s="13">
        <f t="shared" si="15"/>
        <v>-19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VLOOKUP(A:A,[1]TDSheet!$A:$W,23,0)</f>
        <v>0</v>
      </c>
      <c r="O106" s="13"/>
      <c r="P106" s="13"/>
      <c r="Q106" s="13"/>
      <c r="R106" s="13"/>
      <c r="S106" s="13"/>
      <c r="T106" s="13"/>
      <c r="U106" s="13"/>
      <c r="V106" s="13">
        <f t="shared" si="16"/>
        <v>137</v>
      </c>
      <c r="W106" s="15"/>
      <c r="X106" s="16">
        <f t="shared" si="17"/>
        <v>11.138686131386862</v>
      </c>
      <c r="Y106" s="13">
        <f t="shared" si="18"/>
        <v>11.138686131386862</v>
      </c>
      <c r="Z106" s="13"/>
      <c r="AA106" s="13"/>
      <c r="AB106" s="13">
        <f>VLOOKUP(A:A,[3]TDSheet!$A:$D,4,0)</f>
        <v>160</v>
      </c>
      <c r="AC106" s="13">
        <f>VLOOKUP(A:A,[1]TDSheet!$A:$AC,29,0)</f>
        <v>0</v>
      </c>
      <c r="AD106" s="13">
        <f>VLOOKUP(A:A,[1]TDSheet!$A:$AD,30,0)</f>
        <v>150.19999999999999</v>
      </c>
      <c r="AE106" s="13">
        <f>VLOOKUP(A:A,[1]TDSheet!$A:$AE,31,0)</f>
        <v>186.6</v>
      </c>
      <c r="AF106" s="13">
        <f>VLOOKUP(A:A,[4]TDSheet!$A:$D,4,0)</f>
        <v>352</v>
      </c>
      <c r="AG106" s="13" t="str">
        <f>VLOOKUP(A:A,[1]TDSheet!$A:$AG,33,0)</f>
        <v>увел</v>
      </c>
      <c r="AH106" s="13">
        <f t="shared" si="19"/>
        <v>0</v>
      </c>
      <c r="AI106" s="13"/>
      <c r="AJ106" s="13"/>
      <c r="AK106" s="13"/>
    </row>
    <row r="107" spans="1:37" s="1" customFormat="1" ht="11.1" customHeight="1" outlineLevel="1" x14ac:dyDescent="0.2">
      <c r="A107" s="7" t="s">
        <v>108</v>
      </c>
      <c r="B107" s="7" t="s">
        <v>14</v>
      </c>
      <c r="C107" s="8">
        <v>226</v>
      </c>
      <c r="D107" s="8">
        <v>908</v>
      </c>
      <c r="E107" s="8">
        <v>745</v>
      </c>
      <c r="F107" s="8">
        <v>363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767</v>
      </c>
      <c r="K107" s="13">
        <f t="shared" si="15"/>
        <v>-22</v>
      </c>
      <c r="L107" s="13">
        <f>VLOOKUP(A:A,[1]TDSheet!$A:$L,12,0)</f>
        <v>150</v>
      </c>
      <c r="M107" s="13">
        <f>VLOOKUP(A:A,[1]TDSheet!$A:$M,13,0)</f>
        <v>200</v>
      </c>
      <c r="N107" s="13">
        <f>VLOOKUP(A:A,[1]TDSheet!$A:$W,23,0)</f>
        <v>150</v>
      </c>
      <c r="O107" s="13"/>
      <c r="P107" s="13"/>
      <c r="Q107" s="13"/>
      <c r="R107" s="13"/>
      <c r="S107" s="13"/>
      <c r="T107" s="13"/>
      <c r="U107" s="13"/>
      <c r="V107" s="13">
        <f t="shared" si="16"/>
        <v>149</v>
      </c>
      <c r="W107" s="15">
        <v>250</v>
      </c>
      <c r="X107" s="16">
        <f t="shared" si="17"/>
        <v>7.4697986577181208</v>
      </c>
      <c r="Y107" s="13">
        <f t="shared" si="18"/>
        <v>2.436241610738255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109.6</v>
      </c>
      <c r="AE107" s="13">
        <f>VLOOKUP(A:A,[1]TDSheet!$A:$AE,31,0)</f>
        <v>145.19999999999999</v>
      </c>
      <c r="AF107" s="13">
        <f>VLOOKUP(A:A,[4]TDSheet!$A:$D,4,0)</f>
        <v>209</v>
      </c>
      <c r="AG107" s="13" t="e">
        <f>VLOOKUP(A:A,[1]TDSheet!$A:$AG,33,0)</f>
        <v>#N/A</v>
      </c>
      <c r="AH107" s="13">
        <f t="shared" si="19"/>
        <v>82.5</v>
      </c>
      <c r="AI107" s="13"/>
      <c r="AJ107" s="13"/>
      <c r="AK107" s="13"/>
    </row>
    <row r="108" spans="1:37" s="1" customFormat="1" ht="21.95" customHeight="1" outlineLevel="1" x14ac:dyDescent="0.2">
      <c r="A108" s="7" t="s">
        <v>112</v>
      </c>
      <c r="B108" s="7" t="s">
        <v>14</v>
      </c>
      <c r="C108" s="8">
        <v>719</v>
      </c>
      <c r="D108" s="8">
        <v>246</v>
      </c>
      <c r="E108" s="8">
        <v>638</v>
      </c>
      <c r="F108" s="8">
        <v>297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666</v>
      </c>
      <c r="K108" s="13">
        <f t="shared" si="15"/>
        <v>-28</v>
      </c>
      <c r="L108" s="13">
        <f>VLOOKUP(A:A,[1]TDSheet!$A:$L,12,0)</f>
        <v>50</v>
      </c>
      <c r="M108" s="13">
        <f>VLOOKUP(A:A,[1]TDSheet!$A:$M,13,0)</f>
        <v>50</v>
      </c>
      <c r="N108" s="13">
        <f>VLOOKUP(A:A,[1]TDSheet!$A:$W,23,0)</f>
        <v>400</v>
      </c>
      <c r="O108" s="13"/>
      <c r="P108" s="13"/>
      <c r="Q108" s="13"/>
      <c r="R108" s="13"/>
      <c r="S108" s="13"/>
      <c r="T108" s="13"/>
      <c r="U108" s="13"/>
      <c r="V108" s="13">
        <f t="shared" si="16"/>
        <v>127.6</v>
      </c>
      <c r="W108" s="15">
        <v>200</v>
      </c>
      <c r="X108" s="16">
        <f t="shared" si="17"/>
        <v>7.8134796238244517</v>
      </c>
      <c r="Y108" s="13">
        <f t="shared" si="18"/>
        <v>2.327586206896552</v>
      </c>
      <c r="Z108" s="13"/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82</v>
      </c>
      <c r="AF108" s="13">
        <f>VLOOKUP(A:A,[4]TDSheet!$A:$D,4,0)</f>
        <v>153</v>
      </c>
      <c r="AG108" s="13" t="e">
        <f>VLOOKUP(A:A,[1]TDSheet!$A:$AG,33,0)</f>
        <v>#N/A</v>
      </c>
      <c r="AH108" s="13">
        <f t="shared" si="19"/>
        <v>70</v>
      </c>
      <c r="AI108" s="13"/>
      <c r="AJ108" s="13"/>
      <c r="AK108" s="13"/>
    </row>
    <row r="109" spans="1:37" s="1" customFormat="1" ht="11.1" customHeight="1" outlineLevel="1" x14ac:dyDescent="0.2">
      <c r="A109" s="7" t="s">
        <v>113</v>
      </c>
      <c r="B109" s="7" t="s">
        <v>14</v>
      </c>
      <c r="C109" s="8">
        <v>-845</v>
      </c>
      <c r="D109" s="8">
        <v>1365</v>
      </c>
      <c r="E109" s="17">
        <v>744</v>
      </c>
      <c r="F109" s="18">
        <v>-248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768</v>
      </c>
      <c r="K109" s="13">
        <f t="shared" si="15"/>
        <v>-24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VLOOKUP(A:A,[1]TDSheet!$A:$W,23,0)</f>
        <v>0</v>
      </c>
      <c r="O109" s="13"/>
      <c r="P109" s="13"/>
      <c r="Q109" s="13"/>
      <c r="R109" s="13"/>
      <c r="S109" s="13"/>
      <c r="T109" s="13"/>
      <c r="U109" s="13"/>
      <c r="V109" s="13">
        <f t="shared" si="16"/>
        <v>148.80000000000001</v>
      </c>
      <c r="W109" s="15"/>
      <c r="X109" s="16">
        <f t="shared" si="17"/>
        <v>-1.6666666666666665</v>
      </c>
      <c r="Y109" s="13">
        <f t="shared" si="18"/>
        <v>-1.6666666666666665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235.8</v>
      </c>
      <c r="AE109" s="13">
        <f>VLOOKUP(A:A,[1]TDSheet!$A:$AE,31,0)</f>
        <v>259.60000000000002</v>
      </c>
      <c r="AF109" s="13">
        <f>VLOOKUP(A:A,[4]TDSheet!$A:$D,4,0)</f>
        <v>11</v>
      </c>
      <c r="AG109" s="13" t="e">
        <f>VLOOKUP(A:A,[1]TDSheet!$A:$AG,33,0)</f>
        <v>#N/A</v>
      </c>
      <c r="AH109" s="13">
        <f t="shared" si="19"/>
        <v>0</v>
      </c>
      <c r="AI109" s="13"/>
      <c r="AJ109" s="13"/>
      <c r="AK109" s="13"/>
    </row>
    <row r="110" spans="1:37" s="1" customFormat="1" ht="11.1" customHeight="1" outlineLevel="1" x14ac:dyDescent="0.2">
      <c r="A110" s="7" t="s">
        <v>109</v>
      </c>
      <c r="B110" s="7" t="s">
        <v>8</v>
      </c>
      <c r="C110" s="8">
        <v>-301.71499999999997</v>
      </c>
      <c r="D110" s="8">
        <v>514.73900000000003</v>
      </c>
      <c r="E110" s="17">
        <v>293.03199999999998</v>
      </c>
      <c r="F110" s="18">
        <v>-86.981999999999999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270.755</v>
      </c>
      <c r="K110" s="13">
        <f t="shared" si="15"/>
        <v>22.276999999999987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VLOOKUP(A:A,[1]TDSheet!$A:$W,23,0)</f>
        <v>0</v>
      </c>
      <c r="O110" s="13"/>
      <c r="P110" s="13"/>
      <c r="Q110" s="13"/>
      <c r="R110" s="13"/>
      <c r="S110" s="13"/>
      <c r="T110" s="13"/>
      <c r="U110" s="13"/>
      <c r="V110" s="13">
        <f t="shared" si="16"/>
        <v>58.606399999999994</v>
      </c>
      <c r="W110" s="15"/>
      <c r="X110" s="16">
        <f t="shared" si="17"/>
        <v>-1.4841723770782715</v>
      </c>
      <c r="Y110" s="13">
        <f t="shared" si="18"/>
        <v>-1.4841723770782715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89.131600000000006</v>
      </c>
      <c r="AE110" s="13">
        <f>VLOOKUP(A:A,[1]TDSheet!$A:$AE,31,0)</f>
        <v>97.947199999999995</v>
      </c>
      <c r="AF110" s="13">
        <f>VLOOKUP(A:A,[4]TDSheet!$A:$D,4,0)</f>
        <v>1.4059999999999999</v>
      </c>
      <c r="AG110" s="13" t="e">
        <f>VLOOKUP(A:A,[1]TDSheet!$A:$AG,33,0)</f>
        <v>#N/A</v>
      </c>
      <c r="AH110" s="13">
        <f t="shared" si="19"/>
        <v>0</v>
      </c>
      <c r="AI110" s="13"/>
      <c r="AJ110" s="13"/>
      <c r="AK110" s="13"/>
    </row>
    <row r="111" spans="1:37" s="1" customFormat="1" ht="21.95" customHeight="1" outlineLevel="1" x14ac:dyDescent="0.2">
      <c r="A111" s="7" t="s">
        <v>114</v>
      </c>
      <c r="B111" s="7" t="s">
        <v>8</v>
      </c>
      <c r="C111" s="8">
        <v>-135.571</v>
      </c>
      <c r="D111" s="8">
        <v>221.054</v>
      </c>
      <c r="E111" s="17">
        <v>134.435</v>
      </c>
      <c r="F111" s="18">
        <v>-49.654000000000003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132.672</v>
      </c>
      <c r="K111" s="13">
        <f t="shared" si="15"/>
        <v>1.7630000000000052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VLOOKUP(A:A,[1]TDSheet!$A:$W,23,0)</f>
        <v>0</v>
      </c>
      <c r="O111" s="13"/>
      <c r="P111" s="13"/>
      <c r="Q111" s="13"/>
      <c r="R111" s="13"/>
      <c r="S111" s="13"/>
      <c r="T111" s="13"/>
      <c r="U111" s="13"/>
      <c r="V111" s="13">
        <f t="shared" si="16"/>
        <v>26.887</v>
      </c>
      <c r="W111" s="15"/>
      <c r="X111" s="16">
        <f t="shared" si="17"/>
        <v>-1.8467660951389149</v>
      </c>
      <c r="Y111" s="13">
        <f t="shared" si="18"/>
        <v>-1.8467660951389149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51.357600000000005</v>
      </c>
      <c r="AE111" s="13">
        <f>VLOOKUP(A:A,[1]TDSheet!$A:$AE,31,0)</f>
        <v>47.886399999999995</v>
      </c>
      <c r="AF111" s="13">
        <f>VLOOKUP(A:A,[4]TDSheet!$A:$D,4,0)</f>
        <v>1.4259999999999999</v>
      </c>
      <c r="AG111" s="13" t="e">
        <f>VLOOKUP(A:A,[1]TDSheet!$A:$AG,33,0)</f>
        <v>#N/A</v>
      </c>
      <c r="AH111" s="13">
        <f t="shared" si="19"/>
        <v>0</v>
      </c>
      <c r="AI111" s="13"/>
      <c r="AJ111" s="13"/>
      <c r="AK111" s="13"/>
    </row>
    <row r="112" spans="1:37" s="1" customFormat="1" ht="21.95" customHeight="1" outlineLevel="1" x14ac:dyDescent="0.2">
      <c r="A112" s="7" t="s">
        <v>115</v>
      </c>
      <c r="B112" s="7" t="s">
        <v>14</v>
      </c>
      <c r="C112" s="8">
        <v>-264</v>
      </c>
      <c r="D112" s="8">
        <v>351</v>
      </c>
      <c r="E112" s="17">
        <v>135</v>
      </c>
      <c r="F112" s="17">
        <v>-51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138</v>
      </c>
      <c r="K112" s="13">
        <f t="shared" si="15"/>
        <v>-3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6"/>
        <v>27</v>
      </c>
      <c r="W112" s="15"/>
      <c r="X112" s="16">
        <f t="shared" si="17"/>
        <v>-1.8888888888888888</v>
      </c>
      <c r="Y112" s="13">
        <f t="shared" si="18"/>
        <v>-1.8888888888888888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55.2</v>
      </c>
      <c r="AE112" s="13">
        <f>VLOOKUP(A:A,[1]TDSheet!$A:$AE,31,0)</f>
        <v>76.8</v>
      </c>
      <c r="AF112" s="13">
        <f>VLOOKUP(A:A,[4]TDSheet!$A:$D,4,0)</f>
        <v>1</v>
      </c>
      <c r="AG112" s="13" t="e">
        <f>VLOOKUP(A:A,[1]TDSheet!$A:$AG,33,0)</f>
        <v>#N/A</v>
      </c>
      <c r="AH112" s="13">
        <f t="shared" si="19"/>
        <v>0</v>
      </c>
      <c r="AI112" s="13"/>
      <c r="AJ112" s="13"/>
      <c r="AK112" s="13"/>
    </row>
    <row r="113" spans="1:37" s="1" customFormat="1" ht="11.1" customHeight="1" outlineLevel="1" x14ac:dyDescent="0.2">
      <c r="A113" s="7" t="s">
        <v>116</v>
      </c>
      <c r="B113" s="7" t="s">
        <v>14</v>
      </c>
      <c r="C113" s="8">
        <v>-198</v>
      </c>
      <c r="D113" s="8">
        <v>292</v>
      </c>
      <c r="E113" s="17">
        <v>126</v>
      </c>
      <c r="F113" s="18">
        <v>-39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131</v>
      </c>
      <c r="K113" s="13">
        <f t="shared" si="15"/>
        <v>-5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6"/>
        <v>25.2</v>
      </c>
      <c r="W113" s="15"/>
      <c r="X113" s="16">
        <f t="shared" si="17"/>
        <v>-1.5476190476190477</v>
      </c>
      <c r="Y113" s="13">
        <f t="shared" si="18"/>
        <v>-1.5476190476190477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53.4</v>
      </c>
      <c r="AE113" s="13">
        <f>VLOOKUP(A:A,[1]TDSheet!$A:$AE,31,0)</f>
        <v>51.6</v>
      </c>
      <c r="AF113" s="13">
        <v>0</v>
      </c>
      <c r="AG113" s="13" t="e">
        <f>VLOOKUP(A:A,[1]TDSheet!$A:$AG,33,0)</f>
        <v>#N/A</v>
      </c>
      <c r="AH113" s="13">
        <f t="shared" si="19"/>
        <v>0</v>
      </c>
      <c r="AI113" s="13"/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2023-11-02T10:05:48Z</dcterms:modified>
</cp:coreProperties>
</file>