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V438" i="1"/>
  <c r="V437" i="1"/>
  <c r="X436" i="1"/>
  <c r="W436" i="1"/>
  <c r="W435" i="1"/>
  <c r="W433" i="1"/>
  <c r="V433" i="1"/>
  <c r="V432" i="1"/>
  <c r="W431" i="1"/>
  <c r="X431" i="1" s="1"/>
  <c r="X430" i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W420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X367" i="1"/>
  <c r="X368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W330" i="1"/>
  <c r="V330" i="1"/>
  <c r="W329" i="1"/>
  <c r="X329" i="1" s="1"/>
  <c r="N329" i="1"/>
  <c r="W328" i="1"/>
  <c r="X328" i="1" s="1"/>
  <c r="N328" i="1"/>
  <c r="X327" i="1"/>
  <c r="W327" i="1"/>
  <c r="N327" i="1"/>
  <c r="X326" i="1"/>
  <c r="X330" i="1" s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W314" i="1"/>
  <c r="X314" i="1" s="1"/>
  <c r="X318" i="1" s="1"/>
  <c r="N314" i="1"/>
  <c r="V311" i="1"/>
  <c r="V310" i="1"/>
  <c r="X309" i="1"/>
  <c r="X310" i="1" s="1"/>
  <c r="W309" i="1"/>
  <c r="N309" i="1"/>
  <c r="V307" i="1"/>
  <c r="V306" i="1"/>
  <c r="W305" i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W297" i="1" s="1"/>
  <c r="N290" i="1"/>
  <c r="W289" i="1"/>
  <c r="N289" i="1"/>
  <c r="V285" i="1"/>
  <c r="V284" i="1"/>
  <c r="W283" i="1"/>
  <c r="W284" i="1" s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X273" i="1"/>
  <c r="X276" i="1" s="1"/>
  <c r="W273" i="1"/>
  <c r="W276" i="1" s="1"/>
  <c r="N273" i="1"/>
  <c r="V271" i="1"/>
  <c r="X270" i="1"/>
  <c r="V270" i="1"/>
  <c r="X269" i="1"/>
  <c r="W269" i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W253" i="1"/>
  <c r="W260" i="1" s="1"/>
  <c r="N253" i="1"/>
  <c r="V250" i="1"/>
  <c r="V249" i="1"/>
  <c r="X248" i="1"/>
  <c r="W248" i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X240" i="1" s="1"/>
  <c r="X243" i="1" s="1"/>
  <c r="W238" i="1"/>
  <c r="V238" i="1"/>
  <c r="V237" i="1"/>
  <c r="W236" i="1"/>
  <c r="X236" i="1" s="1"/>
  <c r="N236" i="1"/>
  <c r="X235" i="1"/>
  <c r="W235" i="1"/>
  <c r="N235" i="1"/>
  <c r="X234" i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X221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X210" i="1" s="1"/>
  <c r="W195" i="1"/>
  <c r="J464" i="1" s="1"/>
  <c r="N195" i="1"/>
  <c r="V192" i="1"/>
  <c r="V191" i="1"/>
  <c r="X190" i="1"/>
  <c r="W190" i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X186" i="1" s="1"/>
  <c r="N172" i="1"/>
  <c r="W171" i="1"/>
  <c r="X171" i="1" s="1"/>
  <c r="X170" i="1"/>
  <c r="W170" i="1"/>
  <c r="W186" i="1" s="1"/>
  <c r="N170" i="1"/>
  <c r="V168" i="1"/>
  <c r="V167" i="1"/>
  <c r="X166" i="1"/>
  <c r="W166" i="1"/>
  <c r="N166" i="1"/>
  <c r="X165" i="1"/>
  <c r="W165" i="1"/>
  <c r="W168" i="1" s="1"/>
  <c r="N165" i="1"/>
  <c r="W164" i="1"/>
  <c r="X164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W145" i="1"/>
  <c r="W149" i="1" s="1"/>
  <c r="N145" i="1"/>
  <c r="W144" i="1"/>
  <c r="X144" i="1" s="1"/>
  <c r="N144" i="1"/>
  <c r="X143" i="1"/>
  <c r="W143" i="1"/>
  <c r="N143" i="1"/>
  <c r="X142" i="1"/>
  <c r="W142" i="1"/>
  <c r="N142" i="1"/>
  <c r="X141" i="1"/>
  <c r="W141" i="1"/>
  <c r="N141" i="1"/>
  <c r="V138" i="1"/>
  <c r="V137" i="1"/>
  <c r="X136" i="1"/>
  <c r="W136" i="1"/>
  <c r="N136" i="1"/>
  <c r="W135" i="1"/>
  <c r="N135" i="1"/>
  <c r="X134" i="1"/>
  <c r="W134" i="1"/>
  <c r="N134" i="1"/>
  <c r="V130" i="1"/>
  <c r="V129" i="1"/>
  <c r="X128" i="1"/>
  <c r="W128" i="1"/>
  <c r="N128" i="1"/>
  <c r="W127" i="1"/>
  <c r="W130" i="1" s="1"/>
  <c r="N127" i="1"/>
  <c r="X126" i="1"/>
  <c r="W126" i="1"/>
  <c r="N126" i="1"/>
  <c r="V123" i="1"/>
  <c r="V122" i="1"/>
  <c r="X121" i="1"/>
  <c r="W121" i="1"/>
  <c r="X120" i="1"/>
  <c r="W120" i="1"/>
  <c r="N120" i="1"/>
  <c r="X119" i="1"/>
  <c r="W119" i="1"/>
  <c r="W118" i="1"/>
  <c r="X118" i="1" s="1"/>
  <c r="N118" i="1"/>
  <c r="X117" i="1"/>
  <c r="X122" i="1" s="1"/>
  <c r="W117" i="1"/>
  <c r="N117" i="1"/>
  <c r="V115" i="1"/>
  <c r="V114" i="1"/>
  <c r="X113" i="1"/>
  <c r="W113" i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N107" i="1"/>
  <c r="W106" i="1"/>
  <c r="W114" i="1" s="1"/>
  <c r="X105" i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X102" i="1" s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X84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W63" i="1"/>
  <c r="E464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54" i="1" s="1"/>
  <c r="V23" i="1"/>
  <c r="W22" i="1"/>
  <c r="X22" i="1" s="1"/>
  <c r="X23" i="1" s="1"/>
  <c r="N22" i="1"/>
  <c r="H10" i="1"/>
  <c r="A9" i="1"/>
  <c r="J9" i="1" s="1"/>
  <c r="D7" i="1"/>
  <c r="O6" i="1"/>
  <c r="N2" i="1"/>
  <c r="X89" i="1" l="1"/>
  <c r="X59" i="1"/>
  <c r="X364" i="1"/>
  <c r="X51" i="1"/>
  <c r="A10" i="1"/>
  <c r="W59" i="1"/>
  <c r="W90" i="1"/>
  <c r="W306" i="1"/>
  <c r="W307" i="1"/>
  <c r="F9" i="1"/>
  <c r="F10" i="1"/>
  <c r="X26" i="1"/>
  <c r="X32" i="1" s="1"/>
  <c r="W33" i="1"/>
  <c r="X56" i="1"/>
  <c r="X63" i="1"/>
  <c r="X79" i="1" s="1"/>
  <c r="W103" i="1"/>
  <c r="X106" i="1"/>
  <c r="X114" i="1" s="1"/>
  <c r="W123" i="1"/>
  <c r="W122" i="1"/>
  <c r="F464" i="1"/>
  <c r="X127" i="1"/>
  <c r="W137" i="1"/>
  <c r="X135" i="1"/>
  <c r="X137" i="1" s="1"/>
  <c r="W150" i="1"/>
  <c r="X145" i="1"/>
  <c r="X149" i="1" s="1"/>
  <c r="W210" i="1"/>
  <c r="W215" i="1"/>
  <c r="X213" i="1"/>
  <c r="X214" i="1" s="1"/>
  <c r="W221" i="1"/>
  <c r="W231" i="1"/>
  <c r="X253" i="1"/>
  <c r="X260" i="1" s="1"/>
  <c r="W265" i="1"/>
  <c r="W266" i="1"/>
  <c r="X263" i="1"/>
  <c r="X265" i="1" s="1"/>
  <c r="W270" i="1"/>
  <c r="W271" i="1"/>
  <c r="X290" i="1"/>
  <c r="X305" i="1"/>
  <c r="X306" i="1" s="1"/>
  <c r="W364" i="1"/>
  <c r="R464" i="1"/>
  <c r="W407" i="1"/>
  <c r="X416" i="1"/>
  <c r="W421" i="1"/>
  <c r="W437" i="1"/>
  <c r="X435" i="1"/>
  <c r="X437" i="1" s="1"/>
  <c r="W448" i="1"/>
  <c r="W447" i="1"/>
  <c r="T464" i="1"/>
  <c r="W453" i="1"/>
  <c r="X451" i="1"/>
  <c r="X452" i="1" s="1"/>
  <c r="H464" i="1"/>
  <c r="B464" i="1"/>
  <c r="W455" i="1"/>
  <c r="W244" i="1"/>
  <c r="O464" i="1"/>
  <c r="W319" i="1"/>
  <c r="W335" i="1"/>
  <c r="X333" i="1"/>
  <c r="X334" i="1" s="1"/>
  <c r="H9" i="1"/>
  <c r="V458" i="1"/>
  <c r="W24" i="1"/>
  <c r="W80" i="1"/>
  <c r="X129" i="1"/>
  <c r="W129" i="1"/>
  <c r="G464" i="1"/>
  <c r="W192" i="1"/>
  <c r="X237" i="1"/>
  <c r="W243" i="1"/>
  <c r="W249" i="1"/>
  <c r="W281" i="1"/>
  <c r="X279" i="1"/>
  <c r="X280" i="1" s="1"/>
  <c r="W298" i="1"/>
  <c r="N464" i="1"/>
  <c r="X289" i="1"/>
  <c r="X297" i="1" s="1"/>
  <c r="W310" i="1"/>
  <c r="W311" i="1"/>
  <c r="W318" i="1"/>
  <c r="W323" i="1"/>
  <c r="W324" i="1"/>
  <c r="X321" i="1"/>
  <c r="X323" i="1" s="1"/>
  <c r="W334" i="1"/>
  <c r="P464" i="1"/>
  <c r="W341" i="1"/>
  <c r="W342" i="1"/>
  <c r="X339" i="1"/>
  <c r="X341" i="1" s="1"/>
  <c r="W357" i="1"/>
  <c r="W368" i="1"/>
  <c r="W369" i="1"/>
  <c r="X406" i="1"/>
  <c r="S464" i="1"/>
  <c r="W432" i="1"/>
  <c r="W438" i="1"/>
  <c r="W456" i="1"/>
  <c r="M464" i="1"/>
  <c r="L464" i="1"/>
  <c r="W261" i="1"/>
  <c r="W285" i="1"/>
  <c r="X283" i="1"/>
  <c r="X284" i="1" s="1"/>
  <c r="W302" i="1"/>
  <c r="W303" i="1"/>
  <c r="X300" i="1"/>
  <c r="X302" i="1" s="1"/>
  <c r="X420" i="1"/>
  <c r="D464" i="1"/>
  <c r="W23" i="1"/>
  <c r="C464" i="1"/>
  <c r="W79" i="1"/>
  <c r="W155" i="1"/>
  <c r="I464" i="1"/>
  <c r="W156" i="1"/>
  <c r="X153" i="1"/>
  <c r="X155" i="1" s="1"/>
  <c r="X167" i="1"/>
  <c r="W222" i="1"/>
  <c r="W277" i="1"/>
  <c r="X357" i="1"/>
  <c r="W358" i="1"/>
  <c r="X388" i="1"/>
  <c r="X432" i="1"/>
  <c r="W442" i="1"/>
  <c r="Q464" i="1"/>
  <c r="W138" i="1"/>
  <c r="W167" i="1"/>
  <c r="W187" i="1"/>
  <c r="W232" i="1"/>
  <c r="W250" i="1"/>
  <c r="W365" i="1"/>
  <c r="W388" i="1"/>
  <c r="W406" i="1"/>
  <c r="W443" i="1"/>
  <c r="W211" i="1"/>
  <c r="X224" i="1"/>
  <c r="X231" i="1" s="1"/>
  <c r="X246" i="1"/>
  <c r="X249" i="1" s="1"/>
  <c r="X423" i="1"/>
  <c r="X425" i="1" s="1"/>
  <c r="X440" i="1"/>
  <c r="X442" i="1" s="1"/>
  <c r="X459" i="1" l="1"/>
  <c r="W457" i="1"/>
  <c r="W454" i="1"/>
  <c r="W458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<sst xmlns="http://schemas.openxmlformats.org/spreadsheetml/2006/main" count="1899" uniqueCount="644">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</sst>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50</v>
      </c>
      <c r="W49" s="30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4.6296296296296298</v>
      </c>
      <c r="W51" s="304">
        <f>IFERROR(W49/H49,"0")+IFERROR(W50/H50,"0")</f>
        <v>5</v>
      </c>
      <c r="X51" s="304">
        <f>IFERROR(IF(X49="",0,X49),"0")+IFERROR(IF(X50="",0,X50),"0")</f>
        <v>0.10874999999999999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50</v>
      </c>
      <c r="W52" s="304">
        <f>IFERROR(SUM(W49:W50),"0")</f>
        <v>54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250</v>
      </c>
      <c r="W56" s="303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23.148148148148145</v>
      </c>
      <c r="W59" s="304">
        <f>IFERROR(W55/H55,"0")+IFERROR(W56/H56,"0")+IFERROR(W57/H57,"0")+IFERROR(W58/H58,"0")</f>
        <v>24.000000000000004</v>
      </c>
      <c r="X59" s="304">
        <f>IFERROR(IF(X55="",0,X55),"0")+IFERROR(IF(X56="",0,X56),"0")+IFERROR(IF(X57="",0,X57),"0")+IFERROR(IF(X58="",0,X58),"0")</f>
        <v>0.52200000000000002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250</v>
      </c>
      <c r="W60" s="304">
        <f>IFERROR(SUM(W55:W58),"0")</f>
        <v>259.20000000000005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50</v>
      </c>
      <c r="W64" s="303">
        <f t="shared" si="2"/>
        <v>56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450</v>
      </c>
      <c r="W65" s="303">
        <f t="shared" si="2"/>
        <v>453.6</v>
      </c>
      <c r="X65" s="36">
        <f>IFERROR(IF(W65=0,"",ROUNDUP(W65/H65,0)*0.02175),"")</f>
        <v>0.91349999999999998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46.13095238095238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47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1.0222499999999999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500</v>
      </c>
      <c r="W80" s="304">
        <f>IFERROR(SUM(W63:W78),"0")</f>
        <v>509.6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100</v>
      </c>
      <c r="W126" s="303">
        <f>IFERROR(IF(V126="",0,CEILING((V126/$H126),1)*$H126),"")</f>
        <v>105.3</v>
      </c>
      <c r="X126" s="36">
        <f>IFERROR(IF(W126=0,"",ROUNDUP(W126/H126,0)*0.02175),"")</f>
        <v>0.28275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12.345679012345679</v>
      </c>
      <c r="W129" s="304">
        <f>IFERROR(W126/H126,"0")+IFERROR(W127/H127,"0")+IFERROR(W128/H128,"0")</f>
        <v>13</v>
      </c>
      <c r="X129" s="304">
        <f>IFERROR(IF(X126="",0,X126),"0")+IFERROR(IF(X127="",0,X127),"0")+IFERROR(IF(X128="",0,X128),"0")</f>
        <v>0.28275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100</v>
      </c>
      <c r="W130" s="304">
        <f>IFERROR(SUM(W126:W128),"0")</f>
        <v>105.3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60</v>
      </c>
      <c r="W163" s="303">
        <f>IFERROR(IF(V163="",0,CEILING((V163/$H163),1)*$H163),"")</f>
        <v>64.800000000000011</v>
      </c>
      <c r="X163" s="36">
        <f>IFERROR(IF(W163=0,"",ROUNDUP(W163/H163,0)*0.00937),"")</f>
        <v>0.11244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60</v>
      </c>
      <c r="W164" s="303">
        <f>IFERROR(IF(V164="",0,CEILING((V164/$H164),1)*$H164),"")</f>
        <v>64.800000000000011</v>
      </c>
      <c r="X164" s="36">
        <f>IFERROR(IF(W164=0,"",ROUNDUP(W164/H164,0)*0.00937),"")</f>
        <v>0.11244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60</v>
      </c>
      <c r="W165" s="303">
        <f>IFERROR(IF(V165="",0,CEILING((V165/$H165),1)*$H165),"")</f>
        <v>64.800000000000011</v>
      </c>
      <c r="X165" s="36">
        <f>IFERROR(IF(W165=0,"",ROUNDUP(W165/H165,0)*0.00937),"")</f>
        <v>0.11244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60</v>
      </c>
      <c r="W166" s="303">
        <f>IFERROR(IF(V166="",0,CEILING((V166/$H166),1)*$H166),"")</f>
        <v>64.800000000000011</v>
      </c>
      <c r="X166" s="36">
        <f>IFERROR(IF(W166=0,"",ROUNDUP(W166/H166,0)*0.00937),"")</f>
        <v>0.11244</v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44.444444444444443</v>
      </c>
      <c r="W167" s="304">
        <f>IFERROR(W163/H163,"0")+IFERROR(W164/H164,"0")+IFERROR(W165/H165,"0")+IFERROR(W166/H166,"0")</f>
        <v>48.000000000000007</v>
      </c>
      <c r="X167" s="304">
        <f>IFERROR(IF(X163="",0,X163),"0")+IFERROR(IF(X164="",0,X164),"0")+IFERROR(IF(X165="",0,X165),"0")+IFERROR(IF(X166="",0,X166),"0")</f>
        <v>0.44975999999999999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240</v>
      </c>
      <c r="W168" s="304">
        <f>IFERROR(SUM(W163:W166),"0")</f>
        <v>259.20000000000005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0</v>
      </c>
      <c r="W297" s="304">
        <f>IFERROR(W289/H289,"0")+IFERROR(W290/H290,"0")+IFERROR(W291/H291,"0")+IFERROR(W292/H292,"0")+IFERROR(W293/H293,"0")+IFERROR(W294/H294,"0")+IFERROR(W295/H295,"0")+IFERROR(W296/H296,"0")</f>
        <v>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0</v>
      </c>
      <c r="W298" s="304">
        <f>IFERROR(SUM(W289:W296),"0")</f>
        <v>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150</v>
      </c>
      <c r="W300" s="303">
        <f>IFERROR(IF(V300="",0,CEILING((V300/$H300),1)*$H300),"")</f>
        <v>150</v>
      </c>
      <c r="X300" s="36">
        <f>IFERROR(IF(W300=0,"",ROUNDUP(W300/H300,0)*0.02175),"")</f>
        <v>0.21749999999999997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10</v>
      </c>
      <c r="W302" s="304">
        <f>IFERROR(W300/H300,"0")+IFERROR(W301/H301,"0")</f>
        <v>10</v>
      </c>
      <c r="X302" s="304">
        <f>IFERROR(IF(X300="",0,X300),"0")+IFERROR(IF(X301="",0,X301),"0")</f>
        <v>0.21749999999999997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150</v>
      </c>
      <c r="W303" s="304">
        <f>IFERROR(SUM(W300:W301),"0")</f>
        <v>150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1290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1337.3000000000002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1346.4984126984125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1395.9139999999998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3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3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1421.4984126984125</v>
      </c>
      <c r="W457" s="304">
        <f>GrossWeightTotalR+PalletQtyTotalR*25</f>
        <v>1470.9139999999998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140.69885361552028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147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2.6030099999999998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54</v>
      </c>
      <c r="D464" s="46">
        <f>IFERROR(W55*1,"0")+IFERROR(W56*1,"0")+IFERROR(W57*1,"0")+IFERROR(W58*1,"0")</f>
        <v>259.20000000000005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509.6</v>
      </c>
      <c r="F464" s="46">
        <f>IFERROR(W126*1,"0")+IFERROR(W127*1,"0")+IFERROR(W128*1,"0")</f>
        <v>105.3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259.20000000000005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150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