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V442" i="1"/>
  <c r="W441" i="1"/>
  <c r="X440" i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X381" i="1"/>
  <c r="W381" i="1"/>
  <c r="N381" i="1"/>
  <c r="V379" i="1"/>
  <c r="W378" i="1"/>
  <c r="V378" i="1"/>
  <c r="X377" i="1"/>
  <c r="W377" i="1"/>
  <c r="N377" i="1"/>
  <c r="W376" i="1"/>
  <c r="N376" i="1"/>
  <c r="V373" i="1"/>
  <c r="V372" i="1"/>
  <c r="W371" i="1"/>
  <c r="V369" i="1"/>
  <c r="V368" i="1"/>
  <c r="W367" i="1"/>
  <c r="W369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X295" i="1"/>
  <c r="W295" i="1"/>
  <c r="N295" i="1"/>
  <c r="W294" i="1"/>
  <c r="X294" i="1" s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W281" i="1" s="1"/>
  <c r="N279" i="1"/>
  <c r="V277" i="1"/>
  <c r="V276" i="1"/>
  <c r="W275" i="1"/>
  <c r="X275" i="1" s="1"/>
  <c r="W274" i="1"/>
  <c r="X274" i="1" s="1"/>
  <c r="N274" i="1"/>
  <c r="W273" i="1"/>
  <c r="W276" i="1" s="1"/>
  <c r="N273" i="1"/>
  <c r="V271" i="1"/>
  <c r="V270" i="1"/>
  <c r="W269" i="1"/>
  <c r="M464" i="1" s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X246" i="1"/>
  <c r="W246" i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X218" i="1"/>
  <c r="W218" i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X189" i="1"/>
  <c r="X191" i="1" s="1"/>
  <c r="W189" i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V156" i="1"/>
  <c r="V155" i="1"/>
  <c r="W154" i="1"/>
  <c r="X154" i="1" s="1"/>
  <c r="N154" i="1"/>
  <c r="X153" i="1"/>
  <c r="X155" i="1" s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V454" i="1" l="1"/>
  <c r="W32" i="1"/>
  <c r="W114" i="1"/>
  <c r="X305" i="1"/>
  <c r="X306" i="1" s="1"/>
  <c r="W306" i="1"/>
  <c r="X309" i="1"/>
  <c r="X310" i="1" s="1"/>
  <c r="W310" i="1"/>
  <c r="X318" i="1"/>
  <c r="W433" i="1"/>
  <c r="W442" i="1"/>
  <c r="X441" i="1"/>
  <c r="X442" i="1" s="1"/>
  <c r="V457" i="1"/>
  <c r="X231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79" i="1"/>
  <c r="X102" i="1"/>
  <c r="W41" i="1"/>
  <c r="W51" i="1"/>
  <c r="W89" i="1"/>
  <c r="W103" i="1"/>
  <c r="W115" i="1"/>
  <c r="W123" i="1"/>
  <c r="W130" i="1"/>
  <c r="W138" i="1"/>
  <c r="W149" i="1"/>
  <c r="W167" i="1"/>
  <c r="X186" i="1"/>
  <c r="W214" i="1"/>
  <c r="X213" i="1"/>
  <c r="X214" i="1" s="1"/>
  <c r="W215" i="1"/>
  <c r="W222" i="1"/>
  <c r="X217" i="1"/>
  <c r="X221" i="1" s="1"/>
  <c r="W221" i="1"/>
  <c r="W261" i="1"/>
  <c r="W277" i="1"/>
  <c r="N464" i="1"/>
  <c r="W297" i="1"/>
  <c r="X289" i="1"/>
  <c r="X297" i="1" s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3" i="1"/>
  <c r="W37" i="1"/>
  <c r="W45" i="1"/>
  <c r="W60" i="1"/>
  <c r="W79" i="1"/>
  <c r="W156" i="1"/>
  <c r="W161" i="1"/>
  <c r="W211" i="1"/>
  <c r="W244" i="1"/>
  <c r="X240" i="1"/>
  <c r="X243" i="1" s="1"/>
  <c r="X249" i="1"/>
  <c r="W266" i="1"/>
  <c r="X263" i="1"/>
  <c r="X265" i="1" s="1"/>
  <c r="W280" i="1"/>
  <c r="X279" i="1"/>
  <c r="X280" i="1" s="1"/>
  <c r="W284" i="1"/>
  <c r="X283" i="1"/>
  <c r="X284" i="1" s="1"/>
  <c r="W285" i="1"/>
  <c r="W298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<sst xmlns="http://schemas.openxmlformats.org/spreadsheetml/2006/main" count="1899" uniqueCount="644">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</sst>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 t="s">
        <v>643</v>
      </c>
      <c r="I5" s="598"/>
      <c r="J5" s="598"/>
      <c r="K5" s="598"/>
      <c r="L5" s="565"/>
      <c r="N5" s="24" t="s">
        <v>10</v>
      </c>
      <c r="O5" s="385">
        <v>45232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Четверг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0.54166666666666663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40</v>
      </c>
      <c r="W49" s="303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3.7037037037037033</v>
      </c>
      <c r="W51" s="304">
        <f>IFERROR(W49/H49,"0")+IFERROR(W50/H50,"0")</f>
        <v>4</v>
      </c>
      <c r="X51" s="304">
        <f>IFERROR(IF(X49="",0,X49),"0")+IFERROR(IF(X50="",0,X50),"0")</f>
        <v>8.6999999999999994E-2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40</v>
      </c>
      <c r="W52" s="304">
        <f>IFERROR(SUM(W49:W50),"0")</f>
        <v>43.2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80</v>
      </c>
      <c r="W65" s="303">
        <f t="shared" si="2"/>
        <v>86.4</v>
      </c>
      <c r="X65" s="36">
        <f>IFERROR(IF(W65=0,"",ROUNDUP(W65/H65,0)*0.02175),"")</f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8</v>
      </c>
      <c r="W70" s="303">
        <f t="shared" si="2"/>
        <v>8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9.4074074074074066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0.19273999999999999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88</v>
      </c>
      <c r="W80" s="304">
        <f>IFERROR(SUM(W63:W78),"0")</f>
        <v>94.4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20</v>
      </c>
      <c r="W83" s="303">
        <f t="shared" si="4"/>
        <v>21.6</v>
      </c>
      <c r="X83" s="36">
        <f>IFERROR(IF(W83=0,"",ROUNDUP(W83/H83,0)*0.02175),"")</f>
        <v>4.3499999999999997E-2</v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1.8518518518518516</v>
      </c>
      <c r="W89" s="304">
        <f>IFERROR(W82/H82,"0")+IFERROR(W83/H83,"0")+IFERROR(W84/H84,"0")+IFERROR(W85/H85,"0")+IFERROR(W86/H86,"0")+IFERROR(W87/H87,"0")+IFERROR(W88/H88,"0")</f>
        <v>2</v>
      </c>
      <c r="X89" s="304">
        <f>IFERROR(IF(X82="",0,X82),"0")+IFERROR(IF(X83="",0,X83),"0")+IFERROR(IF(X84="",0,X84),"0")+IFERROR(IF(X85="",0,X85),"0")+IFERROR(IF(X86="",0,X86),"0")+IFERROR(IF(X87="",0,X87),"0")+IFERROR(IF(X88="",0,X88),"0")</f>
        <v>4.3499999999999997E-2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20</v>
      </c>
      <c r="W90" s="304">
        <f>IFERROR(SUM(W82:W88),"0")</f>
        <v>21.6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80</v>
      </c>
      <c r="W106" s="303">
        <f t="shared" si="6"/>
        <v>84</v>
      </c>
      <c r="X106" s="36">
        <f>IFERROR(IF(W106=0,"",ROUNDUP(W106/H106,0)*0.02175),"")</f>
        <v>0.21749999999999997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9.5238095238095237</v>
      </c>
      <c r="W114" s="304">
        <f>IFERROR(W105/H105,"0")+IFERROR(W106/H106,"0")+IFERROR(W107/H107,"0")+IFERROR(W108/H108,"0")+IFERROR(W109/H109,"0")+IFERROR(W110/H110,"0")+IFERROR(W111/H111,"0")+IFERROR(W112/H112,"0")+IFERROR(W113/H113,"0")</f>
        <v>10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0.21749999999999997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80</v>
      </c>
      <c r="W115" s="304">
        <f>IFERROR(SUM(W105:W113),"0")</f>
        <v>84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100</v>
      </c>
      <c r="W126" s="303">
        <f>IFERROR(IF(V126="",0,CEILING((V126/$H126),1)*$H126),"")</f>
        <v>105.3</v>
      </c>
      <c r="X126" s="36">
        <f>IFERROR(IF(W126=0,"",ROUNDUP(W126/H126,0)*0.02175),"")</f>
        <v>0.28275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12.345679012345679</v>
      </c>
      <c r="W129" s="304">
        <f>IFERROR(W126/H126,"0")+IFERROR(W127/H127,"0")+IFERROR(W128/H128,"0")</f>
        <v>13</v>
      </c>
      <c r="X129" s="304">
        <f>IFERROR(IF(X126="",0,X126),"0")+IFERROR(IF(X127="",0,X127),"0")+IFERROR(IF(X128="",0,X128),"0")</f>
        <v>0.28275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100</v>
      </c>
      <c r="W130" s="304">
        <f>IFERROR(SUM(W126:W128),"0")</f>
        <v>105.3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60</v>
      </c>
      <c r="W217" s="303">
        <f>IFERROR(IF(V217="",0,CEILING((V217/$H217),1)*$H217),"")</f>
        <v>63</v>
      </c>
      <c r="X217" s="36">
        <f>IFERROR(IF(W217=0,"",ROUNDUP(W217/H217,0)*0.00753),"")</f>
        <v>0.11295000000000001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120</v>
      </c>
      <c r="W218" s="303">
        <f>IFERROR(IF(V218="",0,CEILING((V218/$H218),1)*$H218),"")</f>
        <v>121.80000000000001</v>
      </c>
      <c r="X218" s="36">
        <f>IFERROR(IF(W218=0,"",ROUNDUP(W218/H218,0)*0.00753),"")</f>
        <v>0.21837000000000001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42.857142857142854</v>
      </c>
      <c r="W221" s="304">
        <f>IFERROR(W217/H217,"0")+IFERROR(W218/H218,"0")+IFERROR(W219/H219,"0")+IFERROR(W220/H220,"0")</f>
        <v>44</v>
      </c>
      <c r="X221" s="304">
        <f>IFERROR(IF(X217="",0,X217),"0")+IFERROR(IF(X218="",0,X218),"0")+IFERROR(IF(X219="",0,X219),"0")+IFERROR(IF(X220="",0,X220),"0")</f>
        <v>0.33132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180</v>
      </c>
      <c r="W222" s="304">
        <f>IFERROR(SUM(W217:W220),"0")</f>
        <v>184.8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600</v>
      </c>
      <c r="W224" s="303">
        <f t="shared" ref="W224:W230" si="12">IFERROR(IF(V224="",0,CEILING((V224/$H224),1)*$H224),"")</f>
        <v>607.5</v>
      </c>
      <c r="X224" s="36">
        <f>IFERROR(IF(W224=0,"",ROUNDUP(W224/H224,0)*0.02175),"")</f>
        <v>1.6312499999999999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74.074074074074076</v>
      </c>
      <c r="W231" s="304">
        <f>IFERROR(W224/H224,"0")+IFERROR(W225/H225,"0")+IFERROR(W226/H226,"0")+IFERROR(W227/H227,"0")+IFERROR(W228/H228,"0")+IFERROR(W229/H229,"0")+IFERROR(W230/H230,"0")</f>
        <v>75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1.6312499999999999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600</v>
      </c>
      <c r="W232" s="304">
        <f>IFERROR(SUM(W224:W230),"0")</f>
        <v>607.5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40</v>
      </c>
      <c r="W236" s="303">
        <f>IFERROR(IF(V236="",0,CEILING((V236/$H236),1)*$H236),"")</f>
        <v>42</v>
      </c>
      <c r="X236" s="36">
        <f>IFERROR(IF(W236=0,"",ROUNDUP(W236/H236,0)*0.02175),"")</f>
        <v>0.10874999999999999</v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4.7619047619047619</v>
      </c>
      <c r="W237" s="304">
        <f>IFERROR(W234/H234,"0")+IFERROR(W235/H235,"0")+IFERROR(W236/H236,"0")</f>
        <v>5</v>
      </c>
      <c r="X237" s="304">
        <f>IFERROR(IF(X234="",0,X234),"0")+IFERROR(IF(X235="",0,X235),"0")+IFERROR(IF(X236="",0,X236),"0")</f>
        <v>0.10874999999999999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40</v>
      </c>
      <c r="W238" s="304">
        <f>IFERROR(SUM(W234:W236),"0")</f>
        <v>42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100</v>
      </c>
      <c r="W273" s="303">
        <f>IFERROR(IF(V273="",0,CEILING((V273/$H273),1)*$H273),"")</f>
        <v>105.3</v>
      </c>
      <c r="X273" s="36">
        <f>IFERROR(IF(W273=0,"",ROUNDUP(W273/H273,0)*0.02175),"")</f>
        <v>0.28275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12.345679012345679</v>
      </c>
      <c r="W276" s="304">
        <f>IFERROR(W273/H273,"0")+IFERROR(W274/H274,"0")+IFERROR(W275/H275,"0")</f>
        <v>13</v>
      </c>
      <c r="X276" s="304">
        <f>IFERROR(IF(X273="",0,X273),"0")+IFERROR(IF(X274="",0,X274),"0")+IFERROR(IF(X275="",0,X275),"0")</f>
        <v>0.28275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100</v>
      </c>
      <c r="W277" s="304">
        <f>IFERROR(SUM(W273:W275),"0")</f>
        <v>105.3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400</v>
      </c>
      <c r="W289" s="303">
        <f t="shared" ref="W289:W296" si="14">IFERROR(IF(V289="",0,CEILING((V289/$H289),1)*$H289),"")</f>
        <v>405</v>
      </c>
      <c r="X289" s="36">
        <f>IFERROR(IF(W289=0,"",ROUNDUP(W289/H289,0)*0.02175),"")</f>
        <v>0.58724999999999994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90</v>
      </c>
      <c r="W291" s="303">
        <f t="shared" si="14"/>
        <v>90</v>
      </c>
      <c r="X291" s="36">
        <f>IFERROR(IF(W291=0,"",ROUNDUP(W291/H291,0)*0.02175),"")</f>
        <v>0.1305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100</v>
      </c>
      <c r="W293" s="303">
        <f t="shared" si="14"/>
        <v>105</v>
      </c>
      <c r="X293" s="36">
        <f>IFERROR(IF(W293=0,"",ROUNDUP(W293/H293,0)*0.02175),"")</f>
        <v>0.15225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39.333333333333336</v>
      </c>
      <c r="W297" s="304">
        <f>IFERROR(W289/H289,"0")+IFERROR(W290/H290,"0")+IFERROR(W291/H291,"0")+IFERROR(W292/H292,"0")+IFERROR(W293/H293,"0")+IFERROR(W294/H294,"0")+IFERROR(W295/H295,"0")+IFERROR(W296/H296,"0")</f>
        <v>40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0.86999999999999988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590</v>
      </c>
      <c r="W298" s="304">
        <f>IFERROR(SUM(W289:W296),"0")</f>
        <v>600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600</v>
      </c>
      <c r="W300" s="303">
        <f>IFERROR(IF(V300="",0,CEILING((V300/$H300),1)*$H300),"")</f>
        <v>600</v>
      </c>
      <c r="X300" s="36">
        <f>IFERROR(IF(W300=0,"",ROUNDUP(W300/H300,0)*0.02175),"")</f>
        <v>0.86999999999999988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40</v>
      </c>
      <c r="W302" s="304">
        <f>IFERROR(W300/H300,"0")+IFERROR(W301/H301,"0")</f>
        <v>40</v>
      </c>
      <c r="X302" s="304">
        <f>IFERROR(IF(X300="",0,X300),"0")+IFERROR(IF(X301="",0,X301),"0")</f>
        <v>0.86999999999999988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600</v>
      </c>
      <c r="W303" s="304">
        <f>IFERROR(SUM(W300:W301),"0")</f>
        <v>600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40</v>
      </c>
      <c r="W321" s="303">
        <f>IFERROR(IF(V321="",0,CEILING((V321/$H321),1)*$H321),"")</f>
        <v>43.8</v>
      </c>
      <c r="X321" s="36">
        <f>IFERROR(IF(W321=0,"",ROUNDUP(W321/H321,0)*0.00753),"")</f>
        <v>7.5300000000000006E-2</v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9.1324200913242013</v>
      </c>
      <c r="W323" s="304">
        <f>IFERROR(W321/H321,"0")+IFERROR(W322/H322,"0")</f>
        <v>10</v>
      </c>
      <c r="X323" s="304">
        <f>IFERROR(IF(X321="",0,X321),"0")+IFERROR(IF(X322="",0,X322),"0")</f>
        <v>7.5300000000000006E-2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40</v>
      </c>
      <c r="W324" s="304">
        <f>IFERROR(SUM(W321:W322),"0")</f>
        <v>43.8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500</v>
      </c>
      <c r="W326" s="303">
        <f>IFERROR(IF(V326="",0,CEILING((V326/$H326),1)*$H326),"")</f>
        <v>507</v>
      </c>
      <c r="X326" s="36">
        <f>IFERROR(IF(W326=0,"",ROUNDUP(W326/H326,0)*0.02175),"")</f>
        <v>1.4137499999999998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64.102564102564102</v>
      </c>
      <c r="W330" s="304">
        <f>IFERROR(W326/H326,"0")+IFERROR(W327/H327,"0")+IFERROR(W328/H328,"0")+IFERROR(W329/H329,"0")</f>
        <v>65</v>
      </c>
      <c r="X330" s="304">
        <f>IFERROR(IF(X326="",0,X326),"0")+IFERROR(IF(X327="",0,X327),"0")+IFERROR(IF(X328="",0,X328),"0")+IFERROR(IF(X329="",0,X329),"0")</f>
        <v>1.4137499999999998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500</v>
      </c>
      <c r="W331" s="304">
        <f>IFERROR(SUM(W326:W329),"0")</f>
        <v>507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40</v>
      </c>
      <c r="W344" s="303">
        <f t="shared" ref="W344:W356" si="15">IFERROR(IF(V344="",0,CEILING((V344/$H344),1)*$H344),"")</f>
        <v>42</v>
      </c>
      <c r="X344" s="36">
        <f>IFERROR(IF(W344=0,"",ROUNDUP(W344/H344,0)*0.00753),"")</f>
        <v>7.5300000000000006E-2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30</v>
      </c>
      <c r="W345" s="303">
        <f t="shared" si="15"/>
        <v>33.6</v>
      </c>
      <c r="X345" s="36">
        <f>IFERROR(IF(W345=0,"",ROUNDUP(W345/H345,0)*0.00753),"")</f>
        <v>6.0240000000000002E-2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90</v>
      </c>
      <c r="W346" s="303">
        <f t="shared" si="15"/>
        <v>92.4</v>
      </c>
      <c r="X346" s="36">
        <f>IFERROR(IF(W346=0,"",ROUNDUP(W346/H346,0)*0.00753),"")</f>
        <v>0.16566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38.095238095238088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0.30120000000000002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160</v>
      </c>
      <c r="W358" s="304">
        <f>IFERROR(SUM(W344:W356),"0")</f>
        <v>168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50</v>
      </c>
      <c r="W381" s="303">
        <f t="shared" ref="W381:W387" si="17">IFERROR(IF(V381="",0,CEILING((V381/$H381),1)*$H381),"")</f>
        <v>50.400000000000006</v>
      </c>
      <c r="X381" s="36">
        <f>IFERROR(IF(W381=0,"",ROUNDUP(W381/H381,0)*0.00753),"")</f>
        <v>9.0359999999999996E-2</v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11.904761904761905</v>
      </c>
      <c r="W388" s="304">
        <f>IFERROR(W381/H381,"0")+IFERROR(W382/H382,"0")+IFERROR(W383/H383,"0")+IFERROR(W384/H384,"0")+IFERROR(W385/H385,"0")+IFERROR(W386/H386,"0")+IFERROR(W387/H387,"0")</f>
        <v>12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9.0359999999999996E-2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50</v>
      </c>
      <c r="W389" s="304">
        <f>IFERROR(SUM(W381:W387),"0")</f>
        <v>50.400000000000006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100</v>
      </c>
      <c r="W398" s="303">
        <f t="shared" si="18"/>
        <v>100.32000000000001</v>
      </c>
      <c r="X398" s="36">
        <f>IFERROR(IF(W398=0,"",ROUNDUP(W398/H398,0)*0.01196),"")</f>
        <v>0.22724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50</v>
      </c>
      <c r="W400" s="303">
        <f t="shared" si="18"/>
        <v>52.800000000000004</v>
      </c>
      <c r="X400" s="36">
        <f>IFERROR(IF(W400=0,"",ROUNDUP(W400/H400,0)*0.01196),"")</f>
        <v>0.1196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28.409090909090907</v>
      </c>
      <c r="W406" s="304">
        <f>IFERROR(W397/H397,"0")+IFERROR(W398/H398,"0")+IFERROR(W399/H399,"0")+IFERROR(W400/H400,"0")+IFERROR(W401/H401,"0")+IFERROR(W402/H402,"0")+IFERROR(W403/H403,"0")+IFERROR(W404/H404,"0")+IFERROR(W405/H405,"0")</f>
        <v>29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0.34683999999999998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150</v>
      </c>
      <c r="W407" s="304">
        <f>IFERROR(SUM(W397:W405),"0")</f>
        <v>153.12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180</v>
      </c>
      <c r="W409" s="303">
        <f>IFERROR(IF(V409="",0,CEILING((V409/$H409),1)*$H409),"")</f>
        <v>184.8</v>
      </c>
      <c r="X409" s="36">
        <f>IFERROR(IF(W409=0,"",ROUNDUP(W409/H409,0)*0.01196),"")</f>
        <v>0.41860000000000003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34.090909090909086</v>
      </c>
      <c r="W411" s="304">
        <f>IFERROR(W409/H409,"0")+IFERROR(W410/H410,"0")</f>
        <v>35</v>
      </c>
      <c r="X411" s="304">
        <f>IFERROR(IF(X409="",0,X409),"0")+IFERROR(IF(X410="",0,X410),"0")</f>
        <v>0.41860000000000003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180</v>
      </c>
      <c r="W412" s="304">
        <f>IFERROR(SUM(W409:W410),"0")</f>
        <v>184.8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120</v>
      </c>
      <c r="W415" s="303">
        <f t="shared" si="19"/>
        <v>121.44000000000001</v>
      </c>
      <c r="X415" s="36">
        <f>IFERROR(IF(W415=0,"",ROUNDUP(W415/H415,0)*0.01196),"")</f>
        <v>0.27507999999999999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50</v>
      </c>
      <c r="W416" s="303">
        <f t="shared" si="19"/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32.196969696969695</v>
      </c>
      <c r="W420" s="304">
        <f>IFERROR(W414/H414,"0")+IFERROR(W415/H415,"0")+IFERROR(W416/H416,"0")+IFERROR(W417/H417,"0")+IFERROR(W418/H418,"0")+IFERROR(W419/H419,"0")</f>
        <v>33</v>
      </c>
      <c r="X420" s="304">
        <f>IFERROR(IF(X414="",0,X414),"0")+IFERROR(IF(X415="",0,X415),"0")+IFERROR(IF(X416="",0,X416),"0")+IFERROR(IF(X417="",0,X417),"0")+IFERROR(IF(X418="",0,X418),"0")+IFERROR(IF(X419="",0,X419),"0")</f>
        <v>0.39467999999999998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170</v>
      </c>
      <c r="W421" s="304">
        <f>IFERROR(SUM(W414:W419),"0")</f>
        <v>174.24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30</v>
      </c>
      <c r="W441" s="303">
        <f>IFERROR(IF(V441="",0,CEILING((V441/$H441),1)*$H441),"")</f>
        <v>33.6</v>
      </c>
      <c r="X441" s="36">
        <f>IFERROR(IF(W441=0,"",ROUNDUP(W441/H441,0)*0.00753),"")</f>
        <v>6.0240000000000002E-2</v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7.1428571428571423</v>
      </c>
      <c r="W442" s="304">
        <f>IFERROR(W440/H440,"0")+IFERROR(W441/H441,"0")</f>
        <v>8</v>
      </c>
      <c r="X442" s="304">
        <f>IFERROR(IF(X440="",0,X440),"0")+IFERROR(IF(X441="",0,X441),"0")</f>
        <v>6.0240000000000002E-2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30</v>
      </c>
      <c r="W443" s="304">
        <f>IFERROR(SUM(W440:W441),"0")</f>
        <v>33.6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3718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3803.06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3922.5957895275701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4012.616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7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7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4097.5957895275697</v>
      </c>
      <c r="W457" s="304">
        <f>GrossWeightTotalR+PalletQtyTotalR*25</f>
        <v>4187.616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475.27939657163398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488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8.0185300000000002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43.2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200</v>
      </c>
      <c r="F464" s="46">
        <f>IFERROR(W126*1,"0")+IFERROR(W127*1,"0")+IFERROR(W128*1,"0")</f>
        <v>105.3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834.3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105.3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1200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550.79999999999995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168</v>
      </c>
      <c r="Q464" s="46">
        <f>IFERROR(W376*1,"0")+IFERROR(W377*1,"0")+IFERROR(W381*1,"0")+IFERROR(W382*1,"0")+IFERROR(W383*1,"0")+IFERROR(W384*1,"0")+IFERROR(W385*1,"0")+IFERROR(W386*1,"0")+IFERROR(W387*1,"0")+IFERROR(W391*1,"0")</f>
        <v>50.400000000000006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512.16</v>
      </c>
      <c r="S464" s="46">
        <f>IFERROR(W430*1,"0")+IFERROR(W431*1,"0")+IFERROR(W435*1,"0")+IFERROR(W436*1,"0")+IFERROR(W440*1,"0")+IFERROR(W441*1,"0")+IFERROR(W445*1,"0")+IFERROR(W446*1,"0")</f>
        <v>33.6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