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W438" i="1"/>
  <c r="V438" i="1"/>
  <c r="V437" i="1"/>
  <c r="X436" i="1"/>
  <c r="W436" i="1"/>
  <c r="W435" i="1"/>
  <c r="W433" i="1"/>
  <c r="V433" i="1"/>
  <c r="V432" i="1"/>
  <c r="W431" i="1"/>
  <c r="X431" i="1" s="1"/>
  <c r="W430" i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X418" i="1"/>
  <c r="W418" i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W389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X383" i="1"/>
  <c r="W383" i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X364" i="1" s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W330" i="1"/>
  <c r="V330" i="1"/>
  <c r="W329" i="1"/>
  <c r="X329" i="1" s="1"/>
  <c r="N329" i="1"/>
  <c r="W328" i="1"/>
  <c r="X328" i="1" s="1"/>
  <c r="N328" i="1"/>
  <c r="X327" i="1"/>
  <c r="W327" i="1"/>
  <c r="N327" i="1"/>
  <c r="W326" i="1"/>
  <c r="W331" i="1" s="1"/>
  <c r="N326" i="1"/>
  <c r="V324" i="1"/>
  <c r="V323" i="1"/>
  <c r="W322" i="1"/>
  <c r="X322" i="1" s="1"/>
  <c r="N322" i="1"/>
  <c r="W321" i="1"/>
  <c r="N321" i="1"/>
  <c r="V319" i="1"/>
  <c r="V318" i="1"/>
  <c r="W317" i="1"/>
  <c r="X317" i="1" s="1"/>
  <c r="N317" i="1"/>
  <c r="W316" i="1"/>
  <c r="X316" i="1" s="1"/>
  <c r="N316" i="1"/>
  <c r="X315" i="1"/>
  <c r="W315" i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N289" i="1"/>
  <c r="V285" i="1"/>
  <c r="V284" i="1"/>
  <c r="W283" i="1"/>
  <c r="N283" i="1"/>
  <c r="V281" i="1"/>
  <c r="W280" i="1"/>
  <c r="V280" i="1"/>
  <c r="W279" i="1"/>
  <c r="N279" i="1"/>
  <c r="V277" i="1"/>
  <c r="V276" i="1"/>
  <c r="W275" i="1"/>
  <c r="X275" i="1" s="1"/>
  <c r="X274" i="1"/>
  <c r="W274" i="1"/>
  <c r="N274" i="1"/>
  <c r="X273" i="1"/>
  <c r="X276" i="1" s="1"/>
  <c r="W273" i="1"/>
  <c r="N273" i="1"/>
  <c r="V271" i="1"/>
  <c r="X270" i="1"/>
  <c r="V270" i="1"/>
  <c r="X269" i="1"/>
  <c r="W269" i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X256" i="1"/>
  <c r="W256" i="1"/>
  <c r="N256" i="1"/>
  <c r="W255" i="1"/>
  <c r="X255" i="1" s="1"/>
  <c r="X254" i="1"/>
  <c r="W254" i="1"/>
  <c r="N254" i="1"/>
  <c r="W253" i="1"/>
  <c r="N253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W240" i="1"/>
  <c r="X240" i="1" s="1"/>
  <c r="X243" i="1" s="1"/>
  <c r="W238" i="1"/>
  <c r="V238" i="1"/>
  <c r="V237" i="1"/>
  <c r="W236" i="1"/>
  <c r="X236" i="1" s="1"/>
  <c r="N236" i="1"/>
  <c r="X235" i="1"/>
  <c r="W235" i="1"/>
  <c r="N235" i="1"/>
  <c r="X234" i="1"/>
  <c r="X237" i="1" s="1"/>
  <c r="W234" i="1"/>
  <c r="W237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X226" i="1"/>
  <c r="W226" i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W217" i="1"/>
  <c r="X217" i="1" s="1"/>
  <c r="N217" i="1"/>
  <c r="V215" i="1"/>
  <c r="W214" i="1"/>
  <c r="V214" i="1"/>
  <c r="W213" i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X198" i="1"/>
  <c r="X210" i="1" s="1"/>
  <c r="W198" i="1"/>
  <c r="N198" i="1"/>
  <c r="W197" i="1"/>
  <c r="X197" i="1" s="1"/>
  <c r="N197" i="1"/>
  <c r="W196" i="1"/>
  <c r="X196" i="1" s="1"/>
  <c r="N196" i="1"/>
  <c r="X195" i="1"/>
  <c r="W195" i="1"/>
  <c r="J464" i="1" s="1"/>
  <c r="N195" i="1"/>
  <c r="W192" i="1"/>
  <c r="V192" i="1"/>
  <c r="V191" i="1"/>
  <c r="X190" i="1"/>
  <c r="W190" i="1"/>
  <c r="N190" i="1"/>
  <c r="X189" i="1"/>
  <c r="X191" i="1" s="1"/>
  <c r="W189" i="1"/>
  <c r="W191" i="1" s="1"/>
  <c r="N189" i="1"/>
  <c r="V187" i="1"/>
  <c r="V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X177" i="1"/>
  <c r="W177" i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X170" i="1"/>
  <c r="W170" i="1"/>
  <c r="W186" i="1" s="1"/>
  <c r="N170" i="1"/>
  <c r="W168" i="1"/>
  <c r="V168" i="1"/>
  <c r="V167" i="1"/>
  <c r="X166" i="1"/>
  <c r="W166" i="1"/>
  <c r="N166" i="1"/>
  <c r="X165" i="1"/>
  <c r="W165" i="1"/>
  <c r="N165" i="1"/>
  <c r="W164" i="1"/>
  <c r="X164" i="1" s="1"/>
  <c r="N164" i="1"/>
  <c r="W163" i="1"/>
  <c r="X163" i="1" s="1"/>
  <c r="N163" i="1"/>
  <c r="W161" i="1"/>
  <c r="V161" i="1"/>
  <c r="W160" i="1"/>
  <c r="V160" i="1"/>
  <c r="W159" i="1"/>
  <c r="X159" i="1" s="1"/>
  <c r="N159" i="1"/>
  <c r="X158" i="1"/>
  <c r="X160" i="1" s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X145" i="1"/>
  <c r="W145" i="1"/>
  <c r="N145" i="1"/>
  <c r="W144" i="1"/>
  <c r="X144" i="1" s="1"/>
  <c r="N144" i="1"/>
  <c r="W143" i="1"/>
  <c r="X143" i="1" s="1"/>
  <c r="N143" i="1"/>
  <c r="X142" i="1"/>
  <c r="W142" i="1"/>
  <c r="N142" i="1"/>
  <c r="X141" i="1"/>
  <c r="X149" i="1" s="1"/>
  <c r="W141" i="1"/>
  <c r="W150" i="1" s="1"/>
  <c r="N141" i="1"/>
  <c r="V138" i="1"/>
  <c r="V137" i="1"/>
  <c r="X136" i="1"/>
  <c r="W136" i="1"/>
  <c r="N136" i="1"/>
  <c r="W135" i="1"/>
  <c r="X135" i="1" s="1"/>
  <c r="N135" i="1"/>
  <c r="W134" i="1"/>
  <c r="N134" i="1"/>
  <c r="V130" i="1"/>
  <c r="V129" i="1"/>
  <c r="W128" i="1"/>
  <c r="X128" i="1" s="1"/>
  <c r="N128" i="1"/>
  <c r="X127" i="1"/>
  <c r="W127" i="1"/>
  <c r="N127" i="1"/>
  <c r="W126" i="1"/>
  <c r="F464" i="1" s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W122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W106" i="1"/>
  <c r="X105" i="1"/>
  <c r="X114" i="1" s="1"/>
  <c r="W105" i="1"/>
  <c r="W114" i="1" s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89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X55" i="1" s="1"/>
  <c r="X59" i="1" s="1"/>
  <c r="V52" i="1"/>
  <c r="V51" i="1"/>
  <c r="X50" i="1"/>
  <c r="W50" i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2" i="1" s="1"/>
  <c r="N27" i="1"/>
  <c r="X26" i="1"/>
  <c r="W26" i="1"/>
  <c r="N26" i="1"/>
  <c r="W24" i="1"/>
  <c r="V24" i="1"/>
  <c r="V454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186" i="1" l="1"/>
  <c r="X102" i="1"/>
  <c r="X79" i="1"/>
  <c r="W115" i="1"/>
  <c r="W129" i="1"/>
  <c r="W244" i="1"/>
  <c r="L464" i="1"/>
  <c r="W261" i="1"/>
  <c r="W285" i="1"/>
  <c r="X283" i="1"/>
  <c r="X284" i="1" s="1"/>
  <c r="W297" i="1"/>
  <c r="W302" i="1"/>
  <c r="W303" i="1"/>
  <c r="X300" i="1"/>
  <c r="X302" i="1" s="1"/>
  <c r="W306" i="1"/>
  <c r="W307" i="1"/>
  <c r="O464" i="1"/>
  <c r="W319" i="1"/>
  <c r="W335" i="1"/>
  <c r="X333" i="1"/>
  <c r="X334" i="1" s="1"/>
  <c r="X420" i="1"/>
  <c r="D464" i="1"/>
  <c r="W60" i="1"/>
  <c r="W79" i="1"/>
  <c r="A10" i="1"/>
  <c r="B464" i="1"/>
  <c r="W455" i="1"/>
  <c r="X27" i="1"/>
  <c r="X32" i="1" s="1"/>
  <c r="X459" i="1" s="1"/>
  <c r="X35" i="1"/>
  <c r="X36" i="1" s="1"/>
  <c r="X39" i="1"/>
  <c r="X40" i="1" s="1"/>
  <c r="X43" i="1"/>
  <c r="X44" i="1" s="1"/>
  <c r="X49" i="1"/>
  <c r="X51" i="1" s="1"/>
  <c r="W52" i="1"/>
  <c r="W59" i="1"/>
  <c r="E464" i="1"/>
  <c r="X82" i="1"/>
  <c r="X89" i="1" s="1"/>
  <c r="W90" i="1"/>
  <c r="X126" i="1"/>
  <c r="X129" i="1" s="1"/>
  <c r="G464" i="1"/>
  <c r="W210" i="1"/>
  <c r="W215" i="1"/>
  <c r="X213" i="1"/>
  <c r="X214" i="1" s="1"/>
  <c r="W221" i="1"/>
  <c r="W231" i="1"/>
  <c r="X253" i="1"/>
  <c r="X260" i="1" s="1"/>
  <c r="W260" i="1"/>
  <c r="W265" i="1"/>
  <c r="W266" i="1"/>
  <c r="X263" i="1"/>
  <c r="X265" i="1" s="1"/>
  <c r="W270" i="1"/>
  <c r="W271" i="1"/>
  <c r="X305" i="1"/>
  <c r="X306" i="1" s="1"/>
  <c r="X314" i="1"/>
  <c r="X318" i="1" s="1"/>
  <c r="W364" i="1"/>
  <c r="R464" i="1"/>
  <c r="W407" i="1"/>
  <c r="W421" i="1"/>
  <c r="W437" i="1"/>
  <c r="X435" i="1"/>
  <c r="X437" i="1" s="1"/>
  <c r="W448" i="1"/>
  <c r="W447" i="1"/>
  <c r="T464" i="1"/>
  <c r="W453" i="1"/>
  <c r="X451" i="1"/>
  <c r="X452" i="1" s="1"/>
  <c r="H464" i="1"/>
  <c r="F9" i="1"/>
  <c r="F10" i="1"/>
  <c r="W33" i="1"/>
  <c r="W454" i="1" s="1"/>
  <c r="W37" i="1"/>
  <c r="W41" i="1"/>
  <c r="W45" i="1"/>
  <c r="W51" i="1"/>
  <c r="W458" i="1" s="1"/>
  <c r="W103" i="1"/>
  <c r="W123" i="1"/>
  <c r="W243" i="1"/>
  <c r="W249" i="1"/>
  <c r="W276" i="1"/>
  <c r="W281" i="1"/>
  <c r="X279" i="1"/>
  <c r="X280" i="1" s="1"/>
  <c r="W284" i="1"/>
  <c r="W298" i="1"/>
  <c r="N464" i="1"/>
  <c r="X289" i="1"/>
  <c r="X297" i="1" s="1"/>
  <c r="W310" i="1"/>
  <c r="W311" i="1"/>
  <c r="W318" i="1"/>
  <c r="W323" i="1"/>
  <c r="W324" i="1"/>
  <c r="X321" i="1"/>
  <c r="X323" i="1" s="1"/>
  <c r="W334" i="1"/>
  <c r="P464" i="1"/>
  <c r="W341" i="1"/>
  <c r="W342" i="1"/>
  <c r="X339" i="1"/>
  <c r="X341" i="1" s="1"/>
  <c r="W357" i="1"/>
  <c r="W368" i="1"/>
  <c r="W369" i="1"/>
  <c r="X406" i="1"/>
  <c r="S464" i="1"/>
  <c r="W432" i="1"/>
  <c r="W456" i="1"/>
  <c r="M464" i="1"/>
  <c r="V458" i="1"/>
  <c r="W80" i="1"/>
  <c r="X117" i="1"/>
  <c r="X122" i="1" s="1"/>
  <c r="W130" i="1"/>
  <c r="W149" i="1"/>
  <c r="W155" i="1"/>
  <c r="I464" i="1"/>
  <c r="W156" i="1"/>
  <c r="X153" i="1"/>
  <c r="X155" i="1" s="1"/>
  <c r="X167" i="1"/>
  <c r="X221" i="1"/>
  <c r="W222" i="1"/>
  <c r="W277" i="1"/>
  <c r="X309" i="1"/>
  <c r="X310" i="1" s="1"/>
  <c r="X326" i="1"/>
  <c r="X330" i="1" s="1"/>
  <c r="X344" i="1"/>
  <c r="X357" i="1" s="1"/>
  <c r="W358" i="1"/>
  <c r="X367" i="1"/>
  <c r="X368" i="1" s="1"/>
  <c r="X388" i="1"/>
  <c r="W420" i="1"/>
  <c r="X430" i="1"/>
  <c r="X432" i="1" s="1"/>
  <c r="W442" i="1"/>
  <c r="Q464" i="1"/>
  <c r="W138" i="1"/>
  <c r="W167" i="1"/>
  <c r="W187" i="1"/>
  <c r="W232" i="1"/>
  <c r="W250" i="1"/>
  <c r="W365" i="1"/>
  <c r="W388" i="1"/>
  <c r="W406" i="1"/>
  <c r="W443" i="1"/>
  <c r="X134" i="1"/>
  <c r="X137" i="1" s="1"/>
  <c r="W137" i="1"/>
  <c r="W211" i="1"/>
  <c r="X224" i="1"/>
  <c r="X231" i="1" s="1"/>
  <c r="X246" i="1"/>
  <c r="X249" i="1" s="1"/>
  <c r="X423" i="1"/>
  <c r="X425" i="1" s="1"/>
  <c r="X440" i="1"/>
  <c r="X442" i="1" s="1"/>
  <c r="W457" i="1" l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<sst xmlns="http://schemas.openxmlformats.org/spreadsheetml/2006/main" count="1899" uniqueCount="644">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</sst>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1.8</v>
      </c>
      <c r="W22" s="303">
        <f>IFERROR(IF(V22="",0,CEILING((V22/$H22),1)*$H22),"")</f>
        <v>1.8</v>
      </c>
      <c r="X22" s="36">
        <f>IFERROR(IF(W22=0,"",ROUNDUP(W22/H22,0)*0.00753),"")</f>
        <v>7.5300000000000002E-3</v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1</v>
      </c>
      <c r="W23" s="304">
        <f>IFERROR(W22/H22,"0")</f>
        <v>1</v>
      </c>
      <c r="X23" s="304">
        <f>IFERROR(IF(X22="",0,X22),"0")</f>
        <v>7.5300000000000002E-3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1.8</v>
      </c>
      <c r="W24" s="304">
        <f>IFERROR(SUM(W22:W22),"0")</f>
        <v>1.8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1.98</v>
      </c>
      <c r="W26" s="303">
        <f t="shared" ref="W26:W31" si="0">IFERROR(IF(V26="",0,CEILING((V26/$H26),1)*$H26),"")</f>
        <v>1.98</v>
      </c>
      <c r="X26" s="36">
        <f t="shared" ref="X26:X31" si="1">IFERROR(IF(W26=0,"",ROUNDUP(W26/H26,0)*0.00753),"")</f>
        <v>7.5300000000000002E-3</v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1.98</v>
      </c>
      <c r="W28" s="303">
        <f t="shared" si="0"/>
        <v>1.98</v>
      </c>
      <c r="X28" s="36">
        <f t="shared" si="1"/>
        <v>7.5300000000000002E-3</v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1.98</v>
      </c>
      <c r="W29" s="303">
        <f t="shared" si="0"/>
        <v>1.98</v>
      </c>
      <c r="X29" s="36">
        <f t="shared" si="1"/>
        <v>7.5300000000000002E-3</v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2.52</v>
      </c>
      <c r="W31" s="303">
        <f t="shared" si="0"/>
        <v>2.52</v>
      </c>
      <c r="X31" s="36">
        <f t="shared" si="1"/>
        <v>7.5300000000000002E-3</v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4</v>
      </c>
      <c r="W32" s="304">
        <f>IFERROR(W26/H26,"0")+IFERROR(W27/H27,"0")+IFERROR(W28/H28,"0")+IFERROR(W29/H29,"0")+IFERROR(W30/H30,"0")+IFERROR(W31/H31,"0")</f>
        <v>4</v>
      </c>
      <c r="X32" s="304">
        <f>IFERROR(IF(X26="",0,X26),"0")+IFERROR(IF(X27="",0,X27),"0")+IFERROR(IF(X28="",0,X28),"0")+IFERROR(IF(X29="",0,X29),"0")+IFERROR(IF(X30="",0,X30),"0")+IFERROR(IF(X31="",0,X31),"0")</f>
        <v>3.0120000000000001E-2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8.4599999999999991</v>
      </c>
      <c r="W33" s="304">
        <f>IFERROR(SUM(W26:W31),"0")</f>
        <v>8.4599999999999991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0</v>
      </c>
      <c r="W49" s="30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0</v>
      </c>
      <c r="W52" s="304">
        <f>IFERROR(SUM(W49:W50),"0")</f>
        <v>0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0</v>
      </c>
      <c r="W60" s="304">
        <f>IFERROR(SUM(W55:W58),"0")</f>
        <v>0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15</v>
      </c>
      <c r="W164" s="303">
        <f>IFERROR(IF(V164="",0,CEILING((V164/$H164),1)*$H164),"")</f>
        <v>16.200000000000003</v>
      </c>
      <c r="X164" s="36">
        <f>IFERROR(IF(W164=0,"",ROUNDUP(W164/H164,0)*0.00937),"")</f>
        <v>2.811E-2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15</v>
      </c>
      <c r="W165" s="303">
        <f>IFERROR(IF(V165="",0,CEILING((V165/$H165),1)*$H165),"")</f>
        <v>16.200000000000003</v>
      </c>
      <c r="X165" s="36">
        <f>IFERROR(IF(W165=0,"",ROUNDUP(W165/H165,0)*0.00937),"")</f>
        <v>2.811E-2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15</v>
      </c>
      <c r="W166" s="303">
        <f>IFERROR(IF(V166="",0,CEILING((V166/$H166),1)*$H166),"")</f>
        <v>16.200000000000003</v>
      </c>
      <c r="X166" s="36">
        <f>IFERROR(IF(W166=0,"",ROUNDUP(W166/H166,0)*0.00937),"")</f>
        <v>2.811E-2</v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8.3333333333333321</v>
      </c>
      <c r="W167" s="304">
        <f>IFERROR(W163/H163,"0")+IFERROR(W164/H164,"0")+IFERROR(W165/H165,"0")+IFERROR(W166/H166,"0")</f>
        <v>9.0000000000000018</v>
      </c>
      <c r="X167" s="304">
        <f>IFERROR(IF(X163="",0,X163),"0")+IFERROR(IF(X164="",0,X164),"0")+IFERROR(IF(X165="",0,X165),"0")+IFERROR(IF(X166="",0,X166),"0")</f>
        <v>8.4330000000000002E-2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45</v>
      </c>
      <c r="W168" s="304">
        <f>IFERROR(SUM(W163:W166),"0")</f>
        <v>48.600000000000009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6</v>
      </c>
      <c r="W197" s="303">
        <f t="shared" si="10"/>
        <v>10.8</v>
      </c>
      <c r="X197" s="36">
        <f>IFERROR(IF(W197=0,"",ROUNDUP(W197/H197,0)*0.02175),"")</f>
        <v>2.1749999999999999E-2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0.55555555555555547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1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2.1749999999999999E-2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6</v>
      </c>
      <c r="W211" s="304">
        <f>IFERROR(SUM(W195:W209),"0")</f>
        <v>10.8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6</v>
      </c>
      <c r="W264" s="303">
        <f>IFERROR(IF(V264="",0,CEILING((V264/$H264),1)*$H264),"")</f>
        <v>8.3999999999999986</v>
      </c>
      <c r="X264" s="36">
        <f>IFERROR(IF(W264=0,"",ROUNDUP(W264/H264,0)*0.00753),"")</f>
        <v>2.2589999999999999E-2</v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2.1428571428571428</v>
      </c>
      <c r="W265" s="304">
        <f>IFERROR(W263/H263,"0")+IFERROR(W264/H264,"0")</f>
        <v>2.9999999999999996</v>
      </c>
      <c r="X265" s="304">
        <f>IFERROR(IF(X263="",0,X263),"0")+IFERROR(IF(X264="",0,X264),"0")</f>
        <v>2.2589999999999999E-2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6</v>
      </c>
      <c r="W266" s="304">
        <f>IFERROR(SUM(W263:W264),"0")</f>
        <v>8.3999999999999986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0</v>
      </c>
      <c r="W297" s="304">
        <f>IFERROR(W289/H289,"0")+IFERROR(W290/H290,"0")+IFERROR(W291/H291,"0")+IFERROR(W292/H292,"0")+IFERROR(W293/H293,"0")+IFERROR(W294/H294,"0")+IFERROR(W295/H295,"0")+IFERROR(W296/H296,"0")</f>
        <v>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0</v>
      </c>
      <c r="W298" s="304">
        <f>IFERROR(SUM(W289:W296),"0")</f>
        <v>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2.4</v>
      </c>
      <c r="W317" s="303">
        <f>IFERROR(IF(V317="",0,CEILING((V317/$H317),1)*$H317),"")</f>
        <v>4</v>
      </c>
      <c r="X317" s="36">
        <f>IFERROR(IF(W317=0,"",ROUNDUP(W317/H317,0)*0.00937),"")</f>
        <v>9.3699999999999999E-3</v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0.6</v>
      </c>
      <c r="W318" s="304">
        <f>IFERROR(W314/H314,"0")+IFERROR(W315/H315,"0")+IFERROR(W316/H316,"0")+IFERROR(W317/H317,"0")</f>
        <v>1</v>
      </c>
      <c r="X318" s="304">
        <f>IFERROR(IF(X314="",0,X314),"0")+IFERROR(IF(X315="",0,X315),"0")+IFERROR(IF(X316="",0,X316),"0")+IFERROR(IF(X317="",0,X317),"0")</f>
        <v>9.3699999999999999E-3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2.4</v>
      </c>
      <c r="W319" s="304">
        <f>IFERROR(SUM(W314:W317),"0")</f>
        <v>4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2.1</v>
      </c>
      <c r="W322" s="303">
        <f>IFERROR(IF(V322="",0,CEILING((V322/$H322),1)*$H322),"")</f>
        <v>2.8</v>
      </c>
      <c r="X322" s="36">
        <f>IFERROR(IF(W322=0,"",ROUNDUP(W322/H322,0)*0.00502),"")</f>
        <v>5.0200000000000002E-3</v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0.75000000000000011</v>
      </c>
      <c r="W323" s="304">
        <f>IFERROR(W321/H321,"0")+IFERROR(W322/H322,"0")</f>
        <v>1</v>
      </c>
      <c r="X323" s="304">
        <f>IFERROR(IF(X321="",0,X321),"0")+IFERROR(IF(X322="",0,X322),"0")</f>
        <v>5.0200000000000002E-3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2.1</v>
      </c>
      <c r="W324" s="304">
        <f>IFERROR(SUM(W321:W322),"0")</f>
        <v>2.8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7.8</v>
      </c>
      <c r="W327" s="303">
        <f>IFERROR(IF(V327="",0,CEILING((V327/$H327),1)*$H327),"")</f>
        <v>7.8</v>
      </c>
      <c r="X327" s="36">
        <f>IFERROR(IF(W327=0,"",ROUNDUP(W327/H327,0)*0.02175),"")</f>
        <v>2.1749999999999999E-2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7.8</v>
      </c>
      <c r="W329" s="303">
        <f>IFERROR(IF(V329="",0,CEILING((V329/$H329),1)*$H329),"")</f>
        <v>9.6</v>
      </c>
      <c r="X329" s="36">
        <f>IFERROR(IF(W329=0,"",ROUNDUP(W329/H329,0)*0.00753),"")</f>
        <v>3.0120000000000001E-2</v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4.25</v>
      </c>
      <c r="W330" s="304">
        <f>IFERROR(W326/H326,"0")+IFERROR(W327/H327,"0")+IFERROR(W328/H328,"0")+IFERROR(W329/H329,"0")</f>
        <v>5</v>
      </c>
      <c r="X330" s="304">
        <f>IFERROR(IF(X326="",0,X326),"0")+IFERROR(IF(X327="",0,X327),"0")+IFERROR(IF(X328="",0,X328),"0")+IFERROR(IF(X329="",0,X329),"0")</f>
        <v>5.1869999999999999E-2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15.6</v>
      </c>
      <c r="W331" s="304">
        <f>IFERROR(SUM(W326:W329),"0")</f>
        <v>17.399999999999999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7.8</v>
      </c>
      <c r="W333" s="303">
        <f>IFERROR(IF(V333="",0,CEILING((V333/$H333),1)*$H333),"")</f>
        <v>7.8</v>
      </c>
      <c r="X333" s="36">
        <f>IFERROR(IF(W333=0,"",ROUNDUP(W333/H333,0)*0.02175),"")</f>
        <v>2.1749999999999999E-2</v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1</v>
      </c>
      <c r="W334" s="304">
        <f>IFERROR(W333/H333,"0")</f>
        <v>1</v>
      </c>
      <c r="X334" s="304">
        <f>IFERROR(IF(X333="",0,X333),"0")</f>
        <v>2.1749999999999999E-2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7.8</v>
      </c>
      <c r="W335" s="304">
        <f>IFERROR(SUM(W333:W333),"0")</f>
        <v>7.8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15</v>
      </c>
      <c r="W345" s="303">
        <f t="shared" si="15"/>
        <v>16.8</v>
      </c>
      <c r="X345" s="36">
        <f>IFERROR(IF(W345=0,"",ROUNDUP(W345/H345,0)*0.00753),"")</f>
        <v>3.0120000000000001E-2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3.5714285714285712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4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3.0120000000000001E-2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15</v>
      </c>
      <c r="W358" s="304">
        <f>IFERROR(SUM(W344:W356),"0")</f>
        <v>16.8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11</v>
      </c>
      <c r="W430" s="303">
        <f>IFERROR(IF(V430="",0,CEILING((V430/$H430),1)*$H430),"")</f>
        <v>12</v>
      </c>
      <c r="X430" s="36">
        <f>IFERROR(IF(W430=0,"",ROUNDUP(W430/H430,0)*0.02175),"")</f>
        <v>2.1749999999999999E-2</v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11</v>
      </c>
      <c r="W431" s="303">
        <f>IFERROR(IF(V431="",0,CEILING((V431/$H431),1)*$H431),"")</f>
        <v>12</v>
      </c>
      <c r="X431" s="36">
        <f>IFERROR(IF(W431=0,"",ROUNDUP(W431/H431,0)*0.02175),"")</f>
        <v>2.1749999999999999E-2</v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1.8333333333333333</v>
      </c>
      <c r="W432" s="304">
        <f>IFERROR(W430/H430,"0")+IFERROR(W431/H431,"0")</f>
        <v>2</v>
      </c>
      <c r="X432" s="304">
        <f>IFERROR(IF(X430="",0,X430),"0")+IFERROR(IF(X431="",0,X431),"0")</f>
        <v>4.3499999999999997E-2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22</v>
      </c>
      <c r="W433" s="304">
        <f>IFERROR(SUM(W430:W431),"0")</f>
        <v>24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7.8</v>
      </c>
      <c r="W445" s="303">
        <f>IFERROR(IF(V445="",0,CEILING((V445/$H445),1)*$H445),"")</f>
        <v>7.8</v>
      </c>
      <c r="X445" s="36">
        <f>IFERROR(IF(W445=0,"",ROUNDUP(W445/H445,0)*0.02175),"")</f>
        <v>2.1749999999999999E-2</v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5</v>
      </c>
      <c r="W446" s="303">
        <f>IFERROR(IF(V446="",0,CEILING((V446/$H446),1)*$H446),"")</f>
        <v>6</v>
      </c>
      <c r="X446" s="36">
        <f>IFERROR(IF(W446=0,"",ROUNDUP(W446/H446,0)*0.00753),"")</f>
        <v>1.506E-2</v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2.666666666666667</v>
      </c>
      <c r="W447" s="304">
        <f>IFERROR(W445/H445,"0")+IFERROR(W446/H446,"0")</f>
        <v>3</v>
      </c>
      <c r="X447" s="304">
        <f>IFERROR(IF(X445="",0,X445),"0")+IFERROR(IF(X446="",0,X446),"0")</f>
        <v>3.6809999999999996E-2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12.8</v>
      </c>
      <c r="W448" s="304">
        <f>IFERROR(SUM(W445:W446),"0")</f>
        <v>13.8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144.95999999999998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164.66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153.32185714285717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174.12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1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178.32185714285717</v>
      </c>
      <c r="W457" s="304">
        <f>GrossWeightTotalR+PalletQtyTotalR*25</f>
        <v>199.12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30.703174603174602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35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0.36475999999999997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10.26</v>
      </c>
      <c r="C464" s="46">
        <f>IFERROR(W49*1,"0")+IFERROR(W50*1,"0")</f>
        <v>0</v>
      </c>
      <c r="D464" s="46">
        <f>IFERROR(W55*1,"0")+IFERROR(W56*1,"0")+IFERROR(W57*1,"0")+IFERROR(W58*1,"0")</f>
        <v>0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48.600000000000009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10.8</v>
      </c>
      <c r="K464" s="296"/>
      <c r="L464" s="46">
        <f>IFERROR(W253*1,"0")+IFERROR(W254*1,"0")+IFERROR(W255*1,"0")+IFERROR(W256*1,"0")+IFERROR(W257*1,"0")+IFERROR(W258*1,"0")+IFERROR(W259*1,"0")+IFERROR(W263*1,"0")+IFERROR(W264*1,"0")</f>
        <v>8.3999999999999986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32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16.8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46">
        <f>IFERROR(W430*1,"0")+IFERROR(W431*1,"0")+IFERROR(W435*1,"0")+IFERROR(W436*1,"0")+IFERROR(W440*1,"0")+IFERROR(W441*1,"0")+IFERROR(W445*1,"0")+IFERROR(W446*1,"0")</f>
        <v>37.799999999999997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