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X448" i="2"/>
  <c r="W448" i="2"/>
  <c r="W447" i="2"/>
  <c r="W450" i="2" s="1"/>
  <c r="V445" i="2"/>
  <c r="V444" i="2"/>
  <c r="W443" i="2"/>
  <c r="X443" i="2" s="1"/>
  <c r="W442" i="2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S466" i="2" s="1"/>
  <c r="V428" i="2"/>
  <c r="V427" i="2"/>
  <c r="W426" i="2"/>
  <c r="X426" i="2" s="1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N416" i="2"/>
  <c r="V414" i="2"/>
  <c r="V413" i="2"/>
  <c r="W412" i="2"/>
  <c r="W413" i="2" s="1"/>
  <c r="N412" i="2"/>
  <c r="X411" i="2"/>
  <c r="W411" i="2"/>
  <c r="W414" i="2" s="1"/>
  <c r="N411" i="2"/>
  <c r="V409" i="2"/>
  <c r="V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X401" i="2"/>
  <c r="W401" i="2"/>
  <c r="N401" i="2"/>
  <c r="W400" i="2"/>
  <c r="N400" i="2"/>
  <c r="W399" i="2"/>
  <c r="R466" i="2" s="1"/>
  <c r="N399" i="2"/>
  <c r="V395" i="2"/>
  <c r="V394" i="2"/>
  <c r="W393" i="2"/>
  <c r="W395" i="2" s="1"/>
  <c r="N393" i="2"/>
  <c r="V391" i="2"/>
  <c r="V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W385" i="2"/>
  <c r="X385" i="2" s="1"/>
  <c r="N385" i="2"/>
  <c r="W384" i="2"/>
  <c r="X384" i="2" s="1"/>
  <c r="N384" i="2"/>
  <c r="W383" i="2"/>
  <c r="W390" i="2" s="1"/>
  <c r="N383" i="2"/>
  <c r="W381" i="2"/>
  <c r="V381" i="2"/>
  <c r="V380" i="2"/>
  <c r="W379" i="2"/>
  <c r="X379" i="2" s="1"/>
  <c r="N379" i="2"/>
  <c r="W378" i="2"/>
  <c r="N378" i="2"/>
  <c r="V375" i="2"/>
  <c r="V374" i="2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X363" i="2"/>
  <c r="W363" i="2"/>
  <c r="N363" i="2"/>
  <c r="W362" i="2"/>
  <c r="W366" i="2" s="1"/>
  <c r="N362" i="2"/>
  <c r="V360" i="2"/>
  <c r="V359" i="2"/>
  <c r="X358" i="2"/>
  <c r="W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W360" i="2" s="1"/>
  <c r="N346" i="2"/>
  <c r="V344" i="2"/>
  <c r="V343" i="2"/>
  <c r="W342" i="2"/>
  <c r="X342" i="2" s="1"/>
  <c r="N342" i="2"/>
  <c r="X341" i="2"/>
  <c r="X343" i="2" s="1"/>
  <c r="W341" i="2"/>
  <c r="N341" i="2"/>
  <c r="V337" i="2"/>
  <c r="V336" i="2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W333" i="2" s="1"/>
  <c r="N328" i="2"/>
  <c r="V326" i="2"/>
  <c r="V325" i="2"/>
  <c r="W324" i="2"/>
  <c r="X324" i="2" s="1"/>
  <c r="N324" i="2"/>
  <c r="X323" i="2"/>
  <c r="X325" i="2" s="1"/>
  <c r="W323" i="2"/>
  <c r="N323" i="2"/>
  <c r="V321" i="2"/>
  <c r="V320" i="2"/>
  <c r="W319" i="2"/>
  <c r="X319" i="2" s="1"/>
  <c r="N319" i="2"/>
  <c r="W318" i="2"/>
  <c r="X318" i="2" s="1"/>
  <c r="N318" i="2"/>
  <c r="X317" i="2"/>
  <c r="W317" i="2"/>
  <c r="N317" i="2"/>
  <c r="W316" i="2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W304" i="2" s="1"/>
  <c r="N303" i="2"/>
  <c r="X302" i="2"/>
  <c r="W302" i="2"/>
  <c r="W305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X294" i="2"/>
  <c r="W294" i="2"/>
  <c r="N294" i="2"/>
  <c r="W293" i="2"/>
  <c r="X293" i="2" s="1"/>
  <c r="N293" i="2"/>
  <c r="W292" i="2"/>
  <c r="X292" i="2" s="1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X277" i="2"/>
  <c r="W277" i="2"/>
  <c r="X276" i="2"/>
  <c r="W276" i="2"/>
  <c r="N276" i="2"/>
  <c r="W275" i="2"/>
  <c r="X275" i="2" s="1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W268" i="2" s="1"/>
  <c r="N265" i="2"/>
  <c r="V263" i="2"/>
  <c r="V262" i="2"/>
  <c r="X261" i="2"/>
  <c r="W261" i="2"/>
  <c r="N261" i="2"/>
  <c r="W260" i="2"/>
  <c r="X260" i="2" s="1"/>
  <c r="N260" i="2"/>
  <c r="W259" i="2"/>
  <c r="X259" i="2" s="1"/>
  <c r="N259" i="2"/>
  <c r="W258" i="2"/>
  <c r="X258" i="2" s="1"/>
  <c r="N258" i="2"/>
  <c r="X257" i="2"/>
  <c r="W257" i="2"/>
  <c r="W256" i="2"/>
  <c r="X256" i="2" s="1"/>
  <c r="N256" i="2"/>
  <c r="W255" i="2"/>
  <c r="W263" i="2" s="1"/>
  <c r="N255" i="2"/>
  <c r="V252" i="2"/>
  <c r="V251" i="2"/>
  <c r="W250" i="2"/>
  <c r="X250" i="2" s="1"/>
  <c r="N250" i="2"/>
  <c r="X249" i="2"/>
  <c r="W249" i="2"/>
  <c r="N249" i="2"/>
  <c r="W248" i="2"/>
  <c r="W252" i="2" s="1"/>
  <c r="N248" i="2"/>
  <c r="V246" i="2"/>
  <c r="V245" i="2"/>
  <c r="W244" i="2"/>
  <c r="N244" i="2"/>
  <c r="X243" i="2"/>
  <c r="W243" i="2"/>
  <c r="W242" i="2"/>
  <c r="X242" i="2" s="1"/>
  <c r="V240" i="2"/>
  <c r="V239" i="2"/>
  <c r="W238" i="2"/>
  <c r="X238" i="2" s="1"/>
  <c r="N238" i="2"/>
  <c r="W237" i="2"/>
  <c r="X237" i="2" s="1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X233" i="2" s="1"/>
  <c r="N226" i="2"/>
  <c r="V224" i="2"/>
  <c r="V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V217" i="2"/>
  <c r="V216" i="2"/>
  <c r="W215" i="2"/>
  <c r="W217" i="2" s="1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X192" i="2"/>
  <c r="W192" i="2"/>
  <c r="N192" i="2"/>
  <c r="W191" i="2"/>
  <c r="W193" i="2" s="1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N181" i="2"/>
  <c r="X180" i="2"/>
  <c r="W180" i="2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N174" i="2"/>
  <c r="X173" i="2"/>
  <c r="W173" i="2"/>
  <c r="W172" i="2"/>
  <c r="X172" i="2" s="1"/>
  <c r="N172" i="2"/>
  <c r="V170" i="2"/>
  <c r="V169" i="2"/>
  <c r="X168" i="2"/>
  <c r="W168" i="2"/>
  <c r="N168" i="2"/>
  <c r="W167" i="2"/>
  <c r="X167" i="2" s="1"/>
  <c r="N167" i="2"/>
  <c r="W166" i="2"/>
  <c r="X166" i="2" s="1"/>
  <c r="N166" i="2"/>
  <c r="X165" i="2"/>
  <c r="W165" i="2"/>
  <c r="N165" i="2"/>
  <c r="V163" i="2"/>
  <c r="V162" i="2"/>
  <c r="W161" i="2"/>
  <c r="N161" i="2"/>
  <c r="W160" i="2"/>
  <c r="W162" i="2" s="1"/>
  <c r="V158" i="2"/>
  <c r="V157" i="2"/>
  <c r="W156" i="2"/>
  <c r="X156" i="2" s="1"/>
  <c r="N156" i="2"/>
  <c r="W155" i="2"/>
  <c r="W158" i="2" s="1"/>
  <c r="N155" i="2"/>
  <c r="V152" i="2"/>
  <c r="V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6" i="2" s="1"/>
  <c r="N136" i="2"/>
  <c r="V132" i="2"/>
  <c r="V131" i="2"/>
  <c r="X130" i="2"/>
  <c r="W130" i="2"/>
  <c r="N130" i="2"/>
  <c r="W129" i="2"/>
  <c r="X129" i="2" s="1"/>
  <c r="N129" i="2"/>
  <c r="W128" i="2"/>
  <c r="F466" i="2" s="1"/>
  <c r="N128" i="2"/>
  <c r="V125" i="2"/>
  <c r="V124" i="2"/>
  <c r="W123" i="2"/>
  <c r="X123" i="2" s="1"/>
  <c r="W122" i="2"/>
  <c r="N122" i="2"/>
  <c r="W121" i="2"/>
  <c r="X121" i="2" s="1"/>
  <c r="W120" i="2"/>
  <c r="X120" i="2" s="1"/>
  <c r="N120" i="2"/>
  <c r="X119" i="2"/>
  <c r="W119" i="2"/>
  <c r="N119" i="2"/>
  <c r="V117" i="2"/>
  <c r="V116" i="2"/>
  <c r="W115" i="2"/>
  <c r="X115" i="2" s="1"/>
  <c r="W114" i="2"/>
  <c r="N114" i="2"/>
  <c r="W113" i="2"/>
  <c r="X113" i="2" s="1"/>
  <c r="W112" i="2"/>
  <c r="X112" i="2" s="1"/>
  <c r="W111" i="2"/>
  <c r="X111" i="2" s="1"/>
  <c r="W110" i="2"/>
  <c r="X110" i="2" s="1"/>
  <c r="X109" i="2"/>
  <c r="W109" i="2"/>
  <c r="N109" i="2"/>
  <c r="W108" i="2"/>
  <c r="X108" i="2" s="1"/>
  <c r="N108" i="2"/>
  <c r="X107" i="2"/>
  <c r="W107" i="2"/>
  <c r="X106" i="2"/>
  <c r="W106" i="2"/>
  <c r="V104" i="2"/>
  <c r="V103" i="2"/>
  <c r="X102" i="2"/>
  <c r="W102" i="2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W86" i="2"/>
  <c r="X86" i="2" s="1"/>
  <c r="W85" i="2"/>
  <c r="X84" i="2"/>
  <c r="W84" i="2"/>
  <c r="N84" i="2"/>
  <c r="W83" i="2"/>
  <c r="W91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X74" i="2"/>
  <c r="W74" i="2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X64" i="2"/>
  <c r="W64" i="2"/>
  <c r="X63" i="2"/>
  <c r="W63" i="2"/>
  <c r="V60" i="2"/>
  <c r="V59" i="2"/>
  <c r="X58" i="2"/>
  <c r="W58" i="2"/>
  <c r="W57" i="2"/>
  <c r="X57" i="2" s="1"/>
  <c r="N57" i="2"/>
  <c r="X56" i="2"/>
  <c r="W56" i="2"/>
  <c r="N56" i="2"/>
  <c r="W55" i="2"/>
  <c r="V52" i="2"/>
  <c r="V51" i="2"/>
  <c r="X50" i="2"/>
  <c r="W50" i="2"/>
  <c r="N50" i="2"/>
  <c r="W49" i="2"/>
  <c r="W51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N29" i="2"/>
  <c r="X28" i="2"/>
  <c r="W28" i="2"/>
  <c r="N28" i="2"/>
  <c r="W27" i="2"/>
  <c r="X27" i="2" s="1"/>
  <c r="N27" i="2"/>
  <c r="W26" i="2"/>
  <c r="X26" i="2" s="1"/>
  <c r="N26" i="2"/>
  <c r="V24" i="2"/>
  <c r="V23" i="2"/>
  <c r="W22" i="2"/>
  <c r="W457" i="2" s="1"/>
  <c r="N22" i="2"/>
  <c r="H10" i="2"/>
  <c r="A9" i="2"/>
  <c r="A10" i="2" s="1"/>
  <c r="D7" i="2"/>
  <c r="O6" i="2"/>
  <c r="N2" i="2"/>
  <c r="W23" i="2" l="1"/>
  <c r="W33" i="2"/>
  <c r="W117" i="2"/>
  <c r="W124" i="2"/>
  <c r="W125" i="2"/>
  <c r="X169" i="2"/>
  <c r="W188" i="2"/>
  <c r="W189" i="2"/>
  <c r="X223" i="2"/>
  <c r="X239" i="2"/>
  <c r="W246" i="2"/>
  <c r="X251" i="2"/>
  <c r="W282" i="2"/>
  <c r="W283" i="2"/>
  <c r="W299" i="2"/>
  <c r="W439" i="2"/>
  <c r="W440" i="2"/>
  <c r="W24" i="2"/>
  <c r="V460" i="2"/>
  <c r="V456" i="2"/>
  <c r="W32" i="2"/>
  <c r="W44" i="2"/>
  <c r="W45" i="2"/>
  <c r="D466" i="2"/>
  <c r="E466" i="2"/>
  <c r="X83" i="2"/>
  <c r="W90" i="2"/>
  <c r="W104" i="2"/>
  <c r="W116" i="2"/>
  <c r="X155" i="2"/>
  <c r="X157" i="2" s="1"/>
  <c r="X160" i="2"/>
  <c r="W163" i="2"/>
  <c r="W169" i="2"/>
  <c r="X215" i="2"/>
  <c r="X216" i="2" s="1"/>
  <c r="W216" i="2"/>
  <c r="W223" i="2"/>
  <c r="X248" i="2"/>
  <c r="X265" i="2"/>
  <c r="X278" i="2"/>
  <c r="X285" i="2"/>
  <c r="X286" i="2" s="1"/>
  <c r="W286" i="2"/>
  <c r="N466" i="2"/>
  <c r="W321" i="2"/>
  <c r="W326" i="2"/>
  <c r="X335" i="2"/>
  <c r="X336" i="2" s="1"/>
  <c r="W336" i="2"/>
  <c r="W344" i="2"/>
  <c r="X362" i="2"/>
  <c r="W367" i="2"/>
  <c r="X373" i="2"/>
  <c r="X374" i="2" s="1"/>
  <c r="W374" i="2"/>
  <c r="Q466" i="2"/>
  <c r="W394" i="2"/>
  <c r="X399" i="2"/>
  <c r="X408" i="2" s="1"/>
  <c r="W408" i="2"/>
  <c r="X412" i="2"/>
  <c r="X413" i="2" s="1"/>
  <c r="W422" i="2"/>
  <c r="W444" i="2"/>
  <c r="W445" i="2"/>
  <c r="X453" i="2"/>
  <c r="X454" i="2" s="1"/>
  <c r="V459" i="2"/>
  <c r="F10" i="2"/>
  <c r="J9" i="2"/>
  <c r="F9" i="2"/>
  <c r="H9" i="2"/>
  <c r="X267" i="2"/>
  <c r="X212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X116" i="2" s="1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W459" i="2" s="1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W456" i="2" l="1"/>
  <c r="W460" i="2"/>
  <c r="X461" i="2"/>
</calcChain>
</file>

<file path=xl/sharedStrings.xml><?xml version="1.0" encoding="utf-8"?>
<sst xmlns="http://schemas.openxmlformats.org/spreadsheetml/2006/main" count="2941" uniqueCount="662">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</sst>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6" t="s">
        <v>29</v>
      </c>
      <c r="E1" s="616"/>
      <c r="F1" s="616"/>
      <c r="G1" s="14" t="s">
        <v>66</v>
      </c>
      <c r="H1" s="616" t="s">
        <v>49</v>
      </c>
      <c r="I1" s="616"/>
      <c r="J1" s="616"/>
      <c r="K1" s="616"/>
      <c r="L1" s="616"/>
      <c r="M1" s="616"/>
      <c r="N1" s="616"/>
      <c r="O1" s="616"/>
      <c r="P1" s="617" t="s">
        <v>67</v>
      </c>
      <c r="Q1" s="618"/>
      <c r="R1" s="6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/>
      <c r="P2" s="619"/>
      <c r="Q2" s="619"/>
      <c r="R2" s="619"/>
      <c r="S2" s="619"/>
      <c r="T2" s="619"/>
      <c r="U2" s="6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9"/>
      <c r="O3" s="619"/>
      <c r="P3" s="619"/>
      <c r="Q3" s="619"/>
      <c r="R3" s="619"/>
      <c r="S3" s="619"/>
      <c r="T3" s="619"/>
      <c r="U3" s="6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8" t="s">
        <v>8</v>
      </c>
      <c r="B5" s="598"/>
      <c r="C5" s="598"/>
      <c r="D5" s="620"/>
      <c r="E5" s="620"/>
      <c r="F5" s="621" t="s">
        <v>14</v>
      </c>
      <c r="G5" s="621"/>
      <c r="H5" s="620" t="s">
        <v>661</v>
      </c>
      <c r="I5" s="620"/>
      <c r="J5" s="620"/>
      <c r="K5" s="620"/>
      <c r="L5" s="620"/>
      <c r="N5" s="27" t="s">
        <v>4</v>
      </c>
      <c r="O5" s="615">
        <v>45232</v>
      </c>
      <c r="P5" s="615"/>
      <c r="R5" s="622" t="s">
        <v>3</v>
      </c>
      <c r="S5" s="623"/>
      <c r="T5" s="624" t="s">
        <v>633</v>
      </c>
      <c r="U5" s="625"/>
      <c r="Z5" s="60"/>
      <c r="AA5" s="60"/>
      <c r="AB5" s="60"/>
    </row>
    <row r="6" spans="1:29" s="17" customFormat="1" ht="24" customHeight="1" x14ac:dyDescent="0.2">
      <c r="A6" s="598" t="s">
        <v>1</v>
      </c>
      <c r="B6" s="598"/>
      <c r="C6" s="598"/>
      <c r="D6" s="599" t="s">
        <v>637</v>
      </c>
      <c r="E6" s="599"/>
      <c r="F6" s="599"/>
      <c r="G6" s="599"/>
      <c r="H6" s="599"/>
      <c r="I6" s="599"/>
      <c r="J6" s="599"/>
      <c r="K6" s="599"/>
      <c r="L6" s="599"/>
      <c r="N6" s="27" t="s">
        <v>30</v>
      </c>
      <c r="O6" s="600" t="str">
        <f>IF(O5=0," ",CHOOSE(WEEKDAY(O5,2),"Понедельник","Вторник","Среда","Четверг","Пятница","Суббота","Воскресенье"))</f>
        <v>Четверг</v>
      </c>
      <c r="P6" s="600"/>
      <c r="R6" s="601" t="s">
        <v>5</v>
      </c>
      <c r="S6" s="602"/>
      <c r="T6" s="603" t="s">
        <v>69</v>
      </c>
      <c r="U6" s="6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9" t="str">
        <f>IFERROR(VLOOKUP(DeliveryAddress,Table,3,0),1)</f>
        <v>2</v>
      </c>
      <c r="E7" s="610"/>
      <c r="F7" s="610"/>
      <c r="G7" s="610"/>
      <c r="H7" s="610"/>
      <c r="I7" s="610"/>
      <c r="J7" s="610"/>
      <c r="K7" s="610"/>
      <c r="L7" s="611"/>
      <c r="N7" s="29"/>
      <c r="O7" s="49"/>
      <c r="P7" s="49"/>
      <c r="R7" s="601"/>
      <c r="S7" s="602"/>
      <c r="T7" s="605"/>
      <c r="U7" s="606"/>
      <c r="Z7" s="60"/>
      <c r="AA7" s="60"/>
      <c r="AB7" s="60"/>
    </row>
    <row r="8" spans="1:29" s="17" customFormat="1" ht="25.5" customHeight="1" x14ac:dyDescent="0.2">
      <c r="A8" s="612" t="s">
        <v>60</v>
      </c>
      <c r="B8" s="612"/>
      <c r="C8" s="612"/>
      <c r="D8" s="613"/>
      <c r="E8" s="613"/>
      <c r="F8" s="613"/>
      <c r="G8" s="613"/>
      <c r="H8" s="613"/>
      <c r="I8" s="613"/>
      <c r="J8" s="613"/>
      <c r="K8" s="613"/>
      <c r="L8" s="613"/>
      <c r="N8" s="27" t="s">
        <v>11</v>
      </c>
      <c r="O8" s="593">
        <v>0.54166666666666663</v>
      </c>
      <c r="P8" s="593"/>
      <c r="R8" s="601"/>
      <c r="S8" s="602"/>
      <c r="T8" s="605"/>
      <c r="U8" s="606"/>
      <c r="Z8" s="60"/>
      <c r="AA8" s="60"/>
      <c r="AB8" s="60"/>
    </row>
    <row r="9" spans="1:29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48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N9" s="31" t="s">
        <v>15</v>
      </c>
      <c r="O9" s="615"/>
      <c r="P9" s="615"/>
      <c r="R9" s="601"/>
      <c r="S9" s="602"/>
      <c r="T9" s="607"/>
      <c r="U9" s="6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2" t="str">
        <f>IFERROR(VLOOKUP($D$10,Proxy,2,FALSE),"")</f>
        <v/>
      </c>
      <c r="I10" s="592"/>
      <c r="J10" s="592"/>
      <c r="K10" s="592"/>
      <c r="L10" s="592"/>
      <c r="N10" s="31" t="s">
        <v>35</v>
      </c>
      <c r="O10" s="593"/>
      <c r="P10" s="593"/>
      <c r="S10" s="29" t="s">
        <v>12</v>
      </c>
      <c r="T10" s="594" t="s">
        <v>70</v>
      </c>
      <c r="U10" s="5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3"/>
      <c r="P11" s="593"/>
      <c r="S11" s="29" t="s">
        <v>31</v>
      </c>
      <c r="T11" s="581" t="s">
        <v>57</v>
      </c>
      <c r="U11" s="5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0" t="s">
        <v>71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N12" s="27" t="s">
        <v>33</v>
      </c>
      <c r="O12" s="596"/>
      <c r="P12" s="596"/>
      <c r="Q12" s="28"/>
      <c r="R12"/>
      <c r="S12" s="29" t="s">
        <v>48</v>
      </c>
      <c r="T12" s="597"/>
      <c r="U12" s="597"/>
      <c r="V12"/>
      <c r="Z12" s="60"/>
      <c r="AA12" s="60"/>
      <c r="AB12" s="60"/>
    </row>
    <row r="13" spans="1:29" s="17" customFormat="1" ht="23.25" customHeight="1" x14ac:dyDescent="0.2">
      <c r="A13" s="580" t="s">
        <v>72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31"/>
      <c r="N13" s="31" t="s">
        <v>34</v>
      </c>
      <c r="O13" s="581"/>
      <c r="P13" s="5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0" t="s">
        <v>73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2" t="s">
        <v>74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/>
      <c r="N15" s="583" t="s">
        <v>63</v>
      </c>
      <c r="O15" s="583"/>
      <c r="P15" s="583"/>
      <c r="Q15" s="583"/>
      <c r="R15" s="5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4"/>
      <c r="O16" s="584"/>
      <c r="P16" s="584"/>
      <c r="Q16" s="584"/>
      <c r="R16" s="5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8" t="s">
        <v>61</v>
      </c>
      <c r="B17" s="568" t="s">
        <v>51</v>
      </c>
      <c r="C17" s="586" t="s">
        <v>50</v>
      </c>
      <c r="D17" s="568" t="s">
        <v>52</v>
      </c>
      <c r="E17" s="568"/>
      <c r="F17" s="568" t="s">
        <v>24</v>
      </c>
      <c r="G17" s="568" t="s">
        <v>27</v>
      </c>
      <c r="H17" s="568" t="s">
        <v>25</v>
      </c>
      <c r="I17" s="568" t="s">
        <v>26</v>
      </c>
      <c r="J17" s="587" t="s">
        <v>16</v>
      </c>
      <c r="K17" s="587" t="s">
        <v>65</v>
      </c>
      <c r="L17" s="587" t="s">
        <v>2</v>
      </c>
      <c r="M17" s="568" t="s">
        <v>28</v>
      </c>
      <c r="N17" s="568" t="s">
        <v>17</v>
      </c>
      <c r="O17" s="568"/>
      <c r="P17" s="568"/>
      <c r="Q17" s="568"/>
      <c r="R17" s="568"/>
      <c r="S17" s="585" t="s">
        <v>58</v>
      </c>
      <c r="T17" s="568"/>
      <c r="U17" s="568" t="s">
        <v>6</v>
      </c>
      <c r="V17" s="568" t="s">
        <v>44</v>
      </c>
      <c r="W17" s="569" t="s">
        <v>56</v>
      </c>
      <c r="X17" s="568" t="s">
        <v>18</v>
      </c>
      <c r="Y17" s="571" t="s">
        <v>62</v>
      </c>
      <c r="Z17" s="571" t="s">
        <v>19</v>
      </c>
      <c r="AA17" s="572" t="s">
        <v>59</v>
      </c>
      <c r="AB17" s="573"/>
      <c r="AC17" s="574"/>
      <c r="AD17" s="578"/>
      <c r="BA17" s="579" t="s">
        <v>64</v>
      </c>
    </row>
    <row r="18" spans="1:53" ht="14.25" customHeight="1" x14ac:dyDescent="0.2">
      <c r="A18" s="568"/>
      <c r="B18" s="568"/>
      <c r="C18" s="586"/>
      <c r="D18" s="568"/>
      <c r="E18" s="568"/>
      <c r="F18" s="568" t="s">
        <v>20</v>
      </c>
      <c r="G18" s="568" t="s">
        <v>21</v>
      </c>
      <c r="H18" s="568" t="s">
        <v>22</v>
      </c>
      <c r="I18" s="568" t="s">
        <v>22</v>
      </c>
      <c r="J18" s="588"/>
      <c r="K18" s="588"/>
      <c r="L18" s="588"/>
      <c r="M18" s="568"/>
      <c r="N18" s="568"/>
      <c r="O18" s="568"/>
      <c r="P18" s="568"/>
      <c r="Q18" s="568"/>
      <c r="R18" s="568"/>
      <c r="S18" s="36" t="s">
        <v>47</v>
      </c>
      <c r="T18" s="36" t="s">
        <v>46</v>
      </c>
      <c r="U18" s="568"/>
      <c r="V18" s="568"/>
      <c r="W18" s="570"/>
      <c r="X18" s="568"/>
      <c r="Y18" s="571"/>
      <c r="Z18" s="571"/>
      <c r="AA18" s="575"/>
      <c r="AB18" s="576"/>
      <c r="AC18" s="577"/>
      <c r="AD18" s="578"/>
      <c r="BA18" s="579"/>
    </row>
    <row r="19" spans="1:53" ht="27.75" customHeight="1" x14ac:dyDescent="0.2">
      <c r="A19" s="340" t="s">
        <v>75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55"/>
      <c r="Z19" s="55"/>
    </row>
    <row r="20" spans="1:53" ht="16.5" customHeight="1" x14ac:dyDescent="0.25">
      <c r="A20" s="328" t="s">
        <v>75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66"/>
      <c r="Z20" s="66"/>
    </row>
    <row r="21" spans="1:53" ht="14.25" customHeight="1" x14ac:dyDescent="0.25">
      <c r="A21" s="329" t="s">
        <v>76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9"/>
      <c r="N23" s="315" t="s">
        <v>43</v>
      </c>
      <c r="O23" s="316"/>
      <c r="P23" s="316"/>
      <c r="Q23" s="316"/>
      <c r="R23" s="316"/>
      <c r="S23" s="316"/>
      <c r="T23" s="3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9"/>
      <c r="N24" s="315" t="s">
        <v>43</v>
      </c>
      <c r="O24" s="316"/>
      <c r="P24" s="316"/>
      <c r="Q24" s="316"/>
      <c r="R24" s="316"/>
      <c r="S24" s="316"/>
      <c r="T24" s="3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9" t="s">
        <v>81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  <c r="N32" s="315" t="s">
        <v>43</v>
      </c>
      <c r="O32" s="316"/>
      <c r="P32" s="316"/>
      <c r="Q32" s="316"/>
      <c r="R32" s="316"/>
      <c r="S32" s="316"/>
      <c r="T32" s="31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/>
      <c r="N33" s="315" t="s">
        <v>43</v>
      </c>
      <c r="O33" s="316"/>
      <c r="P33" s="316"/>
      <c r="Q33" s="316"/>
      <c r="R33" s="316"/>
      <c r="S33" s="316"/>
      <c r="T33" s="31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9" t="s">
        <v>94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  <c r="N36" s="315" t="s">
        <v>43</v>
      </c>
      <c r="O36" s="316"/>
      <c r="P36" s="316"/>
      <c r="Q36" s="316"/>
      <c r="R36" s="316"/>
      <c r="S36" s="316"/>
      <c r="T36" s="31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/>
      <c r="N37" s="315" t="s">
        <v>43</v>
      </c>
      <c r="O37" s="316"/>
      <c r="P37" s="316"/>
      <c r="Q37" s="316"/>
      <c r="R37" s="316"/>
      <c r="S37" s="316"/>
      <c r="T37" s="31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9" t="s">
        <v>99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9"/>
      <c r="N40" s="315" t="s">
        <v>43</v>
      </c>
      <c r="O40" s="316"/>
      <c r="P40" s="316"/>
      <c r="Q40" s="316"/>
      <c r="R40" s="316"/>
      <c r="S40" s="316"/>
      <c r="T40" s="31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  <c r="N41" s="315" t="s">
        <v>43</v>
      </c>
      <c r="O41" s="316"/>
      <c r="P41" s="316"/>
      <c r="Q41" s="316"/>
      <c r="R41" s="316"/>
      <c r="S41" s="316"/>
      <c r="T41" s="31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9" t="s">
        <v>103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315" t="s">
        <v>43</v>
      </c>
      <c r="O44" s="316"/>
      <c r="P44" s="316"/>
      <c r="Q44" s="316"/>
      <c r="R44" s="316"/>
      <c r="S44" s="316"/>
      <c r="T44" s="31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9"/>
      <c r="N45" s="315" t="s">
        <v>43</v>
      </c>
      <c r="O45" s="316"/>
      <c r="P45" s="316"/>
      <c r="Q45" s="316"/>
      <c r="R45" s="316"/>
      <c r="S45" s="316"/>
      <c r="T45" s="31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0" t="s">
        <v>106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55"/>
      <c r="Z46" s="55"/>
    </row>
    <row r="47" spans="1:53" ht="16.5" customHeight="1" x14ac:dyDescent="0.25">
      <c r="A47" s="328" t="s">
        <v>107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66"/>
      <c r="Z47" s="66"/>
    </row>
    <row r="48" spans="1:53" ht="14.25" customHeight="1" x14ac:dyDescent="0.25">
      <c r="A48" s="329" t="s">
        <v>108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  <c r="N51" s="315" t="s">
        <v>43</v>
      </c>
      <c r="O51" s="316"/>
      <c r="P51" s="316"/>
      <c r="Q51" s="316"/>
      <c r="R51" s="316"/>
      <c r="S51" s="316"/>
      <c r="T51" s="31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9"/>
      <c r="N52" s="315" t="s">
        <v>43</v>
      </c>
      <c r="O52" s="316"/>
      <c r="P52" s="316"/>
      <c r="Q52" s="316"/>
      <c r="R52" s="316"/>
      <c r="S52" s="316"/>
      <c r="T52" s="31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8" t="s">
        <v>115</v>
      </c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66"/>
      <c r="Z53" s="66"/>
    </row>
    <row r="54" spans="1:53" ht="14.25" customHeight="1" x14ac:dyDescent="0.25">
      <c r="A54" s="329" t="s">
        <v>116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4" t="s">
        <v>119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3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9"/>
      <c r="N59" s="315" t="s">
        <v>43</v>
      </c>
      <c r="O59" s="316"/>
      <c r="P59" s="316"/>
      <c r="Q59" s="316"/>
      <c r="R59" s="316"/>
      <c r="S59" s="316"/>
      <c r="T59" s="31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9"/>
      <c r="N60" s="315" t="s">
        <v>43</v>
      </c>
      <c r="O60" s="316"/>
      <c r="P60" s="316"/>
      <c r="Q60" s="316"/>
      <c r="R60" s="316"/>
      <c r="S60" s="316"/>
      <c r="T60" s="31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8" t="s">
        <v>106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66"/>
      <c r="Z61" s="66"/>
    </row>
    <row r="62" spans="1:53" ht="14.25" customHeight="1" x14ac:dyDescent="0.25">
      <c r="A62" s="329" t="s">
        <v>116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4">
        <v>4680115882720</v>
      </c>
      <c r="E63" s="324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7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4">
        <v>4607091382945</v>
      </c>
      <c r="E64" s="32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8" t="s">
        <v>133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4">
        <v>4607091385670</v>
      </c>
      <c r="E65" s="32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4">
        <v>4680115881327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4">
        <v>4680115882133</v>
      </c>
      <c r="E67" s="32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4">
        <v>4607091382952</v>
      </c>
      <c r="E68" s="32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4">
        <v>4680115882539</v>
      </c>
      <c r="E69" s="32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24">
        <v>4607091385687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4">
        <v>4607091384604</v>
      </c>
      <c r="E71" s="32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4">
        <v>4680115880283</v>
      </c>
      <c r="E72" s="32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4">
        <v>4680115881518</v>
      </c>
      <c r="E73" s="32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4">
        <v>4680115881303</v>
      </c>
      <c r="E74" s="32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24">
        <v>4680115882577</v>
      </c>
      <c r="E75" s="32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39" t="s">
        <v>158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24">
        <v>4607091388466</v>
      </c>
      <c r="E76" s="32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24">
        <v>4680115880269</v>
      </c>
      <c r="E77" s="32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24">
        <v>4680115880429</v>
      </c>
      <c r="E78" s="32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24">
        <v>4680115881457</v>
      </c>
      <c r="E79" s="32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6"/>
      <c r="P79" s="326"/>
      <c r="Q79" s="326"/>
      <c r="R79" s="32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9"/>
      <c r="N80" s="315" t="s">
        <v>43</v>
      </c>
      <c r="O80" s="316"/>
      <c r="P80" s="316"/>
      <c r="Q80" s="316"/>
      <c r="R80" s="316"/>
      <c r="S80" s="316"/>
      <c r="T80" s="31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9"/>
      <c r="N81" s="315" t="s">
        <v>43</v>
      </c>
      <c r="O81" s="316"/>
      <c r="P81" s="316"/>
      <c r="Q81" s="316"/>
      <c r="R81" s="316"/>
      <c r="S81" s="316"/>
      <c r="T81" s="31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9" t="s">
        <v>108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24">
        <v>4607091384789</v>
      </c>
      <c r="E83" s="32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6" t="s">
        <v>169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24">
        <v>4680115881488</v>
      </c>
      <c r="E84" s="32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24">
        <v>4607091384765</v>
      </c>
      <c r="E85" s="32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0" t="s">
        <v>174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24">
        <v>4680115882751</v>
      </c>
      <c r="E86" s="32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1" t="s">
        <v>177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24">
        <v>4680115882775</v>
      </c>
      <c r="E87" s="32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532" t="s">
        <v>180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24">
        <v>4680115880658</v>
      </c>
      <c r="E88" s="32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6"/>
      <c r="P88" s="326"/>
      <c r="Q88" s="326"/>
      <c r="R88" s="32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24">
        <v>4607091381962</v>
      </c>
      <c r="E89" s="32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6"/>
      <c r="P89" s="326"/>
      <c r="Q89" s="326"/>
      <c r="R89" s="32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9"/>
      <c r="N90" s="315" t="s">
        <v>43</v>
      </c>
      <c r="O90" s="316"/>
      <c r="P90" s="316"/>
      <c r="Q90" s="316"/>
      <c r="R90" s="316"/>
      <c r="S90" s="316"/>
      <c r="T90" s="317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9"/>
      <c r="N91" s="315" t="s">
        <v>43</v>
      </c>
      <c r="O91" s="316"/>
      <c r="P91" s="316"/>
      <c r="Q91" s="316"/>
      <c r="R91" s="316"/>
      <c r="S91" s="316"/>
      <c r="T91" s="317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9" t="s">
        <v>76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24">
        <v>4607091387667</v>
      </c>
      <c r="E93" s="32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24">
        <v>4607091387636</v>
      </c>
      <c r="E94" s="32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24">
        <v>4607091384727</v>
      </c>
      <c r="E95" s="32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24">
        <v>4607091386745</v>
      </c>
      <c r="E96" s="32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24">
        <v>4607091382426</v>
      </c>
      <c r="E97" s="32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24">
        <v>4607091386547</v>
      </c>
      <c r="E98" s="32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6"/>
      <c r="P98" s="326"/>
      <c r="Q98" s="326"/>
      <c r="R98" s="32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24">
        <v>4607091384734</v>
      </c>
      <c r="E99" s="32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6"/>
      <c r="P99" s="326"/>
      <c r="Q99" s="326"/>
      <c r="R99" s="32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24">
        <v>4607091382464</v>
      </c>
      <c r="E100" s="32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6"/>
      <c r="P100" s="326"/>
      <c r="Q100" s="326"/>
      <c r="R100" s="32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24">
        <v>4680115883444</v>
      </c>
      <c r="E101" s="32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9" t="s">
        <v>204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24">
        <v>4680115883444</v>
      </c>
      <c r="E102" s="32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0" t="s">
        <v>204</v>
      </c>
      <c r="O102" s="326"/>
      <c r="P102" s="326"/>
      <c r="Q102" s="326"/>
      <c r="R102" s="32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9"/>
      <c r="N103" s="315" t="s">
        <v>43</v>
      </c>
      <c r="O103" s="316"/>
      <c r="P103" s="316"/>
      <c r="Q103" s="316"/>
      <c r="R103" s="316"/>
      <c r="S103" s="316"/>
      <c r="T103" s="31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9"/>
      <c r="N104" s="315" t="s">
        <v>43</v>
      </c>
      <c r="O104" s="316"/>
      <c r="P104" s="316"/>
      <c r="Q104" s="316"/>
      <c r="R104" s="316"/>
      <c r="S104" s="316"/>
      <c r="T104" s="317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9" t="s">
        <v>81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24">
        <v>4607091386967</v>
      </c>
      <c r="E106" s="32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514" t="s">
        <v>208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24">
        <v>4607091386967</v>
      </c>
      <c r="E107" s="32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5" t="s">
        <v>210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24">
        <v>4607091385304</v>
      </c>
      <c r="E108" s="32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24">
        <v>4607091386264</v>
      </c>
      <c r="E109" s="32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24">
        <v>4680115882584</v>
      </c>
      <c r="E110" s="32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09" t="s">
        <v>217</v>
      </c>
      <c r="O110" s="326"/>
      <c r="P110" s="326"/>
      <c r="Q110" s="326"/>
      <c r="R110" s="32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24">
        <v>4607091385731</v>
      </c>
      <c r="E111" s="32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510" t="s">
        <v>220</v>
      </c>
      <c r="O111" s="326"/>
      <c r="P111" s="326"/>
      <c r="Q111" s="326"/>
      <c r="R111" s="32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24">
        <v>4680115880214</v>
      </c>
      <c r="E112" s="32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511" t="s">
        <v>223</v>
      </c>
      <c r="O112" s="326"/>
      <c r="P112" s="326"/>
      <c r="Q112" s="326"/>
      <c r="R112" s="32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24">
        <v>4680115880894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512" t="s">
        <v>226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24">
        <v>4607091385427</v>
      </c>
      <c r="E114" s="32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6"/>
      <c r="P114" s="326"/>
      <c r="Q114" s="326"/>
      <c r="R114" s="32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24">
        <v>4680115882645</v>
      </c>
      <c r="E115" s="32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6" t="s">
        <v>231</v>
      </c>
      <c r="O115" s="326"/>
      <c r="P115" s="326"/>
      <c r="Q115" s="326"/>
      <c r="R115" s="32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9"/>
      <c r="N116" s="315" t="s">
        <v>43</v>
      </c>
      <c r="O116" s="316"/>
      <c r="P116" s="316"/>
      <c r="Q116" s="316"/>
      <c r="R116" s="316"/>
      <c r="S116" s="316"/>
      <c r="T116" s="317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9"/>
      <c r="N117" s="315" t="s">
        <v>43</v>
      </c>
      <c r="O117" s="316"/>
      <c r="P117" s="316"/>
      <c r="Q117" s="316"/>
      <c r="R117" s="316"/>
      <c r="S117" s="316"/>
      <c r="T117" s="317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9" t="s">
        <v>232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24">
        <v>4607091383065</v>
      </c>
      <c r="E119" s="32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6"/>
      <c r="P119" s="326"/>
      <c r="Q119" s="326"/>
      <c r="R119" s="32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24">
        <v>4680115881532</v>
      </c>
      <c r="E120" s="32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6"/>
      <c r="P120" s="326"/>
      <c r="Q120" s="326"/>
      <c r="R120" s="32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24">
        <v>4680115882652</v>
      </c>
      <c r="E121" s="32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3" t="s">
        <v>239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24">
        <v>4680115880238</v>
      </c>
      <c r="E122" s="32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6"/>
      <c r="P122" s="326"/>
      <c r="Q122" s="326"/>
      <c r="R122" s="32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24">
        <v>4680115881464</v>
      </c>
      <c r="E123" s="32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505" t="s">
        <v>244</v>
      </c>
      <c r="O123" s="326"/>
      <c r="P123" s="326"/>
      <c r="Q123" s="326"/>
      <c r="R123" s="32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9"/>
      <c r="N124" s="315" t="s">
        <v>43</v>
      </c>
      <c r="O124" s="316"/>
      <c r="P124" s="316"/>
      <c r="Q124" s="316"/>
      <c r="R124" s="316"/>
      <c r="S124" s="316"/>
      <c r="T124" s="317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9"/>
      <c r="N125" s="315" t="s">
        <v>43</v>
      </c>
      <c r="O125" s="316"/>
      <c r="P125" s="316"/>
      <c r="Q125" s="316"/>
      <c r="R125" s="316"/>
      <c r="S125" s="316"/>
      <c r="T125" s="317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28" t="s">
        <v>245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66"/>
      <c r="Z126" s="66"/>
    </row>
    <row r="127" spans="1:53" ht="14.25" customHeight="1" x14ac:dyDescent="0.25">
      <c r="A127" s="329" t="s">
        <v>81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24">
        <v>4607091385168</v>
      </c>
      <c r="E128" s="32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5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6"/>
      <c r="P128" s="326"/>
      <c r="Q128" s="326"/>
      <c r="R128" s="32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24">
        <v>4607091383256</v>
      </c>
      <c r="E129" s="32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6"/>
      <c r="P129" s="326"/>
      <c r="Q129" s="326"/>
      <c r="R129" s="32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24">
        <v>4607091385748</v>
      </c>
      <c r="E130" s="32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6"/>
      <c r="P130" s="326"/>
      <c r="Q130" s="326"/>
      <c r="R130" s="32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19"/>
      <c r="N131" s="315" t="s">
        <v>43</v>
      </c>
      <c r="O131" s="316"/>
      <c r="P131" s="316"/>
      <c r="Q131" s="316"/>
      <c r="R131" s="316"/>
      <c r="S131" s="316"/>
      <c r="T131" s="31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9"/>
      <c r="N132" s="315" t="s">
        <v>43</v>
      </c>
      <c r="O132" s="316"/>
      <c r="P132" s="316"/>
      <c r="Q132" s="316"/>
      <c r="R132" s="316"/>
      <c r="S132" s="316"/>
      <c r="T132" s="31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0" t="s">
        <v>252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55"/>
      <c r="Z133" s="55"/>
    </row>
    <row r="134" spans="1:53" ht="16.5" customHeight="1" x14ac:dyDescent="0.25">
      <c r="A134" s="328" t="s">
        <v>253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66"/>
      <c r="Z134" s="66"/>
    </row>
    <row r="135" spans="1:53" ht="14.25" customHeight="1" x14ac:dyDescent="0.25">
      <c r="A135" s="329" t="s">
        <v>116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24">
        <v>4607091383423</v>
      </c>
      <c r="E136" s="32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24">
        <v>4607091381405</v>
      </c>
      <c r="E137" s="32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6"/>
      <c r="P137" s="326"/>
      <c r="Q137" s="326"/>
      <c r="R137" s="32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24">
        <v>4607091386516</v>
      </c>
      <c r="E138" s="32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6"/>
      <c r="P138" s="326"/>
      <c r="Q138" s="326"/>
      <c r="R138" s="32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9"/>
      <c r="N139" s="315" t="s">
        <v>43</v>
      </c>
      <c r="O139" s="316"/>
      <c r="P139" s="316"/>
      <c r="Q139" s="316"/>
      <c r="R139" s="316"/>
      <c r="S139" s="316"/>
      <c r="T139" s="31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9"/>
      <c r="N140" s="315" t="s">
        <v>43</v>
      </c>
      <c r="O140" s="316"/>
      <c r="P140" s="316"/>
      <c r="Q140" s="316"/>
      <c r="R140" s="316"/>
      <c r="S140" s="316"/>
      <c r="T140" s="31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28" t="s">
        <v>260</v>
      </c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66"/>
      <c r="Z141" s="66"/>
    </row>
    <row r="142" spans="1:53" ht="14.25" customHeight="1" x14ac:dyDescent="0.25">
      <c r="A142" s="329" t="s">
        <v>76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24">
        <v>4680115880993</v>
      </c>
      <c r="E143" s="32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24">
        <v>4680115881761</v>
      </c>
      <c r="E144" s="32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24">
        <v>4680115881563</v>
      </c>
      <c r="E145" s="32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6"/>
      <c r="P145" s="326"/>
      <c r="Q145" s="326"/>
      <c r="R145" s="32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24">
        <v>4680115880986</v>
      </c>
      <c r="E146" s="32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6"/>
      <c r="P146" s="326"/>
      <c r="Q146" s="326"/>
      <c r="R146" s="32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24">
        <v>4680115880207</v>
      </c>
      <c r="E147" s="32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6"/>
      <c r="P147" s="326"/>
      <c r="Q147" s="326"/>
      <c r="R147" s="32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24">
        <v>4680115881785</v>
      </c>
      <c r="E148" s="32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6"/>
      <c r="P148" s="326"/>
      <c r="Q148" s="326"/>
      <c r="R148" s="32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24">
        <v>4680115881679</v>
      </c>
      <c r="E149" s="32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6"/>
      <c r="P149" s="326"/>
      <c r="Q149" s="326"/>
      <c r="R149" s="32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24">
        <v>4680115880191</v>
      </c>
      <c r="E150" s="32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6"/>
      <c r="P150" s="326"/>
      <c r="Q150" s="326"/>
      <c r="R150" s="32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9"/>
      <c r="N151" s="315" t="s">
        <v>43</v>
      </c>
      <c r="O151" s="316"/>
      <c r="P151" s="316"/>
      <c r="Q151" s="316"/>
      <c r="R151" s="316"/>
      <c r="S151" s="316"/>
      <c r="T151" s="317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9"/>
      <c r="N152" s="315" t="s">
        <v>43</v>
      </c>
      <c r="O152" s="316"/>
      <c r="P152" s="316"/>
      <c r="Q152" s="316"/>
      <c r="R152" s="316"/>
      <c r="S152" s="316"/>
      <c r="T152" s="317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28" t="s">
        <v>277</v>
      </c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66"/>
      <c r="Z153" s="66"/>
    </row>
    <row r="154" spans="1:53" ht="14.25" customHeight="1" x14ac:dyDescent="0.25">
      <c r="A154" s="329" t="s">
        <v>116</v>
      </c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  <c r="R154" s="329"/>
      <c r="S154" s="329"/>
      <c r="T154" s="329"/>
      <c r="U154" s="329"/>
      <c r="V154" s="329"/>
      <c r="W154" s="329"/>
      <c r="X154" s="329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24">
        <v>4680115881402</v>
      </c>
      <c r="E155" s="32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24">
        <v>4680115881396</v>
      </c>
      <c r="E156" s="32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9"/>
      <c r="N157" s="315" t="s">
        <v>43</v>
      </c>
      <c r="O157" s="316"/>
      <c r="P157" s="316"/>
      <c r="Q157" s="316"/>
      <c r="R157" s="316"/>
      <c r="S157" s="316"/>
      <c r="T157" s="317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9"/>
      <c r="N158" s="315" t="s">
        <v>43</v>
      </c>
      <c r="O158" s="316"/>
      <c r="P158" s="316"/>
      <c r="Q158" s="316"/>
      <c r="R158" s="316"/>
      <c r="S158" s="316"/>
      <c r="T158" s="317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9" t="s">
        <v>108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24">
        <v>4680115882935</v>
      </c>
      <c r="E160" s="32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86" t="s">
        <v>284</v>
      </c>
      <c r="O160" s="326"/>
      <c r="P160" s="326"/>
      <c r="Q160" s="326"/>
      <c r="R160" s="32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24">
        <v>4680115880764</v>
      </c>
      <c r="E161" s="32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9"/>
      <c r="N162" s="315" t="s">
        <v>43</v>
      </c>
      <c r="O162" s="316"/>
      <c r="P162" s="316"/>
      <c r="Q162" s="316"/>
      <c r="R162" s="316"/>
      <c r="S162" s="316"/>
      <c r="T162" s="317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9"/>
      <c r="N163" s="315" t="s">
        <v>43</v>
      </c>
      <c r="O163" s="316"/>
      <c r="P163" s="316"/>
      <c r="Q163" s="316"/>
      <c r="R163" s="316"/>
      <c r="S163" s="316"/>
      <c r="T163" s="317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9" t="s">
        <v>76</v>
      </c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29"/>
      <c r="N164" s="329"/>
      <c r="O164" s="329"/>
      <c r="P164" s="329"/>
      <c r="Q164" s="329"/>
      <c r="R164" s="329"/>
      <c r="S164" s="329"/>
      <c r="T164" s="329"/>
      <c r="U164" s="329"/>
      <c r="V164" s="329"/>
      <c r="W164" s="329"/>
      <c r="X164" s="329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24">
        <v>4680115882683</v>
      </c>
      <c r="E165" s="32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24">
        <v>4680115882690</v>
      </c>
      <c r="E166" s="32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24">
        <v>4680115882669</v>
      </c>
      <c r="E167" s="32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24">
        <v>4680115882676</v>
      </c>
      <c r="E168" s="32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9"/>
      <c r="N169" s="315" t="s">
        <v>43</v>
      </c>
      <c r="O169" s="316"/>
      <c r="P169" s="316"/>
      <c r="Q169" s="316"/>
      <c r="R169" s="316"/>
      <c r="S169" s="316"/>
      <c r="T169" s="317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19"/>
      <c r="N170" s="315" t="s">
        <v>43</v>
      </c>
      <c r="O170" s="316"/>
      <c r="P170" s="316"/>
      <c r="Q170" s="316"/>
      <c r="R170" s="316"/>
      <c r="S170" s="316"/>
      <c r="T170" s="317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9" t="s">
        <v>81</v>
      </c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24">
        <v>4680115881556</v>
      </c>
      <c r="E172" s="32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24">
        <v>4680115880573</v>
      </c>
      <c r="E173" s="32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1" t="s">
        <v>299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24">
        <v>4680115881594</v>
      </c>
      <c r="E174" s="32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24">
        <v>4680115881587</v>
      </c>
      <c r="E175" s="32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5" t="s">
        <v>304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24">
        <v>4680115880962</v>
      </c>
      <c r="E176" s="32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24">
        <v>4680115881617</v>
      </c>
      <c r="E177" s="32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24">
        <v>4680115881228</v>
      </c>
      <c r="E178" s="32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8" t="s">
        <v>311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24">
        <v>4680115881037</v>
      </c>
      <c r="E179" s="32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69" t="s">
        <v>314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24">
        <v>4680115881211</v>
      </c>
      <c r="E180" s="32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24">
        <v>4680115881020</v>
      </c>
      <c r="E181" s="32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24">
        <v>4680115882195</v>
      </c>
      <c r="E182" s="32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24">
        <v>4680115880092</v>
      </c>
      <c r="E183" s="324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26"/>
      <c r="P183" s="326"/>
      <c r="Q183" s="326"/>
      <c r="R183" s="32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24">
        <v>4680115880221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26"/>
      <c r="P184" s="326"/>
      <c r="Q184" s="326"/>
      <c r="R184" s="32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24">
        <v>4680115882942</v>
      </c>
      <c r="E185" s="324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26"/>
      <c r="P185" s="326"/>
      <c r="Q185" s="326"/>
      <c r="R185" s="32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24">
        <v>4680115880504</v>
      </c>
      <c r="E186" s="324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24">
        <v>4680115882164</v>
      </c>
      <c r="E187" s="324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26"/>
      <c r="P187" s="326"/>
      <c r="Q187" s="326"/>
      <c r="R187" s="32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9"/>
      <c r="N188" s="315" t="s">
        <v>43</v>
      </c>
      <c r="O188" s="316"/>
      <c r="P188" s="316"/>
      <c r="Q188" s="316"/>
      <c r="R188" s="316"/>
      <c r="S188" s="316"/>
      <c r="T188" s="317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19"/>
      <c r="N189" s="315" t="s">
        <v>43</v>
      </c>
      <c r="O189" s="316"/>
      <c r="P189" s="316"/>
      <c r="Q189" s="316"/>
      <c r="R189" s="316"/>
      <c r="S189" s="316"/>
      <c r="T189" s="317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25">
      <c r="A190" s="329" t="s">
        <v>232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24">
        <v>4680115880801</v>
      </c>
      <c r="E191" s="32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6"/>
      <c r="P191" s="326"/>
      <c r="Q191" s="326"/>
      <c r="R191" s="327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24">
        <v>4680115880818</v>
      </c>
      <c r="E192" s="32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6"/>
      <c r="P192" s="326"/>
      <c r="Q192" s="326"/>
      <c r="R192" s="327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9"/>
      <c r="N193" s="315" t="s">
        <v>43</v>
      </c>
      <c r="O193" s="316"/>
      <c r="P193" s="316"/>
      <c r="Q193" s="316"/>
      <c r="R193" s="316"/>
      <c r="S193" s="316"/>
      <c r="T193" s="317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9"/>
      <c r="N194" s="315" t="s">
        <v>43</v>
      </c>
      <c r="O194" s="316"/>
      <c r="P194" s="316"/>
      <c r="Q194" s="316"/>
      <c r="R194" s="316"/>
      <c r="S194" s="316"/>
      <c r="T194" s="317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25">
      <c r="A195" s="328" t="s">
        <v>335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66"/>
      <c r="Z195" s="66"/>
    </row>
    <row r="196" spans="1:53" ht="14.25" customHeight="1" x14ac:dyDescent="0.25">
      <c r="A196" s="329" t="s">
        <v>116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24">
        <v>4607091387445</v>
      </c>
      <c r="E197" s="324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26"/>
      <c r="P197" s="326"/>
      <c r="Q197" s="326"/>
      <c r="R197" s="327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24">
        <v>4607091386004</v>
      </c>
      <c r="E198" s="324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6"/>
      <c r="P198" s="326"/>
      <c r="Q198" s="326"/>
      <c r="R198" s="32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24">
        <v>4607091386004</v>
      </c>
      <c r="E199" s="32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24">
        <v>4607091386073</v>
      </c>
      <c r="E200" s="324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24">
        <v>4607091387322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24">
        <v>4607091387322</v>
      </c>
      <c r="E202" s="32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24">
        <v>4607091387377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24">
        <v>4607091387353</v>
      </c>
      <c r="E204" s="32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24">
        <v>4607091386011</v>
      </c>
      <c r="E205" s="324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24">
        <v>4607091387308</v>
      </c>
      <c r="E206" s="32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24">
        <v>4607091387339</v>
      </c>
      <c r="E207" s="324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24">
        <v>4680115882638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24">
        <v>4680115881938</v>
      </c>
      <c r="E209" s="32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24">
        <v>4607091387346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24">
        <v>4607091389807</v>
      </c>
      <c r="E211" s="32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26"/>
      <c r="P211" s="326"/>
      <c r="Q211" s="326"/>
      <c r="R211" s="32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9"/>
      <c r="N212" s="315" t="s">
        <v>43</v>
      </c>
      <c r="O212" s="316"/>
      <c r="P212" s="316"/>
      <c r="Q212" s="316"/>
      <c r="R212" s="316"/>
      <c r="S212" s="316"/>
      <c r="T212" s="317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9"/>
      <c r="N213" s="315" t="s">
        <v>43</v>
      </c>
      <c r="O213" s="316"/>
      <c r="P213" s="316"/>
      <c r="Q213" s="316"/>
      <c r="R213" s="316"/>
      <c r="S213" s="316"/>
      <c r="T213" s="317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29" t="s">
        <v>108</v>
      </c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24">
        <v>4680115881914</v>
      </c>
      <c r="E215" s="32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26"/>
      <c r="P215" s="326"/>
      <c r="Q215" s="326"/>
      <c r="R215" s="327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9"/>
      <c r="N216" s="315" t="s">
        <v>43</v>
      </c>
      <c r="O216" s="316"/>
      <c r="P216" s="316"/>
      <c r="Q216" s="316"/>
      <c r="R216" s="316"/>
      <c r="S216" s="316"/>
      <c r="T216" s="317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19"/>
      <c r="N217" s="315" t="s">
        <v>43</v>
      </c>
      <c r="O217" s="316"/>
      <c r="P217" s="316"/>
      <c r="Q217" s="316"/>
      <c r="R217" s="316"/>
      <c r="S217" s="316"/>
      <c r="T217" s="317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29" t="s">
        <v>76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24">
        <v>4607091387193</v>
      </c>
      <c r="E219" s="324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26"/>
      <c r="P219" s="326"/>
      <c r="Q219" s="326"/>
      <c r="R219" s="32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24">
        <v>4607091387230</v>
      </c>
      <c r="E220" s="32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4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26"/>
      <c r="P220" s="326"/>
      <c r="Q220" s="326"/>
      <c r="R220" s="32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24">
        <v>4607091387285</v>
      </c>
      <c r="E221" s="324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24">
        <v>4607091389845</v>
      </c>
      <c r="E222" s="324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26"/>
      <c r="P222" s="326"/>
      <c r="Q222" s="326"/>
      <c r="R222" s="32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9"/>
      <c r="N223" s="315" t="s">
        <v>43</v>
      </c>
      <c r="O223" s="316"/>
      <c r="P223" s="316"/>
      <c r="Q223" s="316"/>
      <c r="R223" s="316"/>
      <c r="S223" s="316"/>
      <c r="T223" s="317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19"/>
      <c r="N224" s="315" t="s">
        <v>43</v>
      </c>
      <c r="O224" s="316"/>
      <c r="P224" s="316"/>
      <c r="Q224" s="316"/>
      <c r="R224" s="316"/>
      <c r="S224" s="316"/>
      <c r="T224" s="317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29" t="s">
        <v>81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24">
        <v>4607091387766</v>
      </c>
      <c r="E226" s="324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26"/>
      <c r="P226" s="326"/>
      <c r="Q226" s="326"/>
      <c r="R226" s="327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24">
        <v>4607091387957</v>
      </c>
      <c r="E227" s="324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24">
        <v>4607091387964</v>
      </c>
      <c r="E228" s="324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24">
        <v>4607091381672</v>
      </c>
      <c r="E229" s="324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4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24">
        <v>4607091387537</v>
      </c>
      <c r="E230" s="324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24">
        <v>4607091387513</v>
      </c>
      <c r="E231" s="324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4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24">
        <v>4680115880511</v>
      </c>
      <c r="E232" s="324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4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26"/>
      <c r="P232" s="326"/>
      <c r="Q232" s="326"/>
      <c r="R232" s="32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9"/>
      <c r="N233" s="315" t="s">
        <v>43</v>
      </c>
      <c r="O233" s="316"/>
      <c r="P233" s="316"/>
      <c r="Q233" s="316"/>
      <c r="R233" s="316"/>
      <c r="S233" s="316"/>
      <c r="T233" s="317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19"/>
      <c r="N234" s="315" t="s">
        <v>43</v>
      </c>
      <c r="O234" s="316"/>
      <c r="P234" s="316"/>
      <c r="Q234" s="316"/>
      <c r="R234" s="316"/>
      <c r="S234" s="316"/>
      <c r="T234" s="317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29" t="s">
        <v>232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24">
        <v>4607091380880</v>
      </c>
      <c r="E236" s="324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26"/>
      <c r="P236" s="326"/>
      <c r="Q236" s="326"/>
      <c r="R236" s="327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24">
        <v>4607091384482</v>
      </c>
      <c r="E237" s="324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26"/>
      <c r="P237" s="326"/>
      <c r="Q237" s="326"/>
      <c r="R237" s="32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24">
        <v>4607091380897</v>
      </c>
      <c r="E238" s="324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26"/>
      <c r="P238" s="326"/>
      <c r="Q238" s="326"/>
      <c r="R238" s="32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9"/>
      <c r="N239" s="315" t="s">
        <v>43</v>
      </c>
      <c r="O239" s="316"/>
      <c r="P239" s="316"/>
      <c r="Q239" s="316"/>
      <c r="R239" s="316"/>
      <c r="S239" s="316"/>
      <c r="T239" s="317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19"/>
      <c r="N240" s="315" t="s">
        <v>43</v>
      </c>
      <c r="O240" s="316"/>
      <c r="P240" s="316"/>
      <c r="Q240" s="316"/>
      <c r="R240" s="316"/>
      <c r="S240" s="316"/>
      <c r="T240" s="317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29" t="s">
        <v>94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24">
        <v>4607091388374</v>
      </c>
      <c r="E242" s="324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">
        <v>396</v>
      </c>
      <c r="O242" s="326"/>
      <c r="P242" s="326"/>
      <c r="Q242" s="326"/>
      <c r="R242" s="32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24">
        <v>4607091388381</v>
      </c>
      <c r="E243" s="324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">
        <v>399</v>
      </c>
      <c r="O243" s="326"/>
      <c r="P243" s="326"/>
      <c r="Q243" s="326"/>
      <c r="R243" s="32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24">
        <v>4607091388404</v>
      </c>
      <c r="E244" s="324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26"/>
      <c r="P244" s="326"/>
      <c r="Q244" s="326"/>
      <c r="R244" s="32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9"/>
      <c r="N245" s="315" t="s">
        <v>43</v>
      </c>
      <c r="O245" s="316"/>
      <c r="P245" s="316"/>
      <c r="Q245" s="316"/>
      <c r="R245" s="316"/>
      <c r="S245" s="316"/>
      <c r="T245" s="317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19"/>
      <c r="N246" s="315" t="s">
        <v>43</v>
      </c>
      <c r="O246" s="316"/>
      <c r="P246" s="316"/>
      <c r="Q246" s="316"/>
      <c r="R246" s="316"/>
      <c r="S246" s="316"/>
      <c r="T246" s="317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29" t="s">
        <v>402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4">
        <v>4680115881808</v>
      </c>
      <c r="E248" s="324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6"/>
      <c r="P248" s="326"/>
      <c r="Q248" s="326"/>
      <c r="R248" s="32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4">
        <v>4680115881822</v>
      </c>
      <c r="E249" s="32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6"/>
      <c r="P249" s="326"/>
      <c r="Q249" s="326"/>
      <c r="R249" s="32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4">
        <v>4680115880016</v>
      </c>
      <c r="E250" s="32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6"/>
      <c r="P250" s="326"/>
      <c r="Q250" s="326"/>
      <c r="R250" s="32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9"/>
      <c r="N251" s="315" t="s">
        <v>43</v>
      </c>
      <c r="O251" s="316"/>
      <c r="P251" s="316"/>
      <c r="Q251" s="316"/>
      <c r="R251" s="316"/>
      <c r="S251" s="316"/>
      <c r="T251" s="31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9"/>
      <c r="N252" s="315" t="s">
        <v>43</v>
      </c>
      <c r="O252" s="316"/>
      <c r="P252" s="316"/>
      <c r="Q252" s="316"/>
      <c r="R252" s="316"/>
      <c r="S252" s="316"/>
      <c r="T252" s="31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28" t="s">
        <v>411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6"/>
      <c r="Z253" s="66"/>
    </row>
    <row r="254" spans="1:53" ht="14.25" customHeight="1" x14ac:dyDescent="0.25">
      <c r="A254" s="329" t="s">
        <v>116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4">
        <v>4607091387421</v>
      </c>
      <c r="E255" s="32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6"/>
      <c r="P255" s="326"/>
      <c r="Q255" s="326"/>
      <c r="R255" s="327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4">
        <v>4607091387421</v>
      </c>
      <c r="E256" s="324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6"/>
      <c r="P256" s="326"/>
      <c r="Q256" s="326"/>
      <c r="R256" s="32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24">
        <v>4607091387452</v>
      </c>
      <c r="E257" s="32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425" t="s">
        <v>417</v>
      </c>
      <c r="O257" s="326"/>
      <c r="P257" s="326"/>
      <c r="Q257" s="326"/>
      <c r="R257" s="32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24">
        <v>4607091387452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4">
        <v>4607091385984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4">
        <v>4607091387438</v>
      </c>
      <c r="E260" s="324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4">
        <v>4607091387469</v>
      </c>
      <c r="E261" s="324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9"/>
      <c r="N262" s="315" t="s">
        <v>43</v>
      </c>
      <c r="O262" s="316"/>
      <c r="P262" s="316"/>
      <c r="Q262" s="316"/>
      <c r="R262" s="316"/>
      <c r="S262" s="316"/>
      <c r="T262" s="317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19"/>
      <c r="N263" s="315" t="s">
        <v>43</v>
      </c>
      <c r="O263" s="316"/>
      <c r="P263" s="316"/>
      <c r="Q263" s="316"/>
      <c r="R263" s="316"/>
      <c r="S263" s="316"/>
      <c r="T263" s="317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29" t="s">
        <v>76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4">
        <v>4607091387292</v>
      </c>
      <c r="E265" s="324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6"/>
      <c r="P265" s="326"/>
      <c r="Q265" s="326"/>
      <c r="R265" s="327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4">
        <v>4607091387315</v>
      </c>
      <c r="E266" s="324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6"/>
      <c r="P266" s="326"/>
      <c r="Q266" s="326"/>
      <c r="R266" s="32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9"/>
      <c r="N267" s="315" t="s">
        <v>43</v>
      </c>
      <c r="O267" s="316"/>
      <c r="P267" s="316"/>
      <c r="Q267" s="316"/>
      <c r="R267" s="316"/>
      <c r="S267" s="316"/>
      <c r="T267" s="317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9"/>
      <c r="N268" s="315" t="s">
        <v>43</v>
      </c>
      <c r="O268" s="316"/>
      <c r="P268" s="316"/>
      <c r="Q268" s="316"/>
      <c r="R268" s="316"/>
      <c r="S268" s="316"/>
      <c r="T268" s="317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28" t="s">
        <v>429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6"/>
      <c r="Z269" s="66"/>
    </row>
    <row r="270" spans="1:53" ht="14.25" customHeight="1" x14ac:dyDescent="0.25">
      <c r="A270" s="329" t="s">
        <v>76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4">
        <v>4607091383836</v>
      </c>
      <c r="E271" s="324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6"/>
      <c r="P271" s="326"/>
      <c r="Q271" s="326"/>
      <c r="R271" s="32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9"/>
      <c r="N272" s="315" t="s">
        <v>43</v>
      </c>
      <c r="O272" s="316"/>
      <c r="P272" s="316"/>
      <c r="Q272" s="316"/>
      <c r="R272" s="316"/>
      <c r="S272" s="316"/>
      <c r="T272" s="317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9"/>
      <c r="N273" s="315" t="s">
        <v>43</v>
      </c>
      <c r="O273" s="316"/>
      <c r="P273" s="316"/>
      <c r="Q273" s="316"/>
      <c r="R273" s="316"/>
      <c r="S273" s="316"/>
      <c r="T273" s="317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29" t="s">
        <v>81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4">
        <v>4607091387919</v>
      </c>
      <c r="E275" s="324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6"/>
      <c r="P275" s="326"/>
      <c r="Q275" s="326"/>
      <c r="R275" s="327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4">
        <v>4607091383942</v>
      </c>
      <c r="E276" s="324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6"/>
      <c r="P276" s="326"/>
      <c r="Q276" s="326"/>
      <c r="R276" s="32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4">
        <v>4607091383959</v>
      </c>
      <c r="E277" s="324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4" t="s">
        <v>438</v>
      </c>
      <c r="O277" s="326"/>
      <c r="P277" s="326"/>
      <c r="Q277" s="326"/>
      <c r="R277" s="32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9"/>
      <c r="N278" s="315" t="s">
        <v>43</v>
      </c>
      <c r="O278" s="316"/>
      <c r="P278" s="316"/>
      <c r="Q278" s="316"/>
      <c r="R278" s="316"/>
      <c r="S278" s="316"/>
      <c r="T278" s="317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9"/>
      <c r="N279" s="315" t="s">
        <v>43</v>
      </c>
      <c r="O279" s="316"/>
      <c r="P279" s="316"/>
      <c r="Q279" s="316"/>
      <c r="R279" s="316"/>
      <c r="S279" s="316"/>
      <c r="T279" s="317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29" t="s">
        <v>232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4">
        <v>4607091388831</v>
      </c>
      <c r="E281" s="324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6"/>
      <c r="P281" s="326"/>
      <c r="Q281" s="326"/>
      <c r="R281" s="32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9"/>
      <c r="N282" s="315" t="s">
        <v>43</v>
      </c>
      <c r="O282" s="316"/>
      <c r="P282" s="316"/>
      <c r="Q282" s="316"/>
      <c r="R282" s="316"/>
      <c r="S282" s="316"/>
      <c r="T282" s="31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9"/>
      <c r="N283" s="315" t="s">
        <v>43</v>
      </c>
      <c r="O283" s="316"/>
      <c r="P283" s="316"/>
      <c r="Q283" s="316"/>
      <c r="R283" s="316"/>
      <c r="S283" s="316"/>
      <c r="T283" s="31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29" t="s">
        <v>94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4">
        <v>4607091383102</v>
      </c>
      <c r="E285" s="324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6"/>
      <c r="P285" s="326"/>
      <c r="Q285" s="326"/>
      <c r="R285" s="32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9"/>
      <c r="N286" s="315" t="s">
        <v>43</v>
      </c>
      <c r="O286" s="316"/>
      <c r="P286" s="316"/>
      <c r="Q286" s="316"/>
      <c r="R286" s="316"/>
      <c r="S286" s="316"/>
      <c r="T286" s="31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9"/>
      <c r="N287" s="315" t="s">
        <v>43</v>
      </c>
      <c r="O287" s="316"/>
      <c r="P287" s="316"/>
      <c r="Q287" s="316"/>
      <c r="R287" s="316"/>
      <c r="S287" s="316"/>
      <c r="T287" s="31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0" t="s">
        <v>443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55"/>
      <c r="Z288" s="55"/>
    </row>
    <row r="289" spans="1:53" ht="16.5" customHeight="1" x14ac:dyDescent="0.25">
      <c r="A289" s="328" t="s">
        <v>444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6"/>
      <c r="Z289" s="66"/>
    </row>
    <row r="290" spans="1:53" ht="14.25" customHeight="1" x14ac:dyDescent="0.25">
      <c r="A290" s="329" t="s">
        <v>116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4">
        <v>4607091383997</v>
      </c>
      <c r="E291" s="32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6"/>
      <c r="P291" s="326"/>
      <c r="Q291" s="326"/>
      <c r="R291" s="327"/>
      <c r="S291" s="40" t="s">
        <v>48</v>
      </c>
      <c r="T291" s="40" t="s">
        <v>48</v>
      </c>
      <c r="U291" s="41" t="s">
        <v>0</v>
      </c>
      <c r="V291" s="59">
        <v>1200</v>
      </c>
      <c r="W291" s="56">
        <f t="shared" ref="W291:W298" si="14">IFERROR(IF(V291="",0,CEILING((V291/$H291),1)*$H291),"")</f>
        <v>1200</v>
      </c>
      <c r="X291" s="42">
        <f>IFERROR(IF(W291=0,"",ROUNDUP(W291/H291,0)*0.02175),"")</f>
        <v>1.7399999999999998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4">
        <v>4607091384130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4">
        <v>4607091384147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">
        <v>454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4">
        <v>4607091384154</v>
      </c>
      <c r="E297" s="324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4">
        <v>4607091384161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9"/>
      <c r="N299" s="315" t="s">
        <v>43</v>
      </c>
      <c r="O299" s="316"/>
      <c r="P299" s="316"/>
      <c r="Q299" s="316"/>
      <c r="R299" s="316"/>
      <c r="S299" s="316"/>
      <c r="T299" s="317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80</v>
      </c>
      <c r="W299" s="44">
        <f>IFERROR(W291/H291,"0")+IFERROR(W292/H292,"0")+IFERROR(W293/H293,"0")+IFERROR(W294/H294,"0")+IFERROR(W295/H295,"0")+IFERROR(W296/H296,"0")+IFERROR(W297/H297,"0")+IFERROR(W298/H298,"0")</f>
        <v>80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1.7399999999999998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19"/>
      <c r="N300" s="315" t="s">
        <v>43</v>
      </c>
      <c r="O300" s="316"/>
      <c r="P300" s="316"/>
      <c r="Q300" s="316"/>
      <c r="R300" s="316"/>
      <c r="S300" s="316"/>
      <c r="T300" s="317"/>
      <c r="U300" s="43" t="s">
        <v>0</v>
      </c>
      <c r="V300" s="44">
        <f>IFERROR(SUM(V291:V298),"0")</f>
        <v>1200</v>
      </c>
      <c r="W300" s="44">
        <f>IFERROR(SUM(W291:W298),"0")</f>
        <v>1200</v>
      </c>
      <c r="X300" s="43"/>
      <c r="Y300" s="68"/>
      <c r="Z300" s="68"/>
    </row>
    <row r="301" spans="1:53" ht="14.25" customHeight="1" x14ac:dyDescent="0.25">
      <c r="A301" s="329" t="s">
        <v>108</v>
      </c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4">
        <v>4607091383980</v>
      </c>
      <c r="E302" s="32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6"/>
      <c r="P302" s="326"/>
      <c r="Q302" s="326"/>
      <c r="R302" s="327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4">
        <v>4607091384178</v>
      </c>
      <c r="E303" s="324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9"/>
      <c r="N304" s="315" t="s">
        <v>43</v>
      </c>
      <c r="O304" s="316"/>
      <c r="P304" s="316"/>
      <c r="Q304" s="316"/>
      <c r="R304" s="316"/>
      <c r="S304" s="316"/>
      <c r="T304" s="317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19"/>
      <c r="N305" s="315" t="s">
        <v>43</v>
      </c>
      <c r="O305" s="316"/>
      <c r="P305" s="316"/>
      <c r="Q305" s="316"/>
      <c r="R305" s="316"/>
      <c r="S305" s="316"/>
      <c r="T305" s="317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29" t="s">
        <v>81</v>
      </c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4">
        <v>4607091384260</v>
      </c>
      <c r="E307" s="32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6"/>
      <c r="P307" s="326"/>
      <c r="Q307" s="326"/>
      <c r="R307" s="32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9"/>
      <c r="N308" s="315" t="s">
        <v>43</v>
      </c>
      <c r="O308" s="316"/>
      <c r="P308" s="316"/>
      <c r="Q308" s="316"/>
      <c r="R308" s="316"/>
      <c r="S308" s="316"/>
      <c r="T308" s="317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9"/>
      <c r="N309" s="315" t="s">
        <v>43</v>
      </c>
      <c r="O309" s="316"/>
      <c r="P309" s="316"/>
      <c r="Q309" s="316"/>
      <c r="R309" s="316"/>
      <c r="S309" s="316"/>
      <c r="T309" s="317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9" t="s">
        <v>232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4">
        <v>4607091384673</v>
      </c>
      <c r="E311" s="324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6"/>
      <c r="P311" s="326"/>
      <c r="Q311" s="326"/>
      <c r="R311" s="32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9"/>
      <c r="N312" s="315" t="s">
        <v>43</v>
      </c>
      <c r="O312" s="316"/>
      <c r="P312" s="316"/>
      <c r="Q312" s="316"/>
      <c r="R312" s="316"/>
      <c r="S312" s="316"/>
      <c r="T312" s="317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9"/>
      <c r="N313" s="315" t="s">
        <v>43</v>
      </c>
      <c r="O313" s="316"/>
      <c r="P313" s="316"/>
      <c r="Q313" s="316"/>
      <c r="R313" s="316"/>
      <c r="S313" s="316"/>
      <c r="T313" s="317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28" t="s">
        <v>467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6"/>
      <c r="Z314" s="66"/>
    </row>
    <row r="315" spans="1:53" ht="14.25" customHeight="1" x14ac:dyDescent="0.25">
      <c r="A315" s="329" t="s">
        <v>116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4">
        <v>4607091384185</v>
      </c>
      <c r="E316" s="324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6"/>
      <c r="P316" s="326"/>
      <c r="Q316" s="326"/>
      <c r="R316" s="32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4">
        <v>4607091384192</v>
      </c>
      <c r="E317" s="324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6"/>
      <c r="P317" s="326"/>
      <c r="Q317" s="326"/>
      <c r="R317" s="32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4">
        <v>4680115881907</v>
      </c>
      <c r="E318" s="32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6"/>
      <c r="P318" s="326"/>
      <c r="Q318" s="326"/>
      <c r="R318" s="32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4">
        <v>4607091384680</v>
      </c>
      <c r="E319" s="324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9"/>
      <c r="N320" s="315" t="s">
        <v>43</v>
      </c>
      <c r="O320" s="316"/>
      <c r="P320" s="316"/>
      <c r="Q320" s="316"/>
      <c r="R320" s="316"/>
      <c r="S320" s="316"/>
      <c r="T320" s="317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19"/>
      <c r="N321" s="315" t="s">
        <v>43</v>
      </c>
      <c r="O321" s="316"/>
      <c r="P321" s="316"/>
      <c r="Q321" s="316"/>
      <c r="R321" s="316"/>
      <c r="S321" s="316"/>
      <c r="T321" s="317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29" t="s">
        <v>76</v>
      </c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4">
        <v>4607091384802</v>
      </c>
      <c r="E323" s="324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4">
        <v>4607091384826</v>
      </c>
      <c r="E324" s="324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3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6"/>
      <c r="P324" s="326"/>
      <c r="Q324" s="326"/>
      <c r="R324" s="32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9"/>
      <c r="N325" s="315" t="s">
        <v>43</v>
      </c>
      <c r="O325" s="316"/>
      <c r="P325" s="316"/>
      <c r="Q325" s="316"/>
      <c r="R325" s="316"/>
      <c r="S325" s="316"/>
      <c r="T325" s="317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9"/>
      <c r="N326" s="315" t="s">
        <v>43</v>
      </c>
      <c r="O326" s="316"/>
      <c r="P326" s="316"/>
      <c r="Q326" s="316"/>
      <c r="R326" s="316"/>
      <c r="S326" s="316"/>
      <c r="T326" s="317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9" t="s">
        <v>81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4">
        <v>4607091384246</v>
      </c>
      <c r="E328" s="32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4">
        <v>4680115881976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6"/>
      <c r="P329" s="326"/>
      <c r="Q329" s="326"/>
      <c r="R329" s="32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4">
        <v>4607091384253</v>
      </c>
      <c r="E330" s="324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6"/>
      <c r="P330" s="326"/>
      <c r="Q330" s="326"/>
      <c r="R330" s="32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4">
        <v>4680115881969</v>
      </c>
      <c r="E331" s="324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6"/>
      <c r="P331" s="326"/>
      <c r="Q331" s="326"/>
      <c r="R331" s="32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9"/>
      <c r="N332" s="315" t="s">
        <v>43</v>
      </c>
      <c r="O332" s="316"/>
      <c r="P332" s="316"/>
      <c r="Q332" s="316"/>
      <c r="R332" s="316"/>
      <c r="S332" s="316"/>
      <c r="T332" s="31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19"/>
      <c r="N333" s="315" t="s">
        <v>43</v>
      </c>
      <c r="O333" s="316"/>
      <c r="P333" s="316"/>
      <c r="Q333" s="316"/>
      <c r="R333" s="316"/>
      <c r="S333" s="316"/>
      <c r="T333" s="31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29" t="s">
        <v>232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4">
        <v>4607091389357</v>
      </c>
      <c r="E335" s="324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9"/>
      <c r="N336" s="315" t="s">
        <v>43</v>
      </c>
      <c r="O336" s="316"/>
      <c r="P336" s="316"/>
      <c r="Q336" s="316"/>
      <c r="R336" s="316"/>
      <c r="S336" s="316"/>
      <c r="T336" s="317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9"/>
      <c r="N337" s="315" t="s">
        <v>43</v>
      </c>
      <c r="O337" s="316"/>
      <c r="P337" s="316"/>
      <c r="Q337" s="316"/>
      <c r="R337" s="316"/>
      <c r="S337" s="316"/>
      <c r="T337" s="317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0" t="s">
        <v>490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55"/>
      <c r="Z338" s="55"/>
    </row>
    <row r="339" spans="1:53" ht="16.5" customHeight="1" x14ac:dyDescent="0.25">
      <c r="A339" s="328" t="s">
        <v>491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6"/>
      <c r="Z339" s="66"/>
    </row>
    <row r="340" spans="1:53" ht="14.25" customHeight="1" x14ac:dyDescent="0.25">
      <c r="A340" s="329" t="s">
        <v>116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4">
        <v>4607091389708</v>
      </c>
      <c r="E341" s="324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6"/>
      <c r="P341" s="326"/>
      <c r="Q341" s="326"/>
      <c r="R341" s="32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4">
        <v>4607091389692</v>
      </c>
      <c r="E342" s="32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6"/>
      <c r="P342" s="326"/>
      <c r="Q342" s="326"/>
      <c r="R342" s="32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9"/>
      <c r="N343" s="315" t="s">
        <v>43</v>
      </c>
      <c r="O343" s="316"/>
      <c r="P343" s="316"/>
      <c r="Q343" s="316"/>
      <c r="R343" s="316"/>
      <c r="S343" s="316"/>
      <c r="T343" s="3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9"/>
      <c r="N344" s="315" t="s">
        <v>43</v>
      </c>
      <c r="O344" s="316"/>
      <c r="P344" s="316"/>
      <c r="Q344" s="316"/>
      <c r="R344" s="316"/>
      <c r="S344" s="316"/>
      <c r="T344" s="3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29" t="s">
        <v>76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4">
        <v>4607091389753</v>
      </c>
      <c r="E346" s="324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4">
        <v>4607091389760</v>
      </c>
      <c r="E347" s="32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6"/>
      <c r="P347" s="326"/>
      <c r="Q347" s="326"/>
      <c r="R347" s="32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4">
        <v>4607091389746</v>
      </c>
      <c r="E348" s="32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6"/>
      <c r="P348" s="326"/>
      <c r="Q348" s="326"/>
      <c r="R348" s="32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4">
        <v>4680115882928</v>
      </c>
      <c r="E349" s="324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6"/>
      <c r="P349" s="326"/>
      <c r="Q349" s="326"/>
      <c r="R349" s="32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4">
        <v>4680115883147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4">
        <v>4607091384338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4">
        <v>4680115883154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4">
        <v>4607091389524</v>
      </c>
      <c r="E353" s="32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4">
        <v>4680115883161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4">
        <v>4607091384345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4">
        <v>4680115883178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4">
        <v>4607091389531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4">
        <v>4680115883185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378" t="s">
        <v>522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9"/>
      <c r="N359" s="315" t="s">
        <v>43</v>
      </c>
      <c r="O359" s="316"/>
      <c r="P359" s="316"/>
      <c r="Q359" s="316"/>
      <c r="R359" s="316"/>
      <c r="S359" s="316"/>
      <c r="T359" s="317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9"/>
      <c r="N360" s="315" t="s">
        <v>43</v>
      </c>
      <c r="O360" s="316"/>
      <c r="P360" s="316"/>
      <c r="Q360" s="316"/>
      <c r="R360" s="316"/>
      <c r="S360" s="316"/>
      <c r="T360" s="317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29" t="s">
        <v>81</v>
      </c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4">
        <v>4607091389685</v>
      </c>
      <c r="E362" s="324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4">
        <v>4607091389654</v>
      </c>
      <c r="E363" s="324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6"/>
      <c r="P363" s="326"/>
      <c r="Q363" s="326"/>
      <c r="R363" s="32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4">
        <v>4607091384352</v>
      </c>
      <c r="E364" s="324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6"/>
      <c r="P364" s="326"/>
      <c r="Q364" s="326"/>
      <c r="R364" s="32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4">
        <v>4607091389661</v>
      </c>
      <c r="E365" s="324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6"/>
      <c r="P365" s="326"/>
      <c r="Q365" s="326"/>
      <c r="R365" s="32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9"/>
      <c r="N366" s="315" t="s">
        <v>43</v>
      </c>
      <c r="O366" s="316"/>
      <c r="P366" s="316"/>
      <c r="Q366" s="316"/>
      <c r="R366" s="316"/>
      <c r="S366" s="316"/>
      <c r="T366" s="317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19"/>
      <c r="N367" s="315" t="s">
        <v>43</v>
      </c>
      <c r="O367" s="316"/>
      <c r="P367" s="316"/>
      <c r="Q367" s="316"/>
      <c r="R367" s="316"/>
      <c r="S367" s="316"/>
      <c r="T367" s="317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29" t="s">
        <v>232</v>
      </c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4">
        <v>4680115881648</v>
      </c>
      <c r="E369" s="324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9"/>
      <c r="N370" s="315" t="s">
        <v>43</v>
      </c>
      <c r="O370" s="316"/>
      <c r="P370" s="316"/>
      <c r="Q370" s="316"/>
      <c r="R370" s="316"/>
      <c r="S370" s="316"/>
      <c r="T370" s="317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19"/>
      <c r="N371" s="315" t="s">
        <v>43</v>
      </c>
      <c r="O371" s="316"/>
      <c r="P371" s="316"/>
      <c r="Q371" s="316"/>
      <c r="R371" s="316"/>
      <c r="S371" s="316"/>
      <c r="T371" s="317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9" t="s">
        <v>103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7" t="s">
        <v>535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9"/>
      <c r="N374" s="315" t="s">
        <v>43</v>
      </c>
      <c r="O374" s="316"/>
      <c r="P374" s="316"/>
      <c r="Q374" s="316"/>
      <c r="R374" s="316"/>
      <c r="S374" s="316"/>
      <c r="T374" s="31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9"/>
      <c r="N375" s="315" t="s">
        <v>43</v>
      </c>
      <c r="O375" s="316"/>
      <c r="P375" s="316"/>
      <c r="Q375" s="316"/>
      <c r="R375" s="316"/>
      <c r="S375" s="316"/>
      <c r="T375" s="31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28" t="s">
        <v>538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6"/>
      <c r="Z376" s="66"/>
    </row>
    <row r="377" spans="1:53" ht="14.25" customHeight="1" x14ac:dyDescent="0.25">
      <c r="A377" s="329" t="s">
        <v>108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9"/>
      <c r="N380" s="315" t="s">
        <v>43</v>
      </c>
      <c r="O380" s="316"/>
      <c r="P380" s="316"/>
      <c r="Q380" s="316"/>
      <c r="R380" s="316"/>
      <c r="S380" s="316"/>
      <c r="T380" s="31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9"/>
      <c r="N381" s="315" t="s">
        <v>43</v>
      </c>
      <c r="O381" s="316"/>
      <c r="P381" s="316"/>
      <c r="Q381" s="316"/>
      <c r="R381" s="316"/>
      <c r="S381" s="316"/>
      <c r="T381" s="31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9" t="s">
        <v>76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6"/>
      <c r="P383" s="326"/>
      <c r="Q383" s="326"/>
      <c r="R383" s="327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6"/>
      <c r="P384" s="326"/>
      <c r="Q384" s="326"/>
      <c r="R384" s="32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360" t="s">
        <v>551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6"/>
      <c r="P387" s="326"/>
      <c r="Q387" s="326"/>
      <c r="R387" s="32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6"/>
      <c r="P388" s="326"/>
      <c r="Q388" s="326"/>
      <c r="R388" s="32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6"/>
      <c r="P389" s="326"/>
      <c r="Q389" s="326"/>
      <c r="R389" s="32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9"/>
      <c r="N390" s="315" t="s">
        <v>43</v>
      </c>
      <c r="O390" s="316"/>
      <c r="P390" s="316"/>
      <c r="Q390" s="316"/>
      <c r="R390" s="316"/>
      <c r="S390" s="316"/>
      <c r="T390" s="317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9"/>
      <c r="N391" s="315" t="s">
        <v>43</v>
      </c>
      <c r="O391" s="316"/>
      <c r="P391" s="316"/>
      <c r="Q391" s="316"/>
      <c r="R391" s="316"/>
      <c r="S391" s="316"/>
      <c r="T391" s="317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9" t="s">
        <v>103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4">
        <v>4680115882980</v>
      </c>
      <c r="E393" s="324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19"/>
      <c r="N394" s="315" t="s">
        <v>43</v>
      </c>
      <c r="O394" s="316"/>
      <c r="P394" s="316"/>
      <c r="Q394" s="316"/>
      <c r="R394" s="316"/>
      <c r="S394" s="316"/>
      <c r="T394" s="317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9"/>
      <c r="N395" s="315" t="s">
        <v>43</v>
      </c>
      <c r="O395" s="316"/>
      <c r="P395" s="316"/>
      <c r="Q395" s="316"/>
      <c r="R395" s="316"/>
      <c r="S395" s="316"/>
      <c r="T395" s="317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0" t="s">
        <v>560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55"/>
      <c r="Z396" s="55"/>
    </row>
    <row r="397" spans="1:53" ht="16.5" customHeight="1" x14ac:dyDescent="0.25">
      <c r="A397" s="328" t="s">
        <v>560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6"/>
      <c r="Z397" s="66"/>
    </row>
    <row r="398" spans="1:53" ht="14.25" customHeight="1" x14ac:dyDescent="0.25">
      <c r="A398" s="329" t="s">
        <v>116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4">
        <v>4607091389067</v>
      </c>
      <c r="E399" s="324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6"/>
      <c r="P399" s="326"/>
      <c r="Q399" s="326"/>
      <c r="R399" s="32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4">
        <v>4607091383522</v>
      </c>
      <c r="E400" s="32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4">
        <v>4607091384437</v>
      </c>
      <c r="E401" s="32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6"/>
      <c r="P401" s="326"/>
      <c r="Q401" s="326"/>
      <c r="R401" s="32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4">
        <v>4607091389104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6"/>
      <c r="P402" s="326"/>
      <c r="Q402" s="326"/>
      <c r="R402" s="32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4">
        <v>4680115880603</v>
      </c>
      <c r="E403" s="324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6"/>
      <c r="P403" s="326"/>
      <c r="Q403" s="326"/>
      <c r="R403" s="32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4">
        <v>4607091389999</v>
      </c>
      <c r="E404" s="32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4">
        <v>4680115882782</v>
      </c>
      <c r="E405" s="32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6"/>
      <c r="P405" s="326"/>
      <c r="Q405" s="326"/>
      <c r="R405" s="32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4">
        <v>4607091389098</v>
      </c>
      <c r="E406" s="324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6"/>
      <c r="P406" s="326"/>
      <c r="Q406" s="326"/>
      <c r="R406" s="32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4">
        <v>4607091389982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6"/>
      <c r="P407" s="326"/>
      <c r="Q407" s="326"/>
      <c r="R407" s="32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9"/>
      <c r="N408" s="315" t="s">
        <v>43</v>
      </c>
      <c r="O408" s="316"/>
      <c r="P408" s="316"/>
      <c r="Q408" s="316"/>
      <c r="R408" s="316"/>
      <c r="S408" s="316"/>
      <c r="T408" s="317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9"/>
      <c r="N409" s="315" t="s">
        <v>43</v>
      </c>
      <c r="O409" s="316"/>
      <c r="P409" s="316"/>
      <c r="Q409" s="316"/>
      <c r="R409" s="316"/>
      <c r="S409" s="316"/>
      <c r="T409" s="317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29" t="s">
        <v>108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4">
        <v>4607091388930</v>
      </c>
      <c r="E411" s="32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6"/>
      <c r="P411" s="326"/>
      <c r="Q411" s="326"/>
      <c r="R411" s="32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4">
        <v>4680115880054</v>
      </c>
      <c r="E412" s="324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6"/>
      <c r="P412" s="326"/>
      <c r="Q412" s="326"/>
      <c r="R412" s="32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9"/>
      <c r="N413" s="315" t="s">
        <v>43</v>
      </c>
      <c r="O413" s="316"/>
      <c r="P413" s="316"/>
      <c r="Q413" s="316"/>
      <c r="R413" s="316"/>
      <c r="S413" s="316"/>
      <c r="T413" s="317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9"/>
      <c r="N414" s="315" t="s">
        <v>43</v>
      </c>
      <c r="O414" s="316"/>
      <c r="P414" s="316"/>
      <c r="Q414" s="316"/>
      <c r="R414" s="316"/>
      <c r="S414" s="316"/>
      <c r="T414" s="317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29" t="s">
        <v>76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4">
        <v>4680115883116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4">
        <v>4680115883093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4">
        <v>4680115883109</v>
      </c>
      <c r="E418" s="32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4">
        <v>4680115882072</v>
      </c>
      <c r="E419" s="32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341" t="s">
        <v>591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4">
        <v>4680115882102</v>
      </c>
      <c r="E420" s="32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594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4">
        <v>4680115882096</v>
      </c>
      <c r="E421" s="32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597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9"/>
      <c r="N422" s="315" t="s">
        <v>43</v>
      </c>
      <c r="O422" s="316"/>
      <c r="P422" s="316"/>
      <c r="Q422" s="316"/>
      <c r="R422" s="316"/>
      <c r="S422" s="316"/>
      <c r="T422" s="317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19"/>
      <c r="N423" s="315" t="s">
        <v>43</v>
      </c>
      <c r="O423" s="316"/>
      <c r="P423" s="316"/>
      <c r="Q423" s="316"/>
      <c r="R423" s="316"/>
      <c r="S423" s="316"/>
      <c r="T423" s="317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9" t="s">
        <v>81</v>
      </c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4">
        <v>4607091383409</v>
      </c>
      <c r="E425" s="32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6"/>
      <c r="P425" s="326"/>
      <c r="Q425" s="326"/>
      <c r="R425" s="32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4">
        <v>4607091383416</v>
      </c>
      <c r="E426" s="32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19"/>
      <c r="N427" s="315" t="s">
        <v>43</v>
      </c>
      <c r="O427" s="316"/>
      <c r="P427" s="316"/>
      <c r="Q427" s="316"/>
      <c r="R427" s="316"/>
      <c r="S427" s="316"/>
      <c r="T427" s="31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9"/>
      <c r="N428" s="315" t="s">
        <v>43</v>
      </c>
      <c r="O428" s="316"/>
      <c r="P428" s="316"/>
      <c r="Q428" s="316"/>
      <c r="R428" s="316"/>
      <c r="S428" s="316"/>
      <c r="T428" s="31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0" t="s">
        <v>602</v>
      </c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55"/>
      <c r="Z429" s="55"/>
    </row>
    <row r="430" spans="1:53" ht="16.5" customHeight="1" x14ac:dyDescent="0.25">
      <c r="A430" s="328" t="s">
        <v>603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6"/>
      <c r="Z430" s="66"/>
    </row>
    <row r="431" spans="1:53" ht="14.25" customHeight="1" x14ac:dyDescent="0.25">
      <c r="A431" s="329" t="s">
        <v>116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4">
        <v>4640242180441</v>
      </c>
      <c r="E432" s="324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606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4">
        <v>4640242180564</v>
      </c>
      <c r="E433" s="32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609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9"/>
      <c r="N434" s="315" t="s">
        <v>43</v>
      </c>
      <c r="O434" s="316"/>
      <c r="P434" s="316"/>
      <c r="Q434" s="316"/>
      <c r="R434" s="316"/>
      <c r="S434" s="316"/>
      <c r="T434" s="317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9"/>
      <c r="N435" s="315" t="s">
        <v>43</v>
      </c>
      <c r="O435" s="316"/>
      <c r="P435" s="316"/>
      <c r="Q435" s="316"/>
      <c r="R435" s="316"/>
      <c r="S435" s="316"/>
      <c r="T435" s="317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9" t="s">
        <v>108</v>
      </c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4">
        <v>4640242180526</v>
      </c>
      <c r="E437" s="324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4" t="s">
        <v>612</v>
      </c>
      <c r="O437" s="326"/>
      <c r="P437" s="326"/>
      <c r="Q437" s="326"/>
      <c r="R437" s="327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4">
        <v>4640242180519</v>
      </c>
      <c r="E438" s="324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335" t="s">
        <v>615</v>
      </c>
      <c r="O438" s="326"/>
      <c r="P438" s="326"/>
      <c r="Q438" s="326"/>
      <c r="R438" s="32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9"/>
      <c r="N439" s="315" t="s">
        <v>43</v>
      </c>
      <c r="O439" s="316"/>
      <c r="P439" s="316"/>
      <c r="Q439" s="316"/>
      <c r="R439" s="316"/>
      <c r="S439" s="316"/>
      <c r="T439" s="317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9"/>
      <c r="N440" s="315" t="s">
        <v>43</v>
      </c>
      <c r="O440" s="316"/>
      <c r="P440" s="316"/>
      <c r="Q440" s="316"/>
      <c r="R440" s="316"/>
      <c r="S440" s="316"/>
      <c r="T440" s="317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9" t="s">
        <v>76</v>
      </c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4">
        <v>4640242180816</v>
      </c>
      <c r="E442" s="324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618</v>
      </c>
      <c r="O442" s="326"/>
      <c r="P442" s="326"/>
      <c r="Q442" s="326"/>
      <c r="R442" s="327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4">
        <v>4640242180595</v>
      </c>
      <c r="E443" s="32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621</v>
      </c>
      <c r="O443" s="326"/>
      <c r="P443" s="326"/>
      <c r="Q443" s="326"/>
      <c r="R443" s="32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9"/>
      <c r="N444" s="315" t="s">
        <v>43</v>
      </c>
      <c r="O444" s="316"/>
      <c r="P444" s="316"/>
      <c r="Q444" s="316"/>
      <c r="R444" s="316"/>
      <c r="S444" s="316"/>
      <c r="T444" s="317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9"/>
      <c r="N445" s="315" t="s">
        <v>43</v>
      </c>
      <c r="O445" s="316"/>
      <c r="P445" s="316"/>
      <c r="Q445" s="316"/>
      <c r="R445" s="316"/>
      <c r="S445" s="316"/>
      <c r="T445" s="317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9" t="s">
        <v>81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4">
        <v>4640242180540</v>
      </c>
      <c r="E447" s="324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3" t="s">
        <v>624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4">
        <v>4640242180557</v>
      </c>
      <c r="E448" s="324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25" t="s">
        <v>627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9"/>
      <c r="N449" s="315" t="s">
        <v>43</v>
      </c>
      <c r="O449" s="316"/>
      <c r="P449" s="316"/>
      <c r="Q449" s="316"/>
      <c r="R449" s="316"/>
      <c r="S449" s="316"/>
      <c r="T449" s="31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9"/>
      <c r="N450" s="315" t="s">
        <v>43</v>
      </c>
      <c r="O450" s="316"/>
      <c r="P450" s="316"/>
      <c r="Q450" s="316"/>
      <c r="R450" s="316"/>
      <c r="S450" s="316"/>
      <c r="T450" s="31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28" t="s">
        <v>628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6"/>
      <c r="Z451" s="66"/>
    </row>
    <row r="452" spans="1:53" ht="14.25" customHeight="1" x14ac:dyDescent="0.25">
      <c r="A452" s="329" t="s">
        <v>81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24">
        <v>4680115880870</v>
      </c>
      <c r="E453" s="324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19"/>
      <c r="N454" s="315" t="s">
        <v>43</v>
      </c>
      <c r="O454" s="316"/>
      <c r="P454" s="316"/>
      <c r="Q454" s="316"/>
      <c r="R454" s="316"/>
      <c r="S454" s="316"/>
      <c r="T454" s="317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9"/>
      <c r="N455" s="315" t="s">
        <v>43</v>
      </c>
      <c r="O455" s="316"/>
      <c r="P455" s="316"/>
      <c r="Q455" s="316"/>
      <c r="R455" s="316"/>
      <c r="S455" s="316"/>
      <c r="T455" s="317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23"/>
      <c r="N456" s="320" t="s">
        <v>36</v>
      </c>
      <c r="O456" s="321"/>
      <c r="P456" s="321"/>
      <c r="Q456" s="321"/>
      <c r="R456" s="321"/>
      <c r="S456" s="321"/>
      <c r="T456" s="322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1200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1200</v>
      </c>
      <c r="X456" s="43"/>
      <c r="Y456" s="68"/>
      <c r="Z456" s="68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23"/>
      <c r="N457" s="320" t="s">
        <v>37</v>
      </c>
      <c r="O457" s="321"/>
      <c r="P457" s="321"/>
      <c r="Q457" s="321"/>
      <c r="R457" s="321"/>
      <c r="S457" s="321"/>
      <c r="T457" s="322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1238.4000000000001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1238.4000000000001</v>
      </c>
      <c r="X457" s="43"/>
      <c r="Y457" s="68"/>
      <c r="Z457" s="68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3"/>
      <c r="N458" s="320" t="s">
        <v>38</v>
      </c>
      <c r="O458" s="321"/>
      <c r="P458" s="321"/>
      <c r="Q458" s="321"/>
      <c r="R458" s="321"/>
      <c r="S458" s="321"/>
      <c r="T458" s="322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</v>
      </c>
      <c r="X458" s="43"/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3"/>
      <c r="N459" s="320" t="s">
        <v>39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GrossWeightTotal+PalletQtyTotal*25</f>
        <v>1288.4000000000001</v>
      </c>
      <c r="W459" s="44">
        <f>GrossWeightTotalR+PalletQtyTotalR*25</f>
        <v>1288.4000000000001</v>
      </c>
      <c r="X459" s="43"/>
      <c r="Y459" s="68"/>
      <c r="Z459" s="68"/>
    </row>
    <row r="460" spans="1:53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23"/>
      <c r="N460" s="320" t="s">
        <v>40</v>
      </c>
      <c r="O460" s="321"/>
      <c r="P460" s="321"/>
      <c r="Q460" s="321"/>
      <c r="R460" s="321"/>
      <c r="S460" s="321"/>
      <c r="T460" s="322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80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80</v>
      </c>
      <c r="X460" s="43"/>
      <c r="Y460" s="68"/>
      <c r="Z460" s="68"/>
    </row>
    <row r="461" spans="1:53" ht="14.25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3"/>
      <c r="N461" s="320" t="s">
        <v>41</v>
      </c>
      <c r="O461" s="321"/>
      <c r="P461" s="321"/>
      <c r="Q461" s="321"/>
      <c r="R461" s="321"/>
      <c r="S461" s="321"/>
      <c r="T461" s="322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1.7399999999999998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311" t="s">
        <v>106</v>
      </c>
      <c r="D463" s="311" t="s">
        <v>106</v>
      </c>
      <c r="E463" s="311" t="s">
        <v>106</v>
      </c>
      <c r="F463" s="311" t="s">
        <v>106</v>
      </c>
      <c r="G463" s="311" t="s">
        <v>252</v>
      </c>
      <c r="H463" s="311" t="s">
        <v>252</v>
      </c>
      <c r="I463" s="311" t="s">
        <v>252</v>
      </c>
      <c r="J463" s="311" t="s">
        <v>252</v>
      </c>
      <c r="K463" s="312"/>
      <c r="L463" s="311" t="s">
        <v>252</v>
      </c>
      <c r="M463" s="311" t="s">
        <v>252</v>
      </c>
      <c r="N463" s="311" t="s">
        <v>443</v>
      </c>
      <c r="O463" s="311" t="s">
        <v>443</v>
      </c>
      <c r="P463" s="311" t="s">
        <v>490</v>
      </c>
      <c r="Q463" s="311" t="s">
        <v>490</v>
      </c>
      <c r="R463" s="72" t="s">
        <v>560</v>
      </c>
      <c r="S463" s="311" t="s">
        <v>602</v>
      </c>
      <c r="T463" s="311" t="s">
        <v>602</v>
      </c>
      <c r="U463" s="1"/>
      <c r="Z463" s="61"/>
      <c r="AC463" s="1"/>
    </row>
    <row r="464" spans="1:53" ht="14.25" customHeight="1" thickTop="1" x14ac:dyDescent="0.2">
      <c r="A464" s="313" t="s">
        <v>10</v>
      </c>
      <c r="B464" s="311" t="s">
        <v>75</v>
      </c>
      <c r="C464" s="311" t="s">
        <v>107</v>
      </c>
      <c r="D464" s="311" t="s">
        <v>115</v>
      </c>
      <c r="E464" s="311" t="s">
        <v>106</v>
      </c>
      <c r="F464" s="311" t="s">
        <v>245</v>
      </c>
      <c r="G464" s="311" t="s">
        <v>253</v>
      </c>
      <c r="H464" s="311" t="s">
        <v>260</v>
      </c>
      <c r="I464" s="311" t="s">
        <v>277</v>
      </c>
      <c r="J464" s="311" t="s">
        <v>335</v>
      </c>
      <c r="K464" s="1"/>
      <c r="L464" s="311" t="s">
        <v>411</v>
      </c>
      <c r="M464" s="311" t="s">
        <v>429</v>
      </c>
      <c r="N464" s="311" t="s">
        <v>444</v>
      </c>
      <c r="O464" s="311" t="s">
        <v>467</v>
      </c>
      <c r="P464" s="311" t="s">
        <v>491</v>
      </c>
      <c r="Q464" s="311" t="s">
        <v>538</v>
      </c>
      <c r="R464" s="311" t="s">
        <v>560</v>
      </c>
      <c r="S464" s="311" t="s">
        <v>603</v>
      </c>
      <c r="T464" s="311" t="s">
        <v>628</v>
      </c>
      <c r="U464" s="1"/>
      <c r="Z464" s="61"/>
      <c r="AC464" s="1"/>
    </row>
    <row r="465" spans="1:29" ht="13.5" thickBot="1" x14ac:dyDescent="0.25">
      <c r="A465" s="314"/>
      <c r="B465" s="311"/>
      <c r="C465" s="311"/>
      <c r="D465" s="311"/>
      <c r="E465" s="311"/>
      <c r="F465" s="311"/>
      <c r="G465" s="311"/>
      <c r="H465" s="311"/>
      <c r="I465" s="311"/>
      <c r="J465" s="311"/>
      <c r="K465" s="1"/>
      <c r="L465" s="311"/>
      <c r="M465" s="311"/>
      <c r="N465" s="311"/>
      <c r="O465" s="311"/>
      <c r="P465" s="311"/>
      <c r="Q465" s="311"/>
      <c r="R465" s="311"/>
      <c r="S465" s="311"/>
      <c r="T465" s="311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1200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