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W452" i="1" s="1"/>
  <c r="N451" i="1"/>
  <c r="V448" i="1"/>
  <c r="W447" i="1"/>
  <c r="V447" i="1"/>
  <c r="X446" i="1"/>
  <c r="W446" i="1"/>
  <c r="X445" i="1"/>
  <c r="X447" i="1" s="1"/>
  <c r="W445" i="1"/>
  <c r="W443" i="1"/>
  <c r="V443" i="1"/>
  <c r="V442" i="1"/>
  <c r="X441" i="1"/>
  <c r="W441" i="1"/>
  <c r="W440" i="1"/>
  <c r="V438" i="1"/>
  <c r="V437" i="1"/>
  <c r="X436" i="1"/>
  <c r="W436" i="1"/>
  <c r="W435" i="1"/>
  <c r="W437" i="1" s="1"/>
  <c r="V433" i="1"/>
  <c r="V432" i="1"/>
  <c r="W431" i="1"/>
  <c r="X431" i="1" s="1"/>
  <c r="W430" i="1"/>
  <c r="W433" i="1" s="1"/>
  <c r="V426" i="1"/>
  <c r="V425" i="1"/>
  <c r="W424" i="1"/>
  <c r="X424" i="1" s="1"/>
  <c r="N424" i="1"/>
  <c r="W423" i="1"/>
  <c r="N423" i="1"/>
  <c r="W421" i="1"/>
  <c r="V421" i="1"/>
  <c r="V420" i="1"/>
  <c r="W419" i="1"/>
  <c r="X419" i="1" s="1"/>
  <c r="X418" i="1"/>
  <c r="W418" i="1"/>
  <c r="W417" i="1"/>
  <c r="X417" i="1" s="1"/>
  <c r="W416" i="1"/>
  <c r="X416" i="1" s="1"/>
  <c r="N416" i="1"/>
  <c r="X415" i="1"/>
  <c r="X420" i="1" s="1"/>
  <c r="W415" i="1"/>
  <c r="N415" i="1"/>
  <c r="W414" i="1"/>
  <c r="X414" i="1" s="1"/>
  <c r="N414" i="1"/>
  <c r="V412" i="1"/>
  <c r="W411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W406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X382" i="1"/>
  <c r="W382" i="1"/>
  <c r="W388" i="1" s="1"/>
  <c r="N382" i="1"/>
  <c r="W381" i="1"/>
  <c r="X381" i="1" s="1"/>
  <c r="N381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W368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X348" i="1"/>
  <c r="W348" i="1"/>
  <c r="N348" i="1"/>
  <c r="W347" i="1"/>
  <c r="X347" i="1" s="1"/>
  <c r="N347" i="1"/>
  <c r="W346" i="1"/>
  <c r="X346" i="1" s="1"/>
  <c r="N346" i="1"/>
  <c r="X345" i="1"/>
  <c r="W345" i="1"/>
  <c r="N345" i="1"/>
  <c r="W344" i="1"/>
  <c r="N344" i="1"/>
  <c r="V342" i="1"/>
  <c r="V341" i="1"/>
  <c r="X340" i="1"/>
  <c r="W340" i="1"/>
  <c r="N340" i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N326" i="1"/>
  <c r="V324" i="1"/>
  <c r="V323" i="1"/>
  <c r="X322" i="1"/>
  <c r="W322" i="1"/>
  <c r="N322" i="1"/>
  <c r="W321" i="1"/>
  <c r="W323" i="1" s="1"/>
  <c r="N321" i="1"/>
  <c r="V319" i="1"/>
  <c r="W318" i="1"/>
  <c r="V318" i="1"/>
  <c r="X317" i="1"/>
  <c r="W317" i="1"/>
  <c r="N317" i="1"/>
  <c r="W316" i="1"/>
  <c r="X316" i="1" s="1"/>
  <c r="N316" i="1"/>
  <c r="X315" i="1"/>
  <c r="W315" i="1"/>
  <c r="N315" i="1"/>
  <c r="X314" i="1"/>
  <c r="X318" i="1" s="1"/>
  <c r="W314" i="1"/>
  <c r="N314" i="1"/>
  <c r="V311" i="1"/>
  <c r="V310" i="1"/>
  <c r="W309" i="1"/>
  <c r="N309" i="1"/>
  <c r="W307" i="1"/>
  <c r="V307" i="1"/>
  <c r="X306" i="1"/>
  <c r="V306" i="1"/>
  <c r="X305" i="1"/>
  <c r="W305" i="1"/>
  <c r="W306" i="1" s="1"/>
  <c r="N305" i="1"/>
  <c r="V303" i="1"/>
  <c r="V302" i="1"/>
  <c r="W301" i="1"/>
  <c r="X301" i="1" s="1"/>
  <c r="N301" i="1"/>
  <c r="X300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X293" i="1"/>
  <c r="W293" i="1"/>
  <c r="N293" i="1"/>
  <c r="W292" i="1"/>
  <c r="X292" i="1" s="1"/>
  <c r="N292" i="1"/>
  <c r="X291" i="1"/>
  <c r="W291" i="1"/>
  <c r="N291" i="1"/>
  <c r="X290" i="1"/>
  <c r="W290" i="1"/>
  <c r="N290" i="1"/>
  <c r="W289" i="1"/>
  <c r="N289" i="1"/>
  <c r="V285" i="1"/>
  <c r="W284" i="1"/>
  <c r="V284" i="1"/>
  <c r="X283" i="1"/>
  <c r="X284" i="1" s="1"/>
  <c r="W283" i="1"/>
  <c r="W285" i="1" s="1"/>
  <c r="N283" i="1"/>
  <c r="V281" i="1"/>
  <c r="V280" i="1"/>
  <c r="W279" i="1"/>
  <c r="N279" i="1"/>
  <c r="V277" i="1"/>
  <c r="W276" i="1"/>
  <c r="V276" i="1"/>
  <c r="X275" i="1"/>
  <c r="W275" i="1"/>
  <c r="X274" i="1"/>
  <c r="W274" i="1"/>
  <c r="N274" i="1"/>
  <c r="W273" i="1"/>
  <c r="N273" i="1"/>
  <c r="W271" i="1"/>
  <c r="V271" i="1"/>
  <c r="X270" i="1"/>
  <c r="V270" i="1"/>
  <c r="X269" i="1"/>
  <c r="W269" i="1"/>
  <c r="W270" i="1" s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N253" i="1"/>
  <c r="V250" i="1"/>
  <c r="V249" i="1"/>
  <c r="X248" i="1"/>
  <c r="W248" i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W240" i="1"/>
  <c r="V238" i="1"/>
  <c r="V237" i="1"/>
  <c r="W236" i="1"/>
  <c r="X236" i="1" s="1"/>
  <c r="N236" i="1"/>
  <c r="X235" i="1"/>
  <c r="W235" i="1"/>
  <c r="N235" i="1"/>
  <c r="W234" i="1"/>
  <c r="N234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W226" i="1"/>
  <c r="N226" i="1"/>
  <c r="X225" i="1"/>
  <c r="W225" i="1"/>
  <c r="N225" i="1"/>
  <c r="W224" i="1"/>
  <c r="N224" i="1"/>
  <c r="V222" i="1"/>
  <c r="V221" i="1"/>
  <c r="W220" i="1"/>
  <c r="X220" i="1" s="1"/>
  <c r="N220" i="1"/>
  <c r="X219" i="1"/>
  <c r="W219" i="1"/>
  <c r="N219" i="1"/>
  <c r="W218" i="1"/>
  <c r="X218" i="1" s="1"/>
  <c r="N218" i="1"/>
  <c r="X217" i="1"/>
  <c r="X221" i="1" s="1"/>
  <c r="W217" i="1"/>
  <c r="W222" i="1" s="1"/>
  <c r="N217" i="1"/>
  <c r="V215" i="1"/>
  <c r="V214" i="1"/>
  <c r="W213" i="1"/>
  <c r="N213" i="1"/>
  <c r="V211" i="1"/>
  <c r="V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W195" i="1"/>
  <c r="N195" i="1"/>
  <c r="V192" i="1"/>
  <c r="V191" i="1"/>
  <c r="X190" i="1"/>
  <c r="W190" i="1"/>
  <c r="N190" i="1"/>
  <c r="X189" i="1"/>
  <c r="X191" i="1" s="1"/>
  <c r="W189" i="1"/>
  <c r="W192" i="1" s="1"/>
  <c r="N189" i="1"/>
  <c r="V187" i="1"/>
  <c r="V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N172" i="1"/>
  <c r="X171" i="1"/>
  <c r="W171" i="1"/>
  <c r="X170" i="1"/>
  <c r="W170" i="1"/>
  <c r="N170" i="1"/>
  <c r="V168" i="1"/>
  <c r="V167" i="1"/>
  <c r="X166" i="1"/>
  <c r="W166" i="1"/>
  <c r="N166" i="1"/>
  <c r="X165" i="1"/>
  <c r="W165" i="1"/>
  <c r="N165" i="1"/>
  <c r="W164" i="1"/>
  <c r="X164" i="1" s="1"/>
  <c r="N164" i="1"/>
  <c r="W163" i="1"/>
  <c r="N163" i="1"/>
  <c r="W161" i="1"/>
  <c r="V161" i="1"/>
  <c r="X160" i="1"/>
  <c r="W160" i="1"/>
  <c r="V160" i="1"/>
  <c r="W159" i="1"/>
  <c r="X159" i="1" s="1"/>
  <c r="N159" i="1"/>
  <c r="X158" i="1"/>
  <c r="W158" i="1"/>
  <c r="V156" i="1"/>
  <c r="V155" i="1"/>
  <c r="W154" i="1"/>
  <c r="X154" i="1" s="1"/>
  <c r="N154" i="1"/>
  <c r="X153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X149" i="1" s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N141" i="1"/>
  <c r="V138" i="1"/>
  <c r="V137" i="1"/>
  <c r="W136" i="1"/>
  <c r="X136" i="1" s="1"/>
  <c r="N136" i="1"/>
  <c r="X135" i="1"/>
  <c r="W135" i="1"/>
  <c r="N135" i="1"/>
  <c r="W134" i="1"/>
  <c r="N134" i="1"/>
  <c r="V130" i="1"/>
  <c r="V129" i="1"/>
  <c r="W128" i="1"/>
  <c r="X128" i="1" s="1"/>
  <c r="N128" i="1"/>
  <c r="X127" i="1"/>
  <c r="W127" i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W123" i="1" s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X114" i="1" s="1"/>
  <c r="W106" i="1"/>
  <c r="X105" i="1"/>
  <c r="W105" i="1"/>
  <c r="W114" i="1" s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X102" i="1" s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X79" i="1" s="1"/>
  <c r="W63" i="1"/>
  <c r="V60" i="1"/>
  <c r="V59" i="1"/>
  <c r="W58" i="1"/>
  <c r="X58" i="1" s="1"/>
  <c r="W57" i="1"/>
  <c r="X57" i="1" s="1"/>
  <c r="X59" i="1" s="1"/>
  <c r="N57" i="1"/>
  <c r="X56" i="1"/>
  <c r="W56" i="1"/>
  <c r="N56" i="1"/>
  <c r="X55" i="1"/>
  <c r="W55" i="1"/>
  <c r="V52" i="1"/>
  <c r="V51" i="1"/>
  <c r="W50" i="1"/>
  <c r="W51" i="1" s="1"/>
  <c r="N50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X28" i="1" s="1"/>
  <c r="N28" i="1"/>
  <c r="X27" i="1"/>
  <c r="W27" i="1"/>
  <c r="N27" i="1"/>
  <c r="X26" i="1"/>
  <c r="W26" i="1"/>
  <c r="W32" i="1" s="1"/>
  <c r="N26" i="1"/>
  <c r="V24" i="1"/>
  <c r="V454" i="1" s="1"/>
  <c r="V23" i="1"/>
  <c r="X22" i="1"/>
  <c r="X23" i="1" s="1"/>
  <c r="W22" i="1"/>
  <c r="W23" i="1" s="1"/>
  <c r="N22" i="1"/>
  <c r="H10" i="1"/>
  <c r="F10" i="1"/>
  <c r="F9" i="1"/>
  <c r="A9" i="1"/>
  <c r="A10" i="1" s="1"/>
  <c r="D7" i="1"/>
  <c r="O6" i="1"/>
  <c r="N2" i="1"/>
  <c r="W103" i="1" l="1"/>
  <c r="H9" i="1"/>
  <c r="V458" i="1"/>
  <c r="W24" i="1"/>
  <c r="X29" i="1"/>
  <c r="X32" i="1" s="1"/>
  <c r="X459" i="1" s="1"/>
  <c r="X50" i="1"/>
  <c r="W90" i="1"/>
  <c r="X82" i="1"/>
  <c r="X89" i="1" s="1"/>
  <c r="W89" i="1"/>
  <c r="W129" i="1"/>
  <c r="H464" i="1"/>
  <c r="X155" i="1"/>
  <c r="X186" i="1"/>
  <c r="W221" i="1"/>
  <c r="X226" i="1"/>
  <c r="W232" i="1"/>
  <c r="W243" i="1"/>
  <c r="W244" i="1"/>
  <c r="X240" i="1"/>
  <c r="X243" i="1" s="1"/>
  <c r="W277" i="1"/>
  <c r="X273" i="1"/>
  <c r="X276" i="1" s="1"/>
  <c r="X302" i="1"/>
  <c r="W456" i="1"/>
  <c r="L464" i="1"/>
  <c r="W261" i="1"/>
  <c r="W260" i="1"/>
  <c r="X253" i="1"/>
  <c r="X260" i="1" s="1"/>
  <c r="J9" i="1"/>
  <c r="C464" i="1"/>
  <c r="W52" i="1"/>
  <c r="X49" i="1"/>
  <c r="X51" i="1" s="1"/>
  <c r="W59" i="1"/>
  <c r="W458" i="1" s="1"/>
  <c r="W60" i="1"/>
  <c r="W115" i="1"/>
  <c r="F464" i="1"/>
  <c r="X126" i="1"/>
  <c r="X129" i="1" s="1"/>
  <c r="W130" i="1"/>
  <c r="W138" i="1"/>
  <c r="W187" i="1"/>
  <c r="X210" i="1"/>
  <c r="W215" i="1"/>
  <c r="X213" i="1"/>
  <c r="X214" i="1" s="1"/>
  <c r="W214" i="1"/>
  <c r="W249" i="1"/>
  <c r="X246" i="1"/>
  <c r="X249" i="1" s="1"/>
  <c r="W250" i="1"/>
  <c r="N464" i="1"/>
  <c r="W310" i="1"/>
  <c r="W311" i="1"/>
  <c r="X309" i="1"/>
  <c r="X310" i="1" s="1"/>
  <c r="W357" i="1"/>
  <c r="W358" i="1"/>
  <c r="X344" i="1"/>
  <c r="X357" i="1" s="1"/>
  <c r="W365" i="1"/>
  <c r="D464" i="1"/>
  <c r="W122" i="1"/>
  <c r="X117" i="1"/>
  <c r="X122" i="1" s="1"/>
  <c r="X163" i="1"/>
  <c r="X167" i="1" s="1"/>
  <c r="W167" i="1"/>
  <c r="W168" i="1"/>
  <c r="W238" i="1"/>
  <c r="X234" i="1"/>
  <c r="X237" i="1" s="1"/>
  <c r="W331" i="1"/>
  <c r="W330" i="1"/>
  <c r="X326" i="1"/>
  <c r="X330" i="1" s="1"/>
  <c r="B464" i="1"/>
  <c r="W455" i="1"/>
  <c r="E464" i="1"/>
  <c r="W79" i="1"/>
  <c r="W210" i="1"/>
  <c r="W237" i="1"/>
  <c r="W281" i="1"/>
  <c r="W280" i="1"/>
  <c r="X279" i="1"/>
  <c r="X280" i="1" s="1"/>
  <c r="M464" i="1"/>
  <c r="W80" i="1"/>
  <c r="W149" i="1"/>
  <c r="W155" i="1"/>
  <c r="W156" i="1"/>
  <c r="W191" i="1"/>
  <c r="J464" i="1"/>
  <c r="W231" i="1"/>
  <c r="X224" i="1"/>
  <c r="X231" i="1" s="1"/>
  <c r="X388" i="1"/>
  <c r="W389" i="1"/>
  <c r="W407" i="1"/>
  <c r="W420" i="1"/>
  <c r="W438" i="1"/>
  <c r="W448" i="1"/>
  <c r="W298" i="1"/>
  <c r="W324" i="1"/>
  <c r="P464" i="1"/>
  <c r="W341" i="1"/>
  <c r="W342" i="1"/>
  <c r="W426" i="1"/>
  <c r="X423" i="1"/>
  <c r="X425" i="1" s="1"/>
  <c r="S464" i="1"/>
  <c r="W432" i="1"/>
  <c r="W442" i="1"/>
  <c r="X440" i="1"/>
  <c r="X442" i="1" s="1"/>
  <c r="T464" i="1"/>
  <c r="W453" i="1"/>
  <c r="Q464" i="1"/>
  <c r="G464" i="1"/>
  <c r="W137" i="1"/>
  <c r="X134" i="1"/>
  <c r="X137" i="1" s="1"/>
  <c r="W150" i="1"/>
  <c r="W186" i="1"/>
  <c r="W265" i="1"/>
  <c r="W266" i="1"/>
  <c r="X289" i="1"/>
  <c r="X297" i="1" s="1"/>
  <c r="W297" i="1"/>
  <c r="W302" i="1"/>
  <c r="W303" i="1"/>
  <c r="O464" i="1"/>
  <c r="W319" i="1"/>
  <c r="X321" i="1"/>
  <c r="X323" i="1" s="1"/>
  <c r="X339" i="1"/>
  <c r="X341" i="1" s="1"/>
  <c r="W364" i="1"/>
  <c r="X367" i="1"/>
  <c r="X368" i="1" s="1"/>
  <c r="W369" i="1"/>
  <c r="W379" i="1"/>
  <c r="X406" i="1"/>
  <c r="W412" i="1"/>
  <c r="W425" i="1"/>
  <c r="X430" i="1"/>
  <c r="X432" i="1" s="1"/>
  <c r="X435" i="1"/>
  <c r="X437" i="1" s="1"/>
  <c r="X451" i="1"/>
  <c r="X452" i="1" s="1"/>
  <c r="I464" i="1"/>
  <c r="R464" i="1"/>
  <c r="W211" i="1"/>
  <c r="W454" i="1" l="1"/>
  <c r="W457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<sst xmlns="http://schemas.openxmlformats.org/spreadsheetml/2006/main" count="1899" uniqueCount="644">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</sst>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0.5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200</v>
      </c>
      <c r="W49" s="303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18.518518518518519</v>
      </c>
      <c r="W51" s="304">
        <f>IFERROR(W49/H49,"0")+IFERROR(W50/H50,"0")</f>
        <v>19</v>
      </c>
      <c r="X51" s="304">
        <f>IFERROR(IF(X49="",0,X49),"0")+IFERROR(IF(X50="",0,X50),"0")</f>
        <v>0.41324999999999995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200</v>
      </c>
      <c r="W52" s="304">
        <f>IFERROR(SUM(W49:W50),"0")</f>
        <v>205.20000000000002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511</v>
      </c>
      <c r="W56" s="303">
        <f>IFERROR(IF(V56="",0,CEILING((V56/$H56),1)*$H56),"")</f>
        <v>518.40000000000009</v>
      </c>
      <c r="X56" s="36">
        <f>IFERROR(IF(W56=0,"",ROUNDUP(W56/H56,0)*0.02175),"")</f>
        <v>1.044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47.31481481481481</v>
      </c>
      <c r="W59" s="304">
        <f>IFERROR(W55/H55,"0")+IFERROR(W56/H56,"0")+IFERROR(W57/H57,"0")+IFERROR(W58/H58,"0")</f>
        <v>48.000000000000007</v>
      </c>
      <c r="X59" s="304">
        <f>IFERROR(IF(X55="",0,X55),"0")+IFERROR(IF(X56="",0,X56),"0")+IFERROR(IF(X57="",0,X57),"0")+IFERROR(IF(X58="",0,X58),"0")</f>
        <v>1.044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511</v>
      </c>
      <c r="W60" s="304">
        <f>IFERROR(SUM(W55:W58),"0")</f>
        <v>518.40000000000009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0</v>
      </c>
      <c r="W93" s="303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0</v>
      </c>
      <c r="W103" s="304">
        <f>IFERROR(SUM(W92:W101),"0")</f>
        <v>0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5</v>
      </c>
      <c r="W126" s="303">
        <f>IFERROR(IF(V126="",0,CEILING((V126/$H126),1)*$H126),"")</f>
        <v>8.1</v>
      </c>
      <c r="X126" s="36">
        <f>IFERROR(IF(W126=0,"",ROUNDUP(W126/H126,0)*0.02175),"")</f>
        <v>2.1749999999999999E-2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0.61728395061728403</v>
      </c>
      <c r="W129" s="304">
        <f>IFERROR(W126/H126,"0")+IFERROR(W127/H127,"0")+IFERROR(W128/H128,"0")</f>
        <v>1</v>
      </c>
      <c r="X129" s="304">
        <f>IFERROR(IF(X126="",0,X126),"0")+IFERROR(IF(X127="",0,X127),"0")+IFERROR(IF(X128="",0,X128),"0")</f>
        <v>2.1749999999999999E-2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5</v>
      </c>
      <c r="W130" s="304">
        <f>IFERROR(SUM(W126:W128),"0")</f>
        <v>8.1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0</v>
      </c>
      <c r="W201" s="30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0</v>
      </c>
      <c r="W211" s="304">
        <f>IFERROR(SUM(W195:W209),"0")</f>
        <v>0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0</v>
      </c>
      <c r="W217" s="303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0</v>
      </c>
      <c r="W222" s="304">
        <f>IFERROR(SUM(W217:W220),"0")</f>
        <v>0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100</v>
      </c>
      <c r="W224" s="303">
        <f t="shared" ref="W224:W230" si="12">IFERROR(IF(V224="",0,CEILING((V224/$H224),1)*$H224),"")</f>
        <v>105.3</v>
      </c>
      <c r="X224" s="36">
        <f>IFERROR(IF(W224=0,"",ROUNDUP(W224/H224,0)*0.02175),"")</f>
        <v>0.28275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12.345679012345679</v>
      </c>
      <c r="W231" s="304">
        <f>IFERROR(W224/H224,"0")+IFERROR(W225/H225,"0")+IFERROR(W226/H226,"0")+IFERROR(W227/H227,"0")+IFERROR(W228/H228,"0")+IFERROR(W229/H229,"0")+IFERROR(W230/H230,"0")</f>
        <v>13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0.28275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100</v>
      </c>
      <c r="W232" s="304">
        <f>IFERROR(SUM(W224:W230),"0")</f>
        <v>105.3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0</v>
      </c>
      <c r="W235" s="303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0</v>
      </c>
      <c r="W237" s="304">
        <f>IFERROR(W234/H234,"0")+IFERROR(W235/H235,"0")+IFERROR(W236/H236,"0")</f>
        <v>0</v>
      </c>
      <c r="X237" s="304">
        <f>IFERROR(IF(X234="",0,X234),"0")+IFERROR(IF(X235="",0,X235),"0")+IFERROR(IF(X236="",0,X236),"0")</f>
        <v>0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0</v>
      </c>
      <c r="W238" s="304">
        <f>IFERROR(SUM(W234:W236),"0")</f>
        <v>0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0</v>
      </c>
      <c r="W261" s="304">
        <f>IFERROR(SUM(W253:W259),"0")</f>
        <v>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0</v>
      </c>
      <c r="W273" s="30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0</v>
      </c>
      <c r="W276" s="304">
        <f>IFERROR(W273/H273,"0")+IFERROR(W274/H274,"0")+IFERROR(W275/H275,"0")</f>
        <v>0</v>
      </c>
      <c r="X276" s="304">
        <f>IFERROR(IF(X273="",0,X273),"0")+IFERROR(IF(X274="",0,X274),"0")+IFERROR(IF(X275="",0,X275),"0")</f>
        <v>0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0</v>
      </c>
      <c r="W277" s="304">
        <f>IFERROR(SUM(W273:W275),"0")</f>
        <v>0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600</v>
      </c>
      <c r="W289" s="303">
        <f t="shared" ref="W289:W296" si="14">IFERROR(IF(V289="",0,CEILING((V289/$H289),1)*$H289),"")</f>
        <v>600</v>
      </c>
      <c r="X289" s="36">
        <f>IFERROR(IF(W289=0,"",ROUNDUP(W289/H289,0)*0.02175),"")</f>
        <v>0.86999999999999988</v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200</v>
      </c>
      <c r="W291" s="303">
        <f t="shared" si="14"/>
        <v>210</v>
      </c>
      <c r="X291" s="36">
        <f>IFERROR(IF(W291=0,"",ROUNDUP(W291/H291,0)*0.02175),"")</f>
        <v>0.30449999999999999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900</v>
      </c>
      <c r="W293" s="303">
        <f t="shared" si="14"/>
        <v>900</v>
      </c>
      <c r="X293" s="36">
        <f>IFERROR(IF(W293=0,"",ROUNDUP(W293/H293,0)*0.02175),"")</f>
        <v>1.3049999999999999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113.33333333333334</v>
      </c>
      <c r="W297" s="304">
        <f>IFERROR(W289/H289,"0")+IFERROR(W290/H290,"0")+IFERROR(W291/H291,"0")+IFERROR(W292/H292,"0")+IFERROR(W293/H293,"0")+IFERROR(W294/H294,"0")+IFERROR(W295/H295,"0")+IFERROR(W296/H296,"0")</f>
        <v>114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2.4794999999999998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1700</v>
      </c>
      <c r="W298" s="304">
        <f>IFERROR(SUM(W289:W296),"0")</f>
        <v>1710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1300</v>
      </c>
      <c r="W300" s="303">
        <f>IFERROR(IF(V300="",0,CEILING((V300/$H300),1)*$H300),"")</f>
        <v>1305</v>
      </c>
      <c r="X300" s="36">
        <f>IFERROR(IF(W300=0,"",ROUNDUP(W300/H300,0)*0.02175),"")</f>
        <v>1.8922499999999998</v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86.666666666666671</v>
      </c>
      <c r="W302" s="304">
        <f>IFERROR(W300/H300,"0")+IFERROR(W301/H301,"0")</f>
        <v>87</v>
      </c>
      <c r="X302" s="304">
        <f>IFERROR(IF(X300="",0,X300),"0")+IFERROR(IF(X301="",0,X301),"0")</f>
        <v>1.8922499999999998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1300</v>
      </c>
      <c r="W303" s="304">
        <f>IFERROR(SUM(W300:W301),"0")</f>
        <v>1305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5</v>
      </c>
      <c r="W344" s="303">
        <f t="shared" ref="W344:W356" si="15">IFERROR(IF(V344="",0,CEILING((V344/$H344),1)*$H344),"")</f>
        <v>8.4</v>
      </c>
      <c r="X344" s="36">
        <f>IFERROR(IF(W344=0,"",ROUNDUP(W344/H344,0)*0.00753),"")</f>
        <v>1.506E-2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5</v>
      </c>
      <c r="W345" s="303">
        <f t="shared" si="15"/>
        <v>8.4</v>
      </c>
      <c r="X345" s="36">
        <f>IFERROR(IF(W345=0,"",ROUNDUP(W345/H345,0)*0.00753),"")</f>
        <v>1.506E-2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2.3809523809523809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4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3.0120000000000001E-2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10</v>
      </c>
      <c r="W358" s="304">
        <f>IFERROR(SUM(W344:W356),"0")</f>
        <v>16.8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200</v>
      </c>
      <c r="W397" s="303">
        <f t="shared" ref="W397:W405" si="18">IFERROR(IF(V397="",0,CEILING((V397/$H397),1)*$H397),"")</f>
        <v>200.64000000000001</v>
      </c>
      <c r="X397" s="36">
        <f>IFERROR(IF(W397=0,"",ROUNDUP(W397/H397,0)*0.01196),"")</f>
        <v>0.45448</v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37.878787878787875</v>
      </c>
      <c r="W406" s="304">
        <f>IFERROR(W397/H397,"0")+IFERROR(W398/H398,"0")+IFERROR(W399/H399,"0")+IFERROR(W400/H400,"0")+IFERROR(W401/H401,"0")+IFERROR(W402/H402,"0")+IFERROR(W403/H403,"0")+IFERROR(W404/H404,"0")+IFERROR(W405/H405,"0")</f>
        <v>38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0.45448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200</v>
      </c>
      <c r="W407" s="304">
        <f>IFERROR(SUM(W397:W405),"0")</f>
        <v>200.64000000000001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338</v>
      </c>
      <c r="W409" s="303">
        <f>IFERROR(IF(V409="",0,CEILING((V409/$H409),1)*$H409),"")</f>
        <v>343.2</v>
      </c>
      <c r="X409" s="36">
        <f>IFERROR(IF(W409=0,"",ROUNDUP(W409/H409,0)*0.01196),"")</f>
        <v>0.77739999999999998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64.015151515151516</v>
      </c>
      <c r="W411" s="304">
        <f>IFERROR(W409/H409,"0")+IFERROR(W410/H410,"0")</f>
        <v>65</v>
      </c>
      <c r="X411" s="304">
        <f>IFERROR(IF(X409="",0,X409),"0")+IFERROR(IF(X410="",0,X410),"0")</f>
        <v>0.77739999999999998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338</v>
      </c>
      <c r="W412" s="304">
        <f>IFERROR(SUM(W409:W410),"0")</f>
        <v>343.2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22</v>
      </c>
      <c r="W441" s="303">
        <f>IFERROR(IF(V441="",0,CEILING((V441/$H441),1)*$H441),"")</f>
        <v>25.200000000000003</v>
      </c>
      <c r="X441" s="36">
        <f>IFERROR(IF(W441=0,"",ROUNDUP(W441/H441,0)*0.00753),"")</f>
        <v>4.5179999999999998E-2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5.2380952380952381</v>
      </c>
      <c r="W442" s="304">
        <f>IFERROR(W440/H440,"0")+IFERROR(W441/H441,"0")</f>
        <v>6</v>
      </c>
      <c r="X442" s="304">
        <f>IFERROR(IF(X440="",0,X440),"0")+IFERROR(IF(X441="",0,X441),"0")</f>
        <v>4.5179999999999998E-2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22</v>
      </c>
      <c r="W443" s="304">
        <f>IFERROR(SUM(W440:W441),"0")</f>
        <v>25.200000000000003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4386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4437.84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4559.4246753246753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4613.8520000000008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7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7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4734.4246753246753</v>
      </c>
      <c r="W457" s="304">
        <f>GrossWeightTotalR+PalletQtyTotalR*25</f>
        <v>4788.8520000000008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388.30928330928333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395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7.4406800000000004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205.20000000000002</v>
      </c>
      <c r="D464" s="46">
        <f>IFERROR(W55*1,"0")+IFERROR(W56*1,"0")+IFERROR(W57*1,"0")+IFERROR(W58*1,"0")</f>
        <v>518.40000000000009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46">
        <f>IFERROR(W126*1,"0")+IFERROR(W127*1,"0")+IFERROR(W128*1,"0")</f>
        <v>8.1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105.3</v>
      </c>
      <c r="K464" s="296"/>
      <c r="L464" s="46">
        <f>IFERROR(W253*1,"0")+IFERROR(W254*1,"0")+IFERROR(W255*1,"0")+IFERROR(W256*1,"0")+IFERROR(W257*1,"0")+IFERROR(W258*1,"0")+IFERROR(W259*1,"0")+IFERROR(W263*1,"0")+IFERROR(W264*1,"0")</f>
        <v>0</v>
      </c>
      <c r="M464" s="46">
        <f>IFERROR(W269*1,"0")+IFERROR(W273*1,"0")+IFERROR(W274*1,"0")+IFERROR(W275*1,"0")+IFERROR(W279*1,"0")+IFERROR(W283*1,"0")</f>
        <v>0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3015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16.8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543.84</v>
      </c>
      <c r="S464" s="46">
        <f>IFERROR(W430*1,"0")+IFERROR(W431*1,"0")+IFERROR(W435*1,"0")+IFERROR(W436*1,"0")+IFERROR(W440*1,"0")+IFERROR(W441*1,"0")+IFERROR(W445*1,"0")+IFERROR(W446*1,"0")</f>
        <v>25.200000000000003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