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V438" i="1"/>
  <c r="V437" i="1"/>
  <c r="X436" i="1"/>
  <c r="W436" i="1"/>
  <c r="W435" i="1"/>
  <c r="W433" i="1"/>
  <c r="V433" i="1"/>
  <c r="V432" i="1"/>
  <c r="W431" i="1"/>
  <c r="X431" i="1" s="1"/>
  <c r="X430" i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W420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X364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X326" i="1"/>
  <c r="X330" i="1" s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X309" i="1"/>
  <c r="X310" i="1" s="1"/>
  <c r="W309" i="1"/>
  <c r="N309" i="1"/>
  <c r="V307" i="1"/>
  <c r="V306" i="1"/>
  <c r="W305" i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X292" i="1"/>
  <c r="W292" i="1"/>
  <c r="N292" i="1"/>
  <c r="X291" i="1"/>
  <c r="W291" i="1"/>
  <c r="N291" i="1"/>
  <c r="X290" i="1"/>
  <c r="W290" i="1"/>
  <c r="N290" i="1"/>
  <c r="W289" i="1"/>
  <c r="N289" i="1"/>
  <c r="V285" i="1"/>
  <c r="V284" i="1"/>
  <c r="W283" i="1"/>
  <c r="W284" i="1" s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W276" i="1" s="1"/>
  <c r="N273" i="1"/>
  <c r="V271" i="1"/>
  <c r="V270" i="1"/>
  <c r="W269" i="1"/>
  <c r="N269" i="1"/>
  <c r="V266" i="1"/>
  <c r="V265" i="1"/>
  <c r="X264" i="1"/>
  <c r="W264" i="1"/>
  <c r="N264" i="1"/>
  <c r="W263" i="1"/>
  <c r="N263" i="1"/>
  <c r="V261" i="1"/>
  <c r="W260" i="1"/>
  <c r="V260" i="1"/>
  <c r="W259" i="1"/>
  <c r="X259" i="1" s="1"/>
  <c r="N259" i="1"/>
  <c r="X258" i="1"/>
  <c r="W258" i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X253" i="1"/>
  <c r="X260" i="1" s="1"/>
  <c r="W253" i="1"/>
  <c r="N253" i="1"/>
  <c r="V250" i="1"/>
  <c r="V249" i="1"/>
  <c r="W248" i="1"/>
  <c r="X248" i="1" s="1"/>
  <c r="N248" i="1"/>
  <c r="W247" i="1"/>
  <c r="N247" i="1"/>
  <c r="X246" i="1"/>
  <c r="W246" i="1"/>
  <c r="N246" i="1"/>
  <c r="V244" i="1"/>
  <c r="V243" i="1"/>
  <c r="X242" i="1"/>
  <c r="W242" i="1"/>
  <c r="N242" i="1"/>
  <c r="X241" i="1"/>
  <c r="W241" i="1"/>
  <c r="W240" i="1"/>
  <c r="X240" i="1" s="1"/>
  <c r="X243" i="1" s="1"/>
  <c r="V238" i="1"/>
  <c r="V237" i="1"/>
  <c r="X236" i="1"/>
  <c r="W236" i="1"/>
  <c r="N236" i="1"/>
  <c r="X235" i="1"/>
  <c r="W235" i="1"/>
  <c r="N235" i="1"/>
  <c r="W234" i="1"/>
  <c r="W238" i="1" s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X227" i="1"/>
  <c r="W227" i="1"/>
  <c r="N227" i="1"/>
  <c r="X226" i="1"/>
  <c r="W226" i="1"/>
  <c r="N226" i="1"/>
  <c r="W225" i="1"/>
  <c r="N225" i="1"/>
  <c r="X224" i="1"/>
  <c r="W224" i="1"/>
  <c r="N224" i="1"/>
  <c r="W222" i="1"/>
  <c r="V222" i="1"/>
  <c r="V221" i="1"/>
  <c r="X220" i="1"/>
  <c r="W220" i="1"/>
  <c r="N220" i="1"/>
  <c r="X219" i="1"/>
  <c r="W219" i="1"/>
  <c r="N219" i="1"/>
  <c r="X218" i="1"/>
  <c r="W218" i="1"/>
  <c r="N218" i="1"/>
  <c r="W217" i="1"/>
  <c r="X217" i="1" s="1"/>
  <c r="X221" i="1" s="1"/>
  <c r="N217" i="1"/>
  <c r="V215" i="1"/>
  <c r="W214" i="1"/>
  <c r="V214" i="1"/>
  <c r="W213" i="1"/>
  <c r="N213" i="1"/>
  <c r="V211" i="1"/>
  <c r="V210" i="1"/>
  <c r="W209" i="1"/>
  <c r="X209" i="1" s="1"/>
  <c r="N209" i="1"/>
  <c r="X208" i="1"/>
  <c r="W208" i="1"/>
  <c r="N208" i="1"/>
  <c r="X207" i="1"/>
  <c r="W207" i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X195" i="1"/>
  <c r="W195" i="1"/>
  <c r="J464" i="1" s="1"/>
  <c r="N195" i="1"/>
  <c r="V192" i="1"/>
  <c r="V191" i="1"/>
  <c r="X190" i="1"/>
  <c r="W190" i="1"/>
  <c r="N190" i="1"/>
  <c r="X189" i="1"/>
  <c r="X191" i="1" s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W172" i="1"/>
  <c r="X172" i="1" s="1"/>
  <c r="X186" i="1" s="1"/>
  <c r="N172" i="1"/>
  <c r="W171" i="1"/>
  <c r="X171" i="1" s="1"/>
  <c r="X170" i="1"/>
  <c r="W170" i="1"/>
  <c r="W186" i="1" s="1"/>
  <c r="N170" i="1"/>
  <c r="V168" i="1"/>
  <c r="V167" i="1"/>
  <c r="X166" i="1"/>
  <c r="W166" i="1"/>
  <c r="N166" i="1"/>
  <c r="X165" i="1"/>
  <c r="W165" i="1"/>
  <c r="W168" i="1" s="1"/>
  <c r="N165" i="1"/>
  <c r="W164" i="1"/>
  <c r="X164" i="1" s="1"/>
  <c r="N164" i="1"/>
  <c r="X163" i="1"/>
  <c r="W163" i="1"/>
  <c r="N163" i="1"/>
  <c r="W161" i="1"/>
  <c r="V161" i="1"/>
  <c r="W160" i="1"/>
  <c r="V160" i="1"/>
  <c r="X159" i="1"/>
  <c r="W159" i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X149" i="1" s="1"/>
  <c r="W141" i="1"/>
  <c r="H464" i="1" s="1"/>
  <c r="N141" i="1"/>
  <c r="V138" i="1"/>
  <c r="V137" i="1"/>
  <c r="W136" i="1"/>
  <c r="W137" i="1" s="1"/>
  <c r="N136" i="1"/>
  <c r="W135" i="1"/>
  <c r="X135" i="1" s="1"/>
  <c r="N135" i="1"/>
  <c r="X134" i="1"/>
  <c r="W134" i="1"/>
  <c r="N134" i="1"/>
  <c r="V130" i="1"/>
  <c r="W129" i="1"/>
  <c r="V129" i="1"/>
  <c r="X128" i="1"/>
  <c r="W128" i="1"/>
  <c r="N128" i="1"/>
  <c r="X127" i="1"/>
  <c r="W127" i="1"/>
  <c r="N127" i="1"/>
  <c r="X126" i="1"/>
  <c r="X129" i="1" s="1"/>
  <c r="W126" i="1"/>
  <c r="F464" i="1" s="1"/>
  <c r="N126" i="1"/>
  <c r="V123" i="1"/>
  <c r="V122" i="1"/>
  <c r="W121" i="1"/>
  <c r="X121" i="1" s="1"/>
  <c r="X120" i="1"/>
  <c r="W120" i="1"/>
  <c r="N120" i="1"/>
  <c r="X119" i="1"/>
  <c r="W119" i="1"/>
  <c r="W118" i="1"/>
  <c r="X118" i="1" s="1"/>
  <c r="N118" i="1"/>
  <c r="X117" i="1"/>
  <c r="X122" i="1" s="1"/>
  <c r="W117" i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W105" i="1"/>
  <c r="W114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N93" i="1"/>
  <c r="W92" i="1"/>
  <c r="W102" i="1" s="1"/>
  <c r="N92" i="1"/>
  <c r="V90" i="1"/>
  <c r="V89" i="1"/>
  <c r="W88" i="1"/>
  <c r="X88" i="1" s="1"/>
  <c r="N88" i="1"/>
  <c r="W87" i="1"/>
  <c r="X87" i="1" s="1"/>
  <c r="N87" i="1"/>
  <c r="X86" i="1"/>
  <c r="W86" i="1"/>
  <c r="W85" i="1"/>
  <c r="X85" i="1" s="1"/>
  <c r="X84" i="1"/>
  <c r="W84" i="1"/>
  <c r="W83" i="1"/>
  <c r="X83" i="1" s="1"/>
  <c r="N83" i="1"/>
  <c r="W82" i="1"/>
  <c r="W89" i="1" s="1"/>
  <c r="V80" i="1"/>
  <c r="V79" i="1"/>
  <c r="X78" i="1"/>
  <c r="W78" i="1"/>
  <c r="N78" i="1"/>
  <c r="X77" i="1"/>
  <c r="W77" i="1"/>
  <c r="N77" i="1"/>
  <c r="W76" i="1"/>
  <c r="X76" i="1" s="1"/>
  <c r="N76" i="1"/>
  <c r="W75" i="1"/>
  <c r="X75" i="1" s="1"/>
  <c r="N75" i="1"/>
  <c r="X74" i="1"/>
  <c r="W74" i="1"/>
  <c r="N74" i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W80" i="1" s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X59" i="1" s="1"/>
  <c r="W55" i="1"/>
  <c r="W59" i="1" s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2" i="1" s="1"/>
  <c r="N28" i="1"/>
  <c r="W27" i="1"/>
  <c r="W33" i="1" s="1"/>
  <c r="N27" i="1"/>
  <c r="X26" i="1"/>
  <c r="W26" i="1"/>
  <c r="N26" i="1"/>
  <c r="W24" i="1"/>
  <c r="V24" i="1"/>
  <c r="V454" i="1" s="1"/>
  <c r="W23" i="1"/>
  <c r="V23" i="1"/>
  <c r="V458" i="1" s="1"/>
  <c r="X22" i="1"/>
  <c r="X23" i="1" s="1"/>
  <c r="W22" i="1"/>
  <c r="N22" i="1"/>
  <c r="H10" i="1"/>
  <c r="H9" i="1"/>
  <c r="A9" i="1"/>
  <c r="F10" i="1" s="1"/>
  <c r="D7" i="1"/>
  <c r="O6" i="1"/>
  <c r="N2" i="1"/>
  <c r="X210" i="1" l="1"/>
  <c r="J9" i="1"/>
  <c r="X28" i="1"/>
  <c r="C464" i="1"/>
  <c r="W60" i="1"/>
  <c r="X64" i="1"/>
  <c r="X79" i="1" s="1"/>
  <c r="W79" i="1"/>
  <c r="X92" i="1"/>
  <c r="X102" i="1" s="1"/>
  <c r="X105" i="1"/>
  <c r="X114" i="1" s="1"/>
  <c r="W115" i="1"/>
  <c r="W265" i="1"/>
  <c r="W266" i="1"/>
  <c r="X263" i="1"/>
  <c r="X265" i="1" s="1"/>
  <c r="W270" i="1"/>
  <c r="W271" i="1"/>
  <c r="W297" i="1"/>
  <c r="W302" i="1"/>
  <c r="W303" i="1"/>
  <c r="X300" i="1"/>
  <c r="X302" i="1" s="1"/>
  <c r="W306" i="1"/>
  <c r="W307" i="1"/>
  <c r="O464" i="1"/>
  <c r="W319" i="1"/>
  <c r="W335" i="1"/>
  <c r="X333" i="1"/>
  <c r="X334" i="1" s="1"/>
  <c r="D464" i="1"/>
  <c r="A10" i="1"/>
  <c r="B464" i="1"/>
  <c r="W455" i="1"/>
  <c r="X27" i="1"/>
  <c r="X32" i="1" s="1"/>
  <c r="X459" i="1" s="1"/>
  <c r="X35" i="1"/>
  <c r="X36" i="1" s="1"/>
  <c r="X39" i="1"/>
  <c r="X40" i="1" s="1"/>
  <c r="X43" i="1"/>
  <c r="X44" i="1" s="1"/>
  <c r="X49" i="1"/>
  <c r="X51" i="1" s="1"/>
  <c r="W52" i="1"/>
  <c r="W454" i="1" s="1"/>
  <c r="E464" i="1"/>
  <c r="X82" i="1"/>
  <c r="X89" i="1" s="1"/>
  <c r="W90" i="1"/>
  <c r="W130" i="1"/>
  <c r="X136" i="1"/>
  <c r="X137" i="1" s="1"/>
  <c r="W149" i="1"/>
  <c r="W155" i="1"/>
  <c r="I464" i="1"/>
  <c r="W156" i="1"/>
  <c r="X153" i="1"/>
  <c r="X155" i="1" s="1"/>
  <c r="W210" i="1"/>
  <c r="W215" i="1"/>
  <c r="X213" i="1"/>
  <c r="X214" i="1" s="1"/>
  <c r="W231" i="1"/>
  <c r="X225" i="1"/>
  <c r="X231" i="1" s="1"/>
  <c r="X234" i="1"/>
  <c r="X237" i="1" s="1"/>
  <c r="W237" i="1"/>
  <c r="W244" i="1"/>
  <c r="X269" i="1"/>
  <c r="X270" i="1" s="1"/>
  <c r="W281" i="1"/>
  <c r="X279" i="1"/>
  <c r="X280" i="1" s="1"/>
  <c r="W298" i="1"/>
  <c r="N464" i="1"/>
  <c r="X289" i="1"/>
  <c r="X297" i="1" s="1"/>
  <c r="X305" i="1"/>
  <c r="X306" i="1" s="1"/>
  <c r="X314" i="1"/>
  <c r="X318" i="1" s="1"/>
  <c r="W364" i="1"/>
  <c r="R464" i="1"/>
  <c r="W407" i="1"/>
  <c r="X416" i="1"/>
  <c r="X420" i="1" s="1"/>
  <c r="W421" i="1"/>
  <c r="W437" i="1"/>
  <c r="X435" i="1"/>
  <c r="X437" i="1" s="1"/>
  <c r="W448" i="1"/>
  <c r="W447" i="1"/>
  <c r="T464" i="1"/>
  <c r="W453" i="1"/>
  <c r="X451" i="1"/>
  <c r="X452" i="1" s="1"/>
  <c r="F9" i="1"/>
  <c r="W51" i="1"/>
  <c r="W458" i="1" s="1"/>
  <c r="W103" i="1"/>
  <c r="W123" i="1"/>
  <c r="W122" i="1"/>
  <c r="W167" i="1"/>
  <c r="W192" i="1"/>
  <c r="W221" i="1"/>
  <c r="W232" i="1"/>
  <c r="W249" i="1"/>
  <c r="X247" i="1"/>
  <c r="X249" i="1" s="1"/>
  <c r="L464" i="1"/>
  <c r="W261" i="1"/>
  <c r="W277" i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38" i="1"/>
  <c r="W456" i="1"/>
  <c r="M464" i="1"/>
  <c r="G464" i="1"/>
  <c r="W150" i="1"/>
  <c r="X167" i="1"/>
  <c r="W243" i="1"/>
  <c r="W250" i="1"/>
  <c r="W285" i="1"/>
  <c r="X283" i="1"/>
  <c r="X284" i="1" s="1"/>
  <c r="X357" i="1"/>
  <c r="W358" i="1"/>
  <c r="X388" i="1"/>
  <c r="X432" i="1"/>
  <c r="W442" i="1"/>
  <c r="Q464" i="1"/>
  <c r="W138" i="1"/>
  <c r="W187" i="1"/>
  <c r="W365" i="1"/>
  <c r="W388" i="1"/>
  <c r="W406" i="1"/>
  <c r="W443" i="1"/>
  <c r="W211" i="1"/>
  <c r="X423" i="1"/>
  <c r="X425" i="1" s="1"/>
  <c r="X440" i="1"/>
  <c r="X442" i="1" s="1"/>
  <c r="W457" i="1" l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<sst xmlns="http://schemas.openxmlformats.org/spreadsheetml/2006/main" count="1899" uniqueCount="644">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</sst>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100</v>
      </c>
      <c r="W56" s="303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9.2592592592592595</v>
      </c>
      <c r="W59" s="304">
        <f>IFERROR(W55/H55,"0")+IFERROR(W56/H56,"0")+IFERROR(W57/H57,"0")+IFERROR(W58/H58,"0")</f>
        <v>10</v>
      </c>
      <c r="X59" s="304">
        <f>IFERROR(IF(X55="",0,X55),"0")+IFERROR(IF(X56="",0,X56),"0")+IFERROR(IF(X57="",0,X57),"0")+IFERROR(IF(X58="",0,X58),"0")</f>
        <v>0.21749999999999997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100</v>
      </c>
      <c r="W60" s="304">
        <f>IFERROR(SUM(W55:W58),"0")</f>
        <v>108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200</v>
      </c>
      <c r="W65" s="303">
        <f t="shared" si="2"/>
        <v>205.20000000000002</v>
      </c>
      <c r="X65" s="36">
        <f>IFERROR(IF(W65=0,"",ROUNDUP(W65/H65,0)*0.02175),"")</f>
        <v>0.41324999999999995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200</v>
      </c>
      <c r="W66" s="303">
        <f t="shared" si="2"/>
        <v>205.20000000000002</v>
      </c>
      <c r="X66" s="36">
        <f>IFERROR(IF(W66=0,"",ROUNDUP(W66/H66,0)*0.02175),"")</f>
        <v>0.41324999999999995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37.037037037037038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38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0.8264999999999999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400</v>
      </c>
      <c r="W80" s="304">
        <f>IFERROR(SUM(W63:W78),"0")</f>
        <v>410.40000000000003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400</v>
      </c>
      <c r="W106" s="303">
        <f t="shared" si="6"/>
        <v>403.20000000000005</v>
      </c>
      <c r="X106" s="36">
        <f>IFERROR(IF(W106=0,"",ROUNDUP(W106/H106,0)*0.02175),"")</f>
        <v>1.044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100</v>
      </c>
      <c r="W107" s="303">
        <f t="shared" si="6"/>
        <v>105.3</v>
      </c>
      <c r="X107" s="36">
        <f>IFERROR(IF(W107=0,"",ROUNDUP(W107/H107,0)*0.02175),"")</f>
        <v>0.28275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59.964726631393297</v>
      </c>
      <c r="W114" s="304">
        <f>IFERROR(W105/H105,"0")+IFERROR(W106/H106,"0")+IFERROR(W107/H107,"0")+IFERROR(W108/H108,"0")+IFERROR(W109/H109,"0")+IFERROR(W110/H110,"0")+IFERROR(W111/H111,"0")+IFERROR(W112/H112,"0")+IFERROR(W113/H113,"0")</f>
        <v>61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1.3267500000000001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500</v>
      </c>
      <c r="W115" s="304">
        <f>IFERROR(SUM(W105:W113),"0")</f>
        <v>508.50000000000006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100</v>
      </c>
      <c r="W118" s="303">
        <f>IFERROR(IF(V118="",0,CEILING((V118/$H118),1)*$H118),"")</f>
        <v>105.3</v>
      </c>
      <c r="X118" s="36">
        <f>IFERROR(IF(W118=0,"",ROUNDUP(W118/H118,0)*0.02175),"")</f>
        <v>0.28275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12.345679012345679</v>
      </c>
      <c r="W122" s="304">
        <f>IFERROR(W117/H117,"0")+IFERROR(W118/H118,"0")+IFERROR(W119/H119,"0")+IFERROR(W120/H120,"0")+IFERROR(W121/H121,"0")</f>
        <v>13</v>
      </c>
      <c r="X122" s="304">
        <f>IFERROR(IF(X117="",0,X117),"0")+IFERROR(IF(X118="",0,X118),"0")+IFERROR(IF(X119="",0,X119),"0")+IFERROR(IF(X120="",0,X120),"0")+IFERROR(IF(X121="",0,X121),"0")</f>
        <v>0.28275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100</v>
      </c>
      <c r="W123" s="304">
        <f>IFERROR(SUM(W117:W121),"0")</f>
        <v>105.3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400</v>
      </c>
      <c r="W126" s="303">
        <f>IFERROR(IF(V126="",0,CEILING((V126/$H126),1)*$H126),"")</f>
        <v>405</v>
      </c>
      <c r="X126" s="36">
        <f>IFERROR(IF(W126=0,"",ROUNDUP(W126/H126,0)*0.02175),"")</f>
        <v>1.0874999999999999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49.382716049382715</v>
      </c>
      <c r="W129" s="304">
        <f>IFERROR(W126/H126,"0")+IFERROR(W127/H127,"0")+IFERROR(W128/H128,"0")</f>
        <v>50</v>
      </c>
      <c r="X129" s="304">
        <f>IFERROR(IF(X126="",0,X126),"0")+IFERROR(IF(X127="",0,X127),"0")+IFERROR(IF(X128="",0,X128),"0")</f>
        <v>1.0874999999999999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400</v>
      </c>
      <c r="W130" s="304">
        <f>IFERROR(SUM(W126:W128),"0")</f>
        <v>405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150</v>
      </c>
      <c r="W141" s="303">
        <f t="shared" ref="W141:W148" si="7">IFERROR(IF(V141="",0,CEILING((V141/$H141),1)*$H141),"")</f>
        <v>151.20000000000002</v>
      </c>
      <c r="X141" s="36">
        <f>IFERROR(IF(W141=0,"",ROUNDUP(W141/H141,0)*0.00753),"")</f>
        <v>0.27107999999999999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35.714285714285715</v>
      </c>
      <c r="W149" s="304">
        <f>IFERROR(W141/H141,"0")+IFERROR(W142/H142,"0")+IFERROR(W143/H143,"0")+IFERROR(W144/H144,"0")+IFERROR(W145/H145,"0")+IFERROR(W146/H146,"0")+IFERROR(W147/H147,"0")+IFERROR(W148/H148,"0")</f>
        <v>36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0.27107999999999999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150</v>
      </c>
      <c r="W150" s="304">
        <f>IFERROR(SUM(W141:W148),"0")</f>
        <v>151.20000000000002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300</v>
      </c>
      <c r="W171" s="303">
        <f t="shared" si="8"/>
        <v>304.5</v>
      </c>
      <c r="X171" s="36">
        <f>IFERROR(IF(W171=0,"",ROUNDUP(W171/H171,0)*0.02175),"")</f>
        <v>0.76124999999999998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34.482758620689658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35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0.76124999999999998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300</v>
      </c>
      <c r="W187" s="304">
        <f>IFERROR(SUM(W170:W185),"0")</f>
        <v>304.5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200</v>
      </c>
      <c r="W217" s="303">
        <f>IFERROR(IF(V217="",0,CEILING((V217/$H217),1)*$H217),"")</f>
        <v>201.60000000000002</v>
      </c>
      <c r="X217" s="36">
        <f>IFERROR(IF(W217=0,"",ROUNDUP(W217/H217,0)*0.00753),"")</f>
        <v>0.36143999999999998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200</v>
      </c>
      <c r="W218" s="303">
        <f>IFERROR(IF(V218="",0,CEILING((V218/$H218),1)*$H218),"")</f>
        <v>201.60000000000002</v>
      </c>
      <c r="X218" s="36">
        <f>IFERROR(IF(W218=0,"",ROUNDUP(W218/H218,0)*0.00753),"")</f>
        <v>0.36143999999999998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95.238095238095241</v>
      </c>
      <c r="W221" s="304">
        <f>IFERROR(W217/H217,"0")+IFERROR(W218/H218,"0")+IFERROR(W219/H219,"0")+IFERROR(W220/H220,"0")</f>
        <v>96</v>
      </c>
      <c r="X221" s="304">
        <f>IFERROR(IF(X217="",0,X217),"0")+IFERROR(IF(X218="",0,X218),"0")+IFERROR(IF(X219="",0,X219),"0")+IFERROR(IF(X220="",0,X220),"0")</f>
        <v>0.72287999999999997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400</v>
      </c>
      <c r="W222" s="304">
        <f>IFERROR(SUM(W217:W220),"0")</f>
        <v>403.20000000000005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600</v>
      </c>
      <c r="W235" s="303">
        <f>IFERROR(IF(V235="",0,CEILING((V235/$H235),1)*$H235),"")</f>
        <v>600.6</v>
      </c>
      <c r="X235" s="36">
        <f>IFERROR(IF(W235=0,"",ROUNDUP(W235/H235,0)*0.02175),"")</f>
        <v>1.67475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76.92307692307692</v>
      </c>
      <c r="W237" s="304">
        <f>IFERROR(W234/H234,"0")+IFERROR(W235/H235,"0")+IFERROR(W236/H236,"0")</f>
        <v>77</v>
      </c>
      <c r="X237" s="304">
        <f>IFERROR(IF(X234="",0,X234),"0")+IFERROR(IF(X235="",0,X235),"0")+IFERROR(IF(X236="",0,X236),"0")</f>
        <v>1.67475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600</v>
      </c>
      <c r="W238" s="304">
        <f>IFERROR(SUM(W234:W236),"0")</f>
        <v>600.6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70</v>
      </c>
      <c r="W273" s="303">
        <f>IFERROR(IF(V273="",0,CEILING((V273/$H273),1)*$H273),"")</f>
        <v>72.899999999999991</v>
      </c>
      <c r="X273" s="36">
        <f>IFERROR(IF(W273=0,"",ROUNDUP(W273/H273,0)*0.02175),"")</f>
        <v>0.19574999999999998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8.6419753086419764</v>
      </c>
      <c r="W276" s="304">
        <f>IFERROR(W273/H273,"0")+IFERROR(W274/H274,"0")+IFERROR(W275/H275,"0")</f>
        <v>9</v>
      </c>
      <c r="X276" s="304">
        <f>IFERROR(IF(X273="",0,X273),"0")+IFERROR(IF(X274="",0,X274),"0")+IFERROR(IF(X275="",0,X275),"0")</f>
        <v>0.19574999999999998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70</v>
      </c>
      <c r="W277" s="304">
        <f>IFERROR(SUM(W273:W275),"0")</f>
        <v>72.899999999999991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1500</v>
      </c>
      <c r="W289" s="303">
        <f t="shared" ref="W289:W296" si="14">IFERROR(IF(V289="",0,CEILING((V289/$H289),1)*$H289),"")</f>
        <v>1500</v>
      </c>
      <c r="X289" s="36">
        <f>IFERROR(IF(W289=0,"",ROUNDUP(W289/H289,0)*0.02175),"")</f>
        <v>2.1749999999999998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100</v>
      </c>
      <c r="W297" s="304">
        <f>IFERROR(W289/H289,"0")+IFERROR(W290/H290,"0")+IFERROR(W291/H291,"0")+IFERROR(W292/H292,"0")+IFERROR(W293/H293,"0")+IFERROR(W294/H294,"0")+IFERROR(W295/H295,"0")+IFERROR(W296/H296,"0")</f>
        <v>100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2.1749999999999998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1500</v>
      </c>
      <c r="W298" s="304">
        <f>IFERROR(SUM(W289:W296),"0")</f>
        <v>1500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1500</v>
      </c>
      <c r="W300" s="303">
        <f>IFERROR(IF(V300="",0,CEILING((V300/$H300),1)*$H300),"")</f>
        <v>1500</v>
      </c>
      <c r="X300" s="36">
        <f>IFERROR(IF(W300=0,"",ROUNDUP(W300/H300,0)*0.02175),"")</f>
        <v>2.1749999999999998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100</v>
      </c>
      <c r="W302" s="304">
        <f>IFERROR(W300/H300,"0")+IFERROR(W301/H301,"0")</f>
        <v>100</v>
      </c>
      <c r="X302" s="304">
        <f>IFERROR(IF(X300="",0,X300),"0")+IFERROR(IF(X301="",0,X301),"0")</f>
        <v>2.1749999999999998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1500</v>
      </c>
      <c r="W303" s="304">
        <f>IFERROR(SUM(W300:W301),"0")</f>
        <v>1500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200</v>
      </c>
      <c r="W305" s="303">
        <f>IFERROR(IF(V305="",0,CEILING((V305/$H305),1)*$H305),"")</f>
        <v>202.79999999999998</v>
      </c>
      <c r="X305" s="36">
        <f>IFERROR(IF(W305=0,"",ROUNDUP(W305/H305,0)*0.02175),"")</f>
        <v>0.5655</v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25.641025641025642</v>
      </c>
      <c r="W306" s="304">
        <f>IFERROR(W305/H305,"0")</f>
        <v>26</v>
      </c>
      <c r="X306" s="304">
        <f>IFERROR(IF(X305="",0,X305),"0")</f>
        <v>0.5655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200</v>
      </c>
      <c r="W307" s="304">
        <f>IFERROR(SUM(W305:W305),"0")</f>
        <v>202.79999999999998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400</v>
      </c>
      <c r="W326" s="303">
        <f>IFERROR(IF(V326="",0,CEILING((V326/$H326),1)*$H326),"")</f>
        <v>405.59999999999997</v>
      </c>
      <c r="X326" s="36">
        <f>IFERROR(IF(W326=0,"",ROUNDUP(W326/H326,0)*0.02175),"")</f>
        <v>1.131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51.282051282051285</v>
      </c>
      <c r="W330" s="304">
        <f>IFERROR(W326/H326,"0")+IFERROR(W327/H327,"0")+IFERROR(W328/H328,"0")+IFERROR(W329/H329,"0")</f>
        <v>52</v>
      </c>
      <c r="X330" s="304">
        <f>IFERROR(IF(X326="",0,X326),"0")+IFERROR(IF(X327="",0,X327),"0")+IFERROR(IF(X328="",0,X328),"0")+IFERROR(IF(X329="",0,X329),"0")</f>
        <v>1.131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400</v>
      </c>
      <c r="W331" s="304">
        <f>IFERROR(SUM(W326:W329),"0")</f>
        <v>405.59999999999997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300</v>
      </c>
      <c r="W344" s="303">
        <f t="shared" ref="W344:W356" si="15">IFERROR(IF(V344="",0,CEILING((V344/$H344),1)*$H344),"")</f>
        <v>302.40000000000003</v>
      </c>
      <c r="X344" s="36">
        <f>IFERROR(IF(W344=0,"",ROUNDUP(W344/H344,0)*0.00753),"")</f>
        <v>0.54215999999999998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400</v>
      </c>
      <c r="W346" s="303">
        <f t="shared" si="15"/>
        <v>403.20000000000005</v>
      </c>
      <c r="X346" s="36">
        <f>IFERROR(IF(W346=0,"",ROUNDUP(W346/H346,0)*0.00753),"")</f>
        <v>0.72287999999999997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166.66666666666669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168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1.2650399999999999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700</v>
      </c>
      <c r="W358" s="304">
        <f>IFERROR(SUM(W344:W356),"0")</f>
        <v>705.60000000000014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100</v>
      </c>
      <c r="W360" s="303">
        <f>IFERROR(IF(V360="",0,CEILING((V360/$H360),1)*$H360),"")</f>
        <v>101.39999999999999</v>
      </c>
      <c r="X360" s="36">
        <f>IFERROR(IF(W360=0,"",ROUNDUP(W360/H360,0)*0.02175),"")</f>
        <v>0.28275</v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12.820512820512821</v>
      </c>
      <c r="W364" s="304">
        <f>IFERROR(W360/H360,"0")+IFERROR(W361/H361,"0")+IFERROR(W362/H362,"0")+IFERROR(W363/H363,"0")</f>
        <v>13</v>
      </c>
      <c r="X364" s="304">
        <f>IFERROR(IF(X360="",0,X360),"0")+IFERROR(IF(X361="",0,X361),"0")+IFERROR(IF(X362="",0,X362),"0")+IFERROR(IF(X363="",0,X363),"0")</f>
        <v>0.28275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100</v>
      </c>
      <c r="W365" s="304">
        <f>IFERROR(SUM(W360:W363),"0")</f>
        <v>101.39999999999999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400</v>
      </c>
      <c r="W409" s="303">
        <f>IFERROR(IF(V409="",0,CEILING((V409/$H409),1)*$H409),"")</f>
        <v>401.28000000000003</v>
      </c>
      <c r="X409" s="36">
        <f>IFERROR(IF(W409=0,"",ROUNDUP(W409/H409,0)*0.01196),"")</f>
        <v>0.90895999999999999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75.757575757575751</v>
      </c>
      <c r="W411" s="304">
        <f>IFERROR(W409/H409,"0")+IFERROR(W410/H410,"0")</f>
        <v>76</v>
      </c>
      <c r="X411" s="304">
        <f>IFERROR(IF(X409="",0,X409),"0")+IFERROR(IF(X410="",0,X410),"0")</f>
        <v>0.90895999999999999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400</v>
      </c>
      <c r="W412" s="304">
        <f>IFERROR(SUM(W409:W410),"0")</f>
        <v>401.28000000000003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200</v>
      </c>
      <c r="W415" s="303">
        <f t="shared" si="19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250</v>
      </c>
      <c r="W416" s="303">
        <f t="shared" si="19"/>
        <v>253.44</v>
      </c>
      <c r="X416" s="36">
        <f>IFERROR(IF(W416=0,"",ROUNDUP(W416/H416,0)*0.01196),"")</f>
        <v>0.57408000000000003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85.22727272727272</v>
      </c>
      <c r="W420" s="304">
        <f>IFERROR(W414/H414,"0")+IFERROR(W415/H415,"0")+IFERROR(W416/H416,"0")+IFERROR(W417/H417,"0")+IFERROR(W418/H418,"0")+IFERROR(W419/H419,"0")</f>
        <v>86</v>
      </c>
      <c r="X420" s="304">
        <f>IFERROR(IF(X414="",0,X414),"0")+IFERROR(IF(X415="",0,X415),"0")+IFERROR(IF(X416="",0,X416),"0")+IFERROR(IF(X417="",0,X417),"0")+IFERROR(IF(X418="",0,X418),"0")+IFERROR(IF(X419="",0,X419),"0")</f>
        <v>1.0285600000000001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450</v>
      </c>
      <c r="W421" s="304">
        <f>IFERROR(SUM(W414:W419),"0")</f>
        <v>454.08000000000004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8270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8340.36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8703.9508880646808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8778.5579999999973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15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15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9078.9508880646808</v>
      </c>
      <c r="W457" s="304">
        <f>GrossWeightTotalR+PalletQtyTotalR*25</f>
        <v>9153.5579999999973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1036.3847146893124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1046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16.898519999999998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0</v>
      </c>
      <c r="D464" s="46">
        <f>IFERROR(W55*1,"0")+IFERROR(W56*1,"0")+IFERROR(W57*1,"0")+IFERROR(W58*1,"0")</f>
        <v>108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1024.2</v>
      </c>
      <c r="F464" s="46">
        <f>IFERROR(W126*1,"0")+IFERROR(W127*1,"0")+IFERROR(W128*1,"0")</f>
        <v>405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151.20000000000002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304.5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1003.8000000000001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72.899999999999991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3202.8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405.59999999999997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807.00000000000011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855.36000000000013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