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421792-7627-4339-AF92-87EF2A4B3E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N270" i="1"/>
  <c r="BM270" i="1"/>
  <c r="Z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BO22" i="1"/>
  <c r="X665" i="1" s="1"/>
  <c r="BM22" i="1"/>
  <c r="Y22" i="1"/>
  <c r="B673" i="1" s="1"/>
  <c r="P22" i="1"/>
  <c r="H10" i="1"/>
  <c r="A9" i="1"/>
  <c r="F10" i="1" s="1"/>
  <c r="D7" i="1"/>
  <c r="Q6" i="1"/>
  <c r="P2" i="1"/>
  <c r="BP285" i="1" l="1"/>
  <c r="BN285" i="1"/>
  <c r="Z285" i="1"/>
  <c r="BP358" i="1"/>
  <c r="BN358" i="1"/>
  <c r="Z358" i="1"/>
  <c r="BP380" i="1"/>
  <c r="BN380" i="1"/>
  <c r="Z380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0" i="1"/>
  <c r="BN50" i="1"/>
  <c r="Z65" i="1"/>
  <c r="BN65" i="1"/>
  <c r="Z75" i="1"/>
  <c r="BN75" i="1"/>
  <c r="Z87" i="1"/>
  <c r="BN87" i="1"/>
  <c r="Y97" i="1"/>
  <c r="Z101" i="1"/>
  <c r="BN101" i="1"/>
  <c r="E673" i="1"/>
  <c r="F673" i="1"/>
  <c r="Z134" i="1"/>
  <c r="BN134" i="1"/>
  <c r="Y146" i="1"/>
  <c r="Z144" i="1"/>
  <c r="BN144" i="1"/>
  <c r="Z165" i="1"/>
  <c r="BN165" i="1"/>
  <c r="Y180" i="1"/>
  <c r="Z182" i="1"/>
  <c r="BN182" i="1"/>
  <c r="I673" i="1"/>
  <c r="Y202" i="1"/>
  <c r="Z200" i="1"/>
  <c r="BN200" i="1"/>
  <c r="Z217" i="1"/>
  <c r="BN217" i="1"/>
  <c r="Z229" i="1"/>
  <c r="BN229" i="1"/>
  <c r="Z253" i="1"/>
  <c r="BN253" i="1"/>
  <c r="Z264" i="1"/>
  <c r="BN264" i="1"/>
  <c r="BP308" i="1"/>
  <c r="BN308" i="1"/>
  <c r="Z308" i="1"/>
  <c r="BP368" i="1"/>
  <c r="BN368" i="1"/>
  <c r="Z368" i="1"/>
  <c r="BP393" i="1"/>
  <c r="BN393" i="1"/>
  <c r="Z393" i="1"/>
  <c r="BP432" i="1"/>
  <c r="BN432" i="1"/>
  <c r="Z432" i="1"/>
  <c r="BP458" i="1"/>
  <c r="BN458" i="1"/>
  <c r="Z458" i="1"/>
  <c r="BP464" i="1"/>
  <c r="BN464" i="1"/>
  <c r="Z464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X664" i="1"/>
  <c r="X666" i="1" s="1"/>
  <c r="X667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67" i="1"/>
  <c r="BN67" i="1"/>
  <c r="Z71" i="1"/>
  <c r="BN71" i="1"/>
  <c r="Y79" i="1"/>
  <c r="Z77" i="1"/>
  <c r="BN77" i="1"/>
  <c r="Y89" i="1"/>
  <c r="Z85" i="1"/>
  <c r="BN85" i="1"/>
  <c r="Z91" i="1"/>
  <c r="BN91" i="1"/>
  <c r="BP91" i="1"/>
  <c r="Z95" i="1"/>
  <c r="BN95" i="1"/>
  <c r="Y103" i="1"/>
  <c r="Z108" i="1"/>
  <c r="BN108" i="1"/>
  <c r="Y119" i="1"/>
  <c r="Z116" i="1"/>
  <c r="BN116" i="1"/>
  <c r="Z124" i="1"/>
  <c r="BN124" i="1"/>
  <c r="Z132" i="1"/>
  <c r="BN132" i="1"/>
  <c r="Z138" i="1"/>
  <c r="BN138" i="1"/>
  <c r="BP138" i="1"/>
  <c r="Z142" i="1"/>
  <c r="BN142" i="1"/>
  <c r="Z148" i="1"/>
  <c r="BN148" i="1"/>
  <c r="BP148" i="1"/>
  <c r="G673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Y246" i="1"/>
  <c r="Z242" i="1"/>
  <c r="BN242" i="1"/>
  <c r="Z251" i="1"/>
  <c r="BN251" i="1"/>
  <c r="Z255" i="1"/>
  <c r="BN255" i="1"/>
  <c r="Z262" i="1"/>
  <c r="BN262" i="1"/>
  <c r="Z266" i="1"/>
  <c r="BN266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2" i="1"/>
  <c r="BN452" i="1"/>
  <c r="Z452" i="1"/>
  <c r="BP482" i="1"/>
  <c r="BN482" i="1"/>
  <c r="Z482" i="1"/>
  <c r="BP484" i="1"/>
  <c r="BN484" i="1"/>
  <c r="Z48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399" i="1"/>
  <c r="BN399" i="1"/>
  <c r="Z399" i="1"/>
  <c r="BP422" i="1"/>
  <c r="BN422" i="1"/>
  <c r="Z422" i="1"/>
  <c r="BP448" i="1"/>
  <c r="BN448" i="1"/>
  <c r="Z448" i="1"/>
  <c r="BP466" i="1"/>
  <c r="BN466" i="1"/>
  <c r="Z466" i="1"/>
  <c r="BP483" i="1"/>
  <c r="BN483" i="1"/>
  <c r="Z483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Y338" i="1"/>
  <c r="Y506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K673" i="1"/>
  <c r="Y259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Z59" i="1" s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43" i="1"/>
  <c r="BN243" i="1"/>
  <c r="Z245" i="1"/>
  <c r="BN245" i="1"/>
  <c r="Z250" i="1"/>
  <c r="BN250" i="1"/>
  <c r="BP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596" i="1"/>
  <c r="Z545" i="1"/>
  <c r="Z454" i="1"/>
  <c r="Z381" i="1"/>
  <c r="Z365" i="1"/>
  <c r="Z271" i="1"/>
  <c r="Z625" i="1"/>
  <c r="Z505" i="1"/>
  <c r="Z289" i="1"/>
  <c r="Z258" i="1"/>
  <c r="Z237" i="1"/>
  <c r="Z223" i="1"/>
  <c r="Z201" i="1"/>
  <c r="Z179" i="1"/>
  <c r="Z135" i="1"/>
  <c r="Z128" i="1"/>
  <c r="Z103" i="1"/>
  <c r="Z97" i="1"/>
  <c r="Z72" i="1"/>
  <c r="Z372" i="1"/>
  <c r="Z643" i="1"/>
  <c r="Z608" i="1"/>
  <c r="Z145" i="1"/>
  <c r="Z79" i="1"/>
  <c r="Z54" i="1"/>
  <c r="Z388" i="1"/>
  <c r="Z636" i="1"/>
  <c r="Z649" i="1"/>
  <c r="Z615" i="1"/>
  <c r="Z585" i="1"/>
  <c r="Z573" i="1"/>
  <c r="Z529" i="1"/>
  <c r="Z428" i="1"/>
  <c r="Z246" i="1"/>
  <c r="Z119" i="1"/>
  <c r="Z110" i="1"/>
  <c r="Z88" i="1"/>
  <c r="Z35" i="1"/>
  <c r="Y667" i="1"/>
  <c r="Y664" i="1"/>
  <c r="Z311" i="1"/>
  <c r="Z567" i="1"/>
  <c r="Z412" i="1"/>
  <c r="Y665" i="1"/>
  <c r="Z467" i="1"/>
  <c r="Z401" i="1"/>
  <c r="Z395" i="1"/>
  <c r="Y663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<sst xmlns="http://schemas.openxmlformats.org/spreadsheetml/2006/main" count="3139" uniqueCount="1081">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</sst>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45645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0.58333333333333337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25</v>
      </c>
      <c r="Y49" s="778">
        <f t="shared" si="6"/>
        <v>32.400000000000006</v>
      </c>
      <c r="Z49" s="36">
        <f>IFERROR(IF(Y49=0,"",ROUNDUP(Y49/H49,0)*0.02175),"")</f>
        <v>6.5250000000000002E-2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26.111111111111111</v>
      </c>
      <c r="BN49" s="64">
        <f t="shared" si="8"/>
        <v>33.840000000000003</v>
      </c>
      <c r="BO49" s="64">
        <f t="shared" si="9"/>
        <v>4.1335978835978837E-2</v>
      </c>
      <c r="BP49" s="64">
        <f t="shared" si="10"/>
        <v>5.3571428571428575E-2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2.3148148148148149</v>
      </c>
      <c r="Y54" s="779">
        <f>IFERROR(Y48/H48,"0")+IFERROR(Y49/H49,"0")+IFERROR(Y50/H50,"0")+IFERROR(Y51/H51,"0")+IFERROR(Y52/H52,"0")+IFERROR(Y53/H53,"0")</f>
        <v>3.0000000000000004</v>
      </c>
      <c r="Z54" s="779">
        <f>IFERROR(IF(Z48="",0,Z48),"0")+IFERROR(IF(Z49="",0,Z49),"0")+IFERROR(IF(Z50="",0,Z50),"0")+IFERROR(IF(Z51="",0,Z51),"0")+IFERROR(IF(Z52="",0,Z52),"0")+IFERROR(IF(Z53="",0,Z53),"0")</f>
        <v>6.5250000000000002E-2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25</v>
      </c>
      <c r="Y55" s="779">
        <f>IFERROR(SUM(Y48:Y53),"0")</f>
        <v>32.400000000000006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200</v>
      </c>
      <c r="Y75" s="778">
        <f>IFERROR(IF(X75="",0,CEILING((X75/$H75),1)*$H75),"")</f>
        <v>205.20000000000002</v>
      </c>
      <c r="Z75" s="36">
        <f>IFERROR(IF(Y75=0,"",ROUNDUP(Y75/H75,0)*0.02175),"")</f>
        <v>0.41324999999999995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208.88888888888889</v>
      </c>
      <c r="BN75" s="64">
        <f>IFERROR(Y75*I75/H75,"0")</f>
        <v>214.32</v>
      </c>
      <c r="BO75" s="64">
        <f>IFERROR(1/J75*(X75/H75),"0")</f>
        <v>0.3306878306878307</v>
      </c>
      <c r="BP75" s="64">
        <f>IFERROR(1/J75*(Y75/H75),"0")</f>
        <v>0.33928571428571425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3</v>
      </c>
      <c r="Y78" s="778">
        <f>IFERROR(IF(X78="",0,CEILING((X78/$H78),1)*$H78),"")</f>
        <v>5.4</v>
      </c>
      <c r="Z78" s="36">
        <f>IFERROR(IF(Y78=0,"",ROUNDUP(Y78/H78,0)*0.00651),"")</f>
        <v>1.302E-2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3.2</v>
      </c>
      <c r="BN78" s="64">
        <f>IFERROR(Y78*I78/H78,"0")</f>
        <v>5.76</v>
      </c>
      <c r="BO78" s="64">
        <f>IFERROR(1/J78*(X78/H78),"0")</f>
        <v>6.1050061050061041E-3</v>
      </c>
      <c r="BP78" s="64">
        <f>IFERROR(1/J78*(Y78/H78),"0")</f>
        <v>1.098901098901099E-2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19.62962962962963</v>
      </c>
      <c r="Y79" s="779">
        <f>IFERROR(Y75/H75,"0")+IFERROR(Y76/H76,"0")+IFERROR(Y77/H77,"0")+IFERROR(Y78/H78,"0")</f>
        <v>21</v>
      </c>
      <c r="Z79" s="779">
        <f>IFERROR(IF(Z75="",0,Z75),"0")+IFERROR(IF(Z76="",0,Z76),"0")+IFERROR(IF(Z77="",0,Z77),"0")+IFERROR(IF(Z78="",0,Z78),"0")</f>
        <v>0.42626999999999993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203</v>
      </c>
      <c r="Y80" s="779">
        <f>IFERROR(SUM(Y75:Y78),"0")</f>
        <v>210.60000000000002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32</v>
      </c>
      <c r="Y109" s="778">
        <f>IFERROR(IF(X109="",0,CEILING((X109/$H109),1)*$H109),"")</f>
        <v>36</v>
      </c>
      <c r="Z109" s="36">
        <f>IFERROR(IF(Y109=0,"",ROUNDUP(Y109/H109,0)*0.00902),"")</f>
        <v>7.2160000000000002E-2</v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33.493333333333332</v>
      </c>
      <c r="BN109" s="64">
        <f>IFERROR(Y109*I109/H109,"0")</f>
        <v>37.68</v>
      </c>
      <c r="BO109" s="64">
        <f>IFERROR(1/J109*(X109/H109),"0")</f>
        <v>5.387205387205387E-2</v>
      </c>
      <c r="BP109" s="64">
        <f>IFERROR(1/J109*(Y109/H109),"0")</f>
        <v>6.0606060606060608E-2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7.1111111111111107</v>
      </c>
      <c r="Y110" s="779">
        <f>IFERROR(Y107/H107,"0")+IFERROR(Y108/H108,"0")+IFERROR(Y109/H109,"0")</f>
        <v>8</v>
      </c>
      <c r="Z110" s="779">
        <f>IFERROR(IF(Z107="",0,Z107),"0")+IFERROR(IF(Z108="",0,Z108),"0")+IFERROR(IF(Z109="",0,Z109),"0")</f>
        <v>7.2160000000000002E-2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32</v>
      </c>
      <c r="Y111" s="779">
        <f>IFERROR(SUM(Y107:Y109),"0")</f>
        <v>36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33</v>
      </c>
      <c r="Y126" s="778">
        <f>IFERROR(IF(X126="",0,CEILING((X126/$H126),1)*$H126),"")</f>
        <v>36</v>
      </c>
      <c r="Z126" s="36">
        <f>IFERROR(IF(Y126=0,"",ROUNDUP(Y126/H126,0)*0.00902),"")</f>
        <v>7.2160000000000002E-2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34.54</v>
      </c>
      <c r="BN126" s="64">
        <f>IFERROR(Y126*I126/H126,"0")</f>
        <v>37.68</v>
      </c>
      <c r="BO126" s="64">
        <f>IFERROR(1/J126*(X126/H126),"0")</f>
        <v>5.5555555555555552E-2</v>
      </c>
      <c r="BP126" s="64">
        <f>IFERROR(1/J126*(Y126/H126),"0")</f>
        <v>6.0606060606060608E-2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7.333333333333333</v>
      </c>
      <c r="Y128" s="779">
        <f>IFERROR(Y123/H123,"0")+IFERROR(Y124/H124,"0")+IFERROR(Y125/H125,"0")+IFERROR(Y126/H126,"0")+IFERROR(Y127/H127,"0")</f>
        <v>8</v>
      </c>
      <c r="Z128" s="779">
        <f>IFERROR(IF(Z123="",0,Z123),"0")+IFERROR(IF(Z124="",0,Z124),"0")+IFERROR(IF(Z125="",0,Z125),"0")+IFERROR(IF(Z126="",0,Z126),"0")+IFERROR(IF(Z127="",0,Z127),"0")</f>
        <v>7.2160000000000002E-2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33</v>
      </c>
      <c r="Y129" s="779">
        <f>IFERROR(SUM(Y123:Y127),"0")</f>
        <v>36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6</v>
      </c>
      <c r="Y142" s="778">
        <f t="shared" si="31"/>
        <v>8.1000000000000014</v>
      </c>
      <c r="Z142" s="36">
        <f>IFERROR(IF(Y142=0,"",ROUNDUP(Y142/H142,0)*0.00651),"")</f>
        <v>1.9529999999999999E-2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6.56</v>
      </c>
      <c r="BN142" s="64">
        <f t="shared" si="33"/>
        <v>8.8560000000000016</v>
      </c>
      <c r="BO142" s="64">
        <f t="shared" si="34"/>
        <v>1.2210012210012208E-2</v>
      </c>
      <c r="BP142" s="64">
        <f t="shared" si="35"/>
        <v>1.6483516483516487E-2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2.2222222222222219</v>
      </c>
      <c r="Y145" s="779">
        <f>IFERROR(Y138/H138,"0")+IFERROR(Y139/H139,"0")+IFERROR(Y140/H140,"0")+IFERROR(Y141/H141,"0")+IFERROR(Y142/H142,"0")+IFERROR(Y143/H143,"0")+IFERROR(Y144/H144,"0")</f>
        <v>3.0000000000000004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1.9529999999999999E-2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6</v>
      </c>
      <c r="Y146" s="779">
        <f>IFERROR(SUM(Y138:Y144),"0")</f>
        <v>8.1000000000000014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38</v>
      </c>
      <c r="Y159" s="778">
        <f>IFERROR(IF(X159="",0,CEILING((X159/$H159),1)*$H159),"")</f>
        <v>39.199999999999996</v>
      </c>
      <c r="Z159" s="36">
        <f>IFERROR(IF(Y159=0,"",ROUNDUP(Y159/H159,0)*0.00651),"")</f>
        <v>9.1139999999999999E-2</v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41.637142857142862</v>
      </c>
      <c r="BN159" s="64">
        <f>IFERROR(Y159*I159/H159,"0")</f>
        <v>42.951999999999998</v>
      </c>
      <c r="BO159" s="64">
        <f>IFERROR(1/J159*(X159/H159),"0")</f>
        <v>7.4568288854003156E-2</v>
      </c>
      <c r="BP159" s="64">
        <f>IFERROR(1/J159*(Y159/H159),"0")</f>
        <v>7.6923076923076927E-2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13.571428571428573</v>
      </c>
      <c r="Y161" s="779">
        <f>IFERROR(Y159/H159,"0")+IFERROR(Y160/H160,"0")</f>
        <v>14</v>
      </c>
      <c r="Z161" s="779">
        <f>IFERROR(IF(Z159="",0,Z159),"0")+IFERROR(IF(Z160="",0,Z160),"0")</f>
        <v>9.1139999999999999E-2</v>
      </c>
      <c r="AA161" s="780"/>
      <c r="AB161" s="780"/>
      <c r="AC161" s="780"/>
    </row>
    <row r="162" spans="1:68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38</v>
      </c>
      <c r="Y162" s="779">
        <f>IFERROR(SUM(Y159:Y160),"0")</f>
        <v>39.199999999999996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3</v>
      </c>
      <c r="Y182" s="778">
        <f>IFERROR(IF(X182="",0,CEILING((X182/$H182),1)*$H182),"")</f>
        <v>3</v>
      </c>
      <c r="Z182" s="36">
        <f>IFERROR(IF(Y182=0,"",ROUNDUP(Y182/H182,0)*0.00651),"")</f>
        <v>6.5100000000000002E-3</v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3.2580000000000005</v>
      </c>
      <c r="BN182" s="64">
        <f>IFERROR(Y182*I182/H182,"0")</f>
        <v>3.2580000000000005</v>
      </c>
      <c r="BO182" s="64">
        <f>IFERROR(1/J182*(X182/H182),"0")</f>
        <v>5.4945054945054949E-3</v>
      </c>
      <c r="BP182" s="64">
        <f>IFERROR(1/J182*(Y182/H182),"0")</f>
        <v>5.4945054945054949E-3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1</v>
      </c>
      <c r="Y184" s="779">
        <f>IFERROR(Y182/H182,"0")+IFERROR(Y183/H183,"0")</f>
        <v>1</v>
      </c>
      <c r="Z184" s="779">
        <f>IFERROR(IF(Z182="",0,Z182),"0")+IFERROR(IF(Z183="",0,Z183),"0")</f>
        <v>6.5100000000000002E-3</v>
      </c>
      <c r="AA184" s="780"/>
      <c r="AB184" s="780"/>
      <c r="AC184" s="780"/>
    </row>
    <row r="185" spans="1:68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3</v>
      </c>
      <c r="Y185" s="779">
        <f>IFERROR(SUM(Y182:Y183),"0")</f>
        <v>3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8</v>
      </c>
      <c r="Y196" s="778">
        <f t="shared" si="36"/>
        <v>8.4</v>
      </c>
      <c r="Z196" s="36">
        <f>IFERROR(IF(Y196=0,"",ROUNDUP(Y196/H196,0)*0.00502),"")</f>
        <v>2.0080000000000001E-2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8.4952380952380953</v>
      </c>
      <c r="BN196" s="64">
        <f t="shared" si="38"/>
        <v>8.92</v>
      </c>
      <c r="BO196" s="64">
        <f t="shared" si="39"/>
        <v>1.6280016280016282E-2</v>
      </c>
      <c r="BP196" s="64">
        <f t="shared" si="40"/>
        <v>1.7094017094017096E-2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42</v>
      </c>
      <c r="Y198" s="778">
        <f t="shared" si="36"/>
        <v>42</v>
      </c>
      <c r="Z198" s="36">
        <f>IFERROR(IF(Y198=0,"",ROUNDUP(Y198/H198,0)*0.00502),"")</f>
        <v>0.1004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44</v>
      </c>
      <c r="BN198" s="64">
        <f t="shared" si="38"/>
        <v>44</v>
      </c>
      <c r="BO198" s="64">
        <f t="shared" si="39"/>
        <v>8.5470085470085472E-2</v>
      </c>
      <c r="BP198" s="64">
        <f t="shared" si="40"/>
        <v>8.5470085470085472E-2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0.12048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50</v>
      </c>
      <c r="Y202" s="779">
        <f>IFERROR(SUM(Y193:Y200),"0")</f>
        <v>50.4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69</v>
      </c>
      <c r="Y232" s="778">
        <f t="shared" si="46"/>
        <v>69.599999999999994</v>
      </c>
      <c r="Z232" s="36">
        <f t="shared" si="51"/>
        <v>0.18879000000000001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76.245000000000005</v>
      </c>
      <c r="BN232" s="64">
        <f t="shared" si="48"/>
        <v>76.908000000000001</v>
      </c>
      <c r="BO232" s="64">
        <f t="shared" si="49"/>
        <v>0.15796703296703299</v>
      </c>
      <c r="BP232" s="64">
        <f t="shared" si="50"/>
        <v>0.15934065934065936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44</v>
      </c>
      <c r="Y233" s="778">
        <f t="shared" si="46"/>
        <v>45.6</v>
      </c>
      <c r="Z233" s="36">
        <f t="shared" si="51"/>
        <v>0.12369000000000001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48.620000000000005</v>
      </c>
      <c r="BN233" s="64">
        <f t="shared" si="48"/>
        <v>50.388000000000005</v>
      </c>
      <c r="BO233" s="64">
        <f t="shared" si="49"/>
        <v>0.10073260073260075</v>
      </c>
      <c r="BP233" s="64">
        <f t="shared" si="50"/>
        <v>0.1043956043956044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47.083333333333336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0.31248000000000004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113</v>
      </c>
      <c r="Y238" s="779">
        <f>IFERROR(SUM(Y226:Y236),"0")</f>
        <v>115.19999999999999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5</v>
      </c>
      <c r="Y287" s="778">
        <f t="shared" si="67"/>
        <v>8</v>
      </c>
      <c r="Z287" s="36">
        <f>IFERROR(IF(Y287=0,"",ROUNDUP(Y287/H287,0)*0.00902),"")</f>
        <v>1.804E-2</v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5.2625000000000002</v>
      </c>
      <c r="BN287" s="64">
        <f t="shared" si="69"/>
        <v>8.42</v>
      </c>
      <c r="BO287" s="64">
        <f t="shared" si="70"/>
        <v>9.46969696969697E-3</v>
      </c>
      <c r="BP287" s="64">
        <f t="shared" si="71"/>
        <v>1.5151515151515152E-2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1.25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2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1.804E-2</v>
      </c>
      <c r="AA289" s="780"/>
      <c r="AB289" s="780"/>
      <c r="AC289" s="780"/>
    </row>
    <row r="290" spans="1:68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5</v>
      </c>
      <c r="Y290" s="779">
        <f>IFERROR(SUM(Y279:Y288),"0")</f>
        <v>8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7</v>
      </c>
      <c r="Y346" s="778">
        <f>IFERROR(IF(X346="",0,CEILING((X346/$H346),1)*$H346),"")</f>
        <v>8.4</v>
      </c>
      <c r="Z346" s="36">
        <f>IFERROR(IF(Y346=0,"",ROUNDUP(Y346/H346,0)*0.00502),"")</f>
        <v>2.0080000000000001E-2</v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7.3333333333333339</v>
      </c>
      <c r="BN346" s="64">
        <f>IFERROR(Y346*I346/H346,"0")</f>
        <v>8.8000000000000007</v>
      </c>
      <c r="BO346" s="64">
        <f>IFERROR(1/J346*(X346/H346),"0")</f>
        <v>1.4245014245014245E-2</v>
      </c>
      <c r="BP346" s="64">
        <f>IFERROR(1/J346*(Y346/H346),"0")</f>
        <v>1.7094017094017096E-2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3.333333333333333</v>
      </c>
      <c r="Y348" s="779">
        <f>IFERROR(Y346/H346,"0")+IFERROR(Y347/H347,"0")</f>
        <v>4</v>
      </c>
      <c r="Z348" s="779">
        <f>IFERROR(IF(Z346="",0,Z346),"0")+IFERROR(IF(Z347="",0,Z347),"0")</f>
        <v>2.0080000000000001E-2</v>
      </c>
      <c r="AA348" s="780"/>
      <c r="AB348" s="780"/>
      <c r="AC348" s="780"/>
    </row>
    <row r="349" spans="1:68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7</v>
      </c>
      <c r="Y349" s="779">
        <f>IFERROR(SUM(Y346:Y347),"0")</f>
        <v>8.4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300</v>
      </c>
      <c r="Y369" s="778">
        <f>IFERROR(IF(X369="",0,CEILING((X369/$H369),1)*$H369),"")</f>
        <v>302.40000000000003</v>
      </c>
      <c r="Z369" s="36">
        <f>IFERROR(IF(Y369=0,"",ROUNDUP(Y369/H369,0)*0.00753),"")</f>
        <v>0.54215999999999998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318.57142857142856</v>
      </c>
      <c r="BN369" s="64">
        <f>IFERROR(Y369*I369/H369,"0")</f>
        <v>321.12</v>
      </c>
      <c r="BO369" s="64">
        <f>IFERROR(1/J369*(X369/H369),"0")</f>
        <v>0.45787545787545786</v>
      </c>
      <c r="BP369" s="64">
        <f>IFERROR(1/J369*(Y369/H369),"0")</f>
        <v>0.46153846153846151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71.428571428571431</v>
      </c>
      <c r="Y372" s="779">
        <f>IFERROR(Y368/H368,"0")+IFERROR(Y369/H369,"0")+IFERROR(Y370/H370,"0")+IFERROR(Y371/H371,"0")</f>
        <v>72</v>
      </c>
      <c r="Z372" s="779">
        <f>IFERROR(IF(Z368="",0,Z368),"0")+IFERROR(IF(Z369="",0,Z369),"0")+IFERROR(IF(Z370="",0,Z370),"0")+IFERROR(IF(Z371="",0,Z371),"0")</f>
        <v>0.54215999999999998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300</v>
      </c>
      <c r="Y373" s="779">
        <f>IFERROR(SUM(Y368:Y371),"0")</f>
        <v>302.40000000000003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211</v>
      </c>
      <c r="Y375" s="778">
        <f t="shared" ref="Y375:Y380" si="82">IFERROR(IF(X375="",0,CEILING((X375/$H375),1)*$H375),"")</f>
        <v>218.4</v>
      </c>
      <c r="Z375" s="36">
        <f>IFERROR(IF(Y375=0,"",ROUNDUP(Y375/H375,0)*0.02175),"")</f>
        <v>0.60899999999999999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226.09461538461539</v>
      </c>
      <c r="BN375" s="64">
        <f t="shared" ref="BN375:BN380" si="84">IFERROR(Y375*I375/H375,"0")</f>
        <v>234.02400000000003</v>
      </c>
      <c r="BO375" s="64">
        <f t="shared" ref="BO375:BO380" si="85">IFERROR(1/J375*(X375/H375),"0")</f>
        <v>0.48305860805860801</v>
      </c>
      <c r="BP375" s="64">
        <f t="shared" ref="BP375:BP380" si="86">IFERROR(1/J375*(Y375/H375),"0")</f>
        <v>0.5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27.051282051282051</v>
      </c>
      <c r="Y381" s="779">
        <f>IFERROR(Y375/H375,"0")+IFERROR(Y376/H376,"0")+IFERROR(Y377/H377,"0")+IFERROR(Y378/H378,"0")+IFERROR(Y379/H379,"0")+IFERROR(Y380/H380,"0")</f>
        <v>28</v>
      </c>
      <c r="Z381" s="779">
        <f>IFERROR(IF(Z375="",0,Z375),"0")+IFERROR(IF(Z376="",0,Z376),"0")+IFERROR(IF(Z377="",0,Z377),"0")+IFERROR(IF(Z378="",0,Z378),"0")+IFERROR(IF(Z379="",0,Z379),"0")+IFERROR(IF(Z380="",0,Z380),"0")</f>
        <v>0.60899999999999999</v>
      </c>
      <c r="AA381" s="780"/>
      <c r="AB381" s="780"/>
      <c r="AC381" s="780"/>
    </row>
    <row r="382" spans="1:68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211</v>
      </c>
      <c r="Y382" s="779">
        <f>IFERROR(SUM(Y375:Y380),"0")</f>
        <v>218.4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14</v>
      </c>
      <c r="Y385" s="778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15.012307692307694</v>
      </c>
      <c r="BN385" s="64">
        <f>IFERROR(Y385*I385/H385,"0")</f>
        <v>16.728000000000002</v>
      </c>
      <c r="BO385" s="64">
        <f>IFERROR(1/J385*(X385/H385),"0")</f>
        <v>3.2051282051282048E-2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1.7948717948717949</v>
      </c>
      <c r="Y388" s="779">
        <f>IFERROR(Y384/H384,"0")+IFERROR(Y385/H385,"0")+IFERROR(Y386/H386,"0")+IFERROR(Y387/H387,"0")</f>
        <v>2</v>
      </c>
      <c r="Z388" s="779">
        <f>IFERROR(IF(Z384="",0,Z384),"0")+IFERROR(IF(Z385="",0,Z385),"0")+IFERROR(IF(Z386="",0,Z386),"0")+IFERROR(IF(Z387="",0,Z387),"0")</f>
        <v>4.3499999999999997E-2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14</v>
      </c>
      <c r="Y389" s="779">
        <f>IFERROR(SUM(Y384:Y387),"0")</f>
        <v>15.6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11</v>
      </c>
      <c r="Y392" s="778">
        <f>IFERROR(IF(X392="",0,CEILING((X392/$H392),1)*$H392),"")</f>
        <v>12.16</v>
      </c>
      <c r="Z392" s="36">
        <f>IFERROR(IF(Y392=0,"",ROUNDUP(Y392/H392,0)*0.00753),"")</f>
        <v>3.0120000000000001E-2</v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12.013157894736841</v>
      </c>
      <c r="BN392" s="64">
        <f>IFERROR(Y392*I392/H392,"0")</f>
        <v>13.280000000000001</v>
      </c>
      <c r="BO392" s="64">
        <f>IFERROR(1/J392*(X392/H392),"0")</f>
        <v>2.3195006747638323E-2</v>
      </c>
      <c r="BP392" s="64">
        <f>IFERROR(1/J392*(Y392/H392),"0")</f>
        <v>2.564102564102564E-2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9</v>
      </c>
      <c r="Y393" s="778">
        <f>IFERROR(IF(X393="",0,CEILING((X393/$H393),1)*$H393),"")</f>
        <v>10.199999999999999</v>
      </c>
      <c r="Z393" s="36">
        <f>IFERROR(IF(Y393=0,"",ROUNDUP(Y393/H393,0)*0.00651),"")</f>
        <v>2.6040000000000001E-2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10.429411764705883</v>
      </c>
      <c r="BN393" s="64">
        <f>IFERROR(Y393*I393/H393,"0")</f>
        <v>11.82</v>
      </c>
      <c r="BO393" s="64">
        <f>IFERROR(1/J393*(X393/H393),"0")</f>
        <v>1.9392372333548808E-2</v>
      </c>
      <c r="BP393" s="64">
        <f>IFERROR(1/J393*(Y393/H393),"0")</f>
        <v>2.197802197802198E-2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9</v>
      </c>
      <c r="Y394" s="778">
        <f>IFERROR(IF(X394="",0,CEILING((X394/$H394),1)*$H394),"")</f>
        <v>10.199999999999999</v>
      </c>
      <c r="Z394" s="36">
        <f>IFERROR(IF(Y394=0,"",ROUNDUP(Y394/H394,0)*0.00651),"")</f>
        <v>2.6040000000000001E-2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10.164705882352941</v>
      </c>
      <c r="BN394" s="64">
        <f>IFERROR(Y394*I394/H394,"0")</f>
        <v>11.52</v>
      </c>
      <c r="BO394" s="64">
        <f>IFERROR(1/J394*(X394/H394),"0")</f>
        <v>1.9392372333548808E-2</v>
      </c>
      <c r="BP394" s="64">
        <f>IFERROR(1/J394*(Y394/H394),"0")</f>
        <v>2.197802197802198E-2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10.677244582043343</v>
      </c>
      <c r="Y395" s="779">
        <f>IFERROR(Y391/H391,"0")+IFERROR(Y392/H392,"0")+IFERROR(Y393/H393,"0")+IFERROR(Y394/H394,"0")</f>
        <v>12</v>
      </c>
      <c r="Z395" s="779">
        <f>IFERROR(IF(Z391="",0,Z391),"0")+IFERROR(IF(Z392="",0,Z392),"0")+IFERROR(IF(Z393="",0,Z393),"0")+IFERROR(IF(Z394="",0,Z394),"0")</f>
        <v>8.2199999999999995E-2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29</v>
      </c>
      <c r="Y396" s="779">
        <f>IFERROR(SUM(Y391:Y394),"0")</f>
        <v>32.56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3</v>
      </c>
      <c r="Y398" s="778">
        <f>IFERROR(IF(X398="",0,CEILING((X398/$H398),1)*$H398),"")</f>
        <v>4</v>
      </c>
      <c r="Z398" s="36">
        <f>IFERROR(IF(Y398=0,"",ROUNDUP(Y398/H398,0)*0.00474),"")</f>
        <v>9.4800000000000006E-3</v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3.3600000000000003</v>
      </c>
      <c r="BN398" s="64">
        <f>IFERROR(Y398*I398/H398,"0")</f>
        <v>4.4800000000000004</v>
      </c>
      <c r="BO398" s="64">
        <f>IFERROR(1/J398*(X398/H398),"0")</f>
        <v>6.3025210084033615E-3</v>
      </c>
      <c r="BP398" s="64">
        <f>IFERROR(1/J398*(Y398/H398),"0")</f>
        <v>8.4033613445378148E-3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1.5</v>
      </c>
      <c r="Y401" s="779">
        <f>IFERROR(Y398/H398,"0")+IFERROR(Y399/H399,"0")+IFERROR(Y400/H400,"0")</f>
        <v>2</v>
      </c>
      <c r="Z401" s="779">
        <f>IFERROR(IF(Z398="",0,Z398),"0")+IFERROR(IF(Z399="",0,Z399),"0")+IFERROR(IF(Z400="",0,Z400),"0")</f>
        <v>9.4800000000000006E-3</v>
      </c>
      <c r="AA401" s="780"/>
      <c r="AB401" s="780"/>
      <c r="AC401" s="780"/>
    </row>
    <row r="402" spans="1:68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3</v>
      </c>
      <c r="Y402" s="779">
        <f>IFERROR(SUM(Y398:Y400),"0")</f>
        <v>4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11</v>
      </c>
      <c r="Y410" s="778">
        <f>IFERROR(IF(X410="",0,CEILING((X410/$H410),1)*$H410),"")</f>
        <v>12.600000000000001</v>
      </c>
      <c r="Z410" s="36">
        <f>IFERROR(IF(Y410=0,"",ROUNDUP(Y410/H410,0)*0.00651),"")</f>
        <v>3.9059999999999997E-2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12.32</v>
      </c>
      <c r="BN410" s="64">
        <f>IFERROR(Y410*I410/H410,"0")</f>
        <v>14.112</v>
      </c>
      <c r="BO410" s="64">
        <f>IFERROR(1/J410*(X410/H410),"0")</f>
        <v>2.8780743066457355E-2</v>
      </c>
      <c r="BP410" s="64">
        <f>IFERROR(1/J410*(Y410/H410),"0")</f>
        <v>3.2967032967032968E-2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5.2380952380952381</v>
      </c>
      <c r="Y412" s="779">
        <f>IFERROR(Y409/H409,"0")+IFERROR(Y410/H410,"0")+IFERROR(Y411/H411,"0")</f>
        <v>6</v>
      </c>
      <c r="Z412" s="779">
        <f>IFERROR(IF(Z409="",0,Z409),"0")+IFERROR(IF(Z410="",0,Z410),"0")+IFERROR(IF(Z411="",0,Z411),"0")</f>
        <v>3.9059999999999997E-2</v>
      </c>
      <c r="AA412" s="780"/>
      <c r="AB412" s="780"/>
      <c r="AC412" s="780"/>
    </row>
    <row r="413" spans="1:68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11</v>
      </c>
      <c r="Y413" s="779">
        <f>IFERROR(SUM(Y409:Y411),"0")</f>
        <v>12.600000000000001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19</v>
      </c>
      <c r="Y420" s="778">
        <f t="shared" si="87"/>
        <v>30</v>
      </c>
      <c r="Z420" s="36">
        <f>IFERROR(IF(Y420=0,"",ROUNDUP(Y420/H420,0)*0.02175),"")</f>
        <v>4.3499999999999997E-2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19.608000000000001</v>
      </c>
      <c r="BN420" s="64">
        <f t="shared" si="89"/>
        <v>30.96</v>
      </c>
      <c r="BO420" s="64">
        <f t="shared" si="90"/>
        <v>2.6388888888888885E-2</v>
      </c>
      <c r="BP420" s="64">
        <f t="shared" si="91"/>
        <v>4.1666666666666664E-2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180</v>
      </c>
      <c r="Y423" s="778">
        <f t="shared" si="87"/>
        <v>180</v>
      </c>
      <c r="Z423" s="36">
        <f>IFERROR(IF(Y423=0,"",ROUNDUP(Y423/H423,0)*0.02175),"")</f>
        <v>0.26100000000000001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185.76000000000002</v>
      </c>
      <c r="BN423" s="64">
        <f t="shared" si="89"/>
        <v>185.76000000000002</v>
      </c>
      <c r="BO423" s="64">
        <f t="shared" si="90"/>
        <v>0.25</v>
      </c>
      <c r="BP423" s="64">
        <f t="shared" si="91"/>
        <v>0.25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13.266666666666666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0.30449999999999999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199</v>
      </c>
      <c r="Y429" s="779">
        <f>IFERROR(SUM(Y417:Y427),"0")</f>
        <v>210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5</v>
      </c>
      <c r="Y432" s="778">
        <f>IFERROR(IF(X432="",0,CEILING((X432/$H432),1)*$H432),"")</f>
        <v>8</v>
      </c>
      <c r="Z432" s="36">
        <f>IFERROR(IF(Y432=0,"",ROUNDUP(Y432/H432,0)*0.00902),"")</f>
        <v>1.804E-2</v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5.2625000000000002</v>
      </c>
      <c r="BN432" s="64">
        <f>IFERROR(Y432*I432/H432,"0")</f>
        <v>8.42</v>
      </c>
      <c r="BO432" s="64">
        <f>IFERROR(1/J432*(X432/H432),"0")</f>
        <v>9.46969696969697E-3</v>
      </c>
      <c r="BP432" s="64">
        <f>IFERROR(1/J432*(Y432/H432),"0")</f>
        <v>1.5151515151515152E-2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1.25</v>
      </c>
      <c r="Y433" s="779">
        <f>IFERROR(Y431/H431,"0")+IFERROR(Y432/H432,"0")</f>
        <v>2</v>
      </c>
      <c r="Z433" s="779">
        <f>IFERROR(IF(Z431="",0,Z431),"0")+IFERROR(IF(Z432="",0,Z432),"0")</f>
        <v>1.804E-2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5</v>
      </c>
      <c r="Y434" s="779">
        <f>IFERROR(SUM(Y431:Y432),"0")</f>
        <v>8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3</v>
      </c>
      <c r="Y465" s="778">
        <f>IFERROR(IF(X465="",0,CEILING((X465/$H465),1)*$H465),"")</f>
        <v>4.8</v>
      </c>
      <c r="Z465" s="36">
        <f>IFERROR(IF(Y465=0,"",ROUNDUP(Y465/H465,0)*0.00651),"")</f>
        <v>1.302E-2</v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3.3300000000000005</v>
      </c>
      <c r="BN465" s="64">
        <f>IFERROR(Y465*I465/H465,"0")</f>
        <v>5.3280000000000003</v>
      </c>
      <c r="BO465" s="64">
        <f>IFERROR(1/J465*(X465/H465),"0")</f>
        <v>6.8681318681318689E-3</v>
      </c>
      <c r="BP465" s="64">
        <f>IFERROR(1/J465*(Y465/H465),"0")</f>
        <v>1.098901098901099E-2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1.25</v>
      </c>
      <c r="Y467" s="779">
        <f>IFERROR(Y462/H462,"0")+IFERROR(Y463/H463,"0")+IFERROR(Y464/H464,"0")+IFERROR(Y465/H465,"0")+IFERROR(Y466/H466,"0")</f>
        <v>2</v>
      </c>
      <c r="Z467" s="779">
        <f>IFERROR(IF(Z462="",0,Z462),"0")+IFERROR(IF(Z463="",0,Z463),"0")+IFERROR(IF(Z464="",0,Z464),"0")+IFERROR(IF(Z465="",0,Z465),"0")+IFERROR(IF(Z466="",0,Z466),"0")</f>
        <v>1.302E-2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3</v>
      </c>
      <c r="Y468" s="779">
        <f>IFERROR(SUM(Y462:Y466),"0")</f>
        <v>4.8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4</v>
      </c>
      <c r="Y495" s="778">
        <f t="shared" si="98"/>
        <v>4.2</v>
      </c>
      <c r="Z495" s="36">
        <f t="shared" si="103"/>
        <v>1.004E-2</v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4.2476190476190476</v>
      </c>
      <c r="BN495" s="64">
        <f t="shared" si="100"/>
        <v>4.46</v>
      </c>
      <c r="BO495" s="64">
        <f t="shared" si="101"/>
        <v>8.1400081400081412E-3</v>
      </c>
      <c r="BP495" s="64">
        <f t="shared" si="102"/>
        <v>8.5470085470085479E-3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1.9047619047619047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1.004E-2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4</v>
      </c>
      <c r="Y506" s="779">
        <f>IFERROR(SUM(Y480:Y504),"0")</f>
        <v>4.2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3</v>
      </c>
      <c r="Y513" s="778">
        <f>IFERROR(IF(X513="",0,CEILING((X513/$H513),1)*$H513),"")</f>
        <v>3.5999999999999996</v>
      </c>
      <c r="Z513" s="36">
        <f>IFERROR(IF(Y513=0,"",ROUNDUP(Y513/H513,0)*0.00627),"")</f>
        <v>1.881E-2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4.5000000000000009</v>
      </c>
      <c r="BN513" s="64">
        <f>IFERROR(Y513*I513/H513,"0")</f>
        <v>5.3999999999999995</v>
      </c>
      <c r="BO513" s="64">
        <f>IFERROR(1/J513*(X513/H513),"0")</f>
        <v>1.2500000000000001E-2</v>
      </c>
      <c r="BP513" s="64">
        <f>IFERROR(1/J513*(Y513/H513),"0")</f>
        <v>1.4999999999999999E-2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2.5</v>
      </c>
      <c r="Y515" s="779">
        <f>IFERROR(Y513/H513,"0")+IFERROR(Y514/H514,"0")</f>
        <v>3</v>
      </c>
      <c r="Z515" s="779">
        <f>IFERROR(IF(Z513="",0,Z513),"0")+IFERROR(IF(Z514="",0,Z514),"0")</f>
        <v>1.881E-2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3</v>
      </c>
      <c r="Y516" s="779">
        <f>IFERROR(SUM(Y513:Y514),"0")</f>
        <v>3.5999999999999996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26</v>
      </c>
      <c r="Y562" s="778">
        <f t="shared" si="109"/>
        <v>28.8</v>
      </c>
      <c r="Z562" s="36">
        <f>IFERROR(IF(Y562=0,"",ROUNDUP(Y562/H562,0)*0.00902),"")</f>
        <v>7.2160000000000002E-2</v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27.516666666666666</v>
      </c>
      <c r="BN562" s="64">
        <f t="shared" si="111"/>
        <v>30.48</v>
      </c>
      <c r="BO562" s="64">
        <f t="shared" si="112"/>
        <v>5.4713804713804715E-2</v>
      </c>
      <c r="BP562" s="64">
        <f t="shared" si="113"/>
        <v>6.0606060606060608E-2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7.2222222222222223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7.2160000000000002E-2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26</v>
      </c>
      <c r="Y568" s="779">
        <f>IFERROR(SUM(Y555:Y566),"0")</f>
        <v>28.8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17</v>
      </c>
      <c r="Y579" s="778">
        <f t="shared" si="115"/>
        <v>18</v>
      </c>
      <c r="Z579" s="36">
        <f>IFERROR(IF(Y579=0,"",ROUNDUP(Y579/H579,0)*0.00902),"")</f>
        <v>4.5100000000000001E-2</v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17.991666666666664</v>
      </c>
      <c r="BN579" s="64">
        <f t="shared" si="117"/>
        <v>19.05</v>
      </c>
      <c r="BO579" s="64">
        <f t="shared" si="118"/>
        <v>3.5774410774410778E-2</v>
      </c>
      <c r="BP579" s="64">
        <f t="shared" si="119"/>
        <v>3.787878787878788E-2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8</v>
      </c>
      <c r="Y581" s="778">
        <f t="shared" si="115"/>
        <v>10.8</v>
      </c>
      <c r="Z581" s="36">
        <f>IFERROR(IF(Y581=0,"",ROUNDUP(Y581/H581,0)*0.00902),"")</f>
        <v>2.7060000000000001E-2</v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8.4666666666666668</v>
      </c>
      <c r="BN581" s="64">
        <f t="shared" si="117"/>
        <v>11.430000000000001</v>
      </c>
      <c r="BO581" s="64">
        <f t="shared" si="118"/>
        <v>1.6835016835016835E-2</v>
      </c>
      <c r="BP581" s="64">
        <f t="shared" si="119"/>
        <v>2.2727272727272728E-2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36</v>
      </c>
      <c r="Y583" s="778">
        <f t="shared" si="115"/>
        <v>36</v>
      </c>
      <c r="Z583" s="36">
        <f>IFERROR(IF(Y583=0,"",ROUNDUP(Y583/H583,0)*0.00902),"")</f>
        <v>9.0200000000000002E-2</v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38.1</v>
      </c>
      <c r="BN583" s="64">
        <f t="shared" si="117"/>
        <v>38.1</v>
      </c>
      <c r="BO583" s="64">
        <f t="shared" si="118"/>
        <v>7.575757575757576E-2</v>
      </c>
      <c r="BP583" s="64">
        <f t="shared" si="119"/>
        <v>7.575757575757576E-2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16.944444444444443</v>
      </c>
      <c r="Y585" s="779">
        <f>IFERROR(Y576/H576,"0")+IFERROR(Y577/H577,"0")+IFERROR(Y578/H578,"0")+IFERROR(Y579/H579,"0")+IFERROR(Y580/H580,"0")+IFERROR(Y581/H581,"0")+IFERROR(Y582/H582,"0")+IFERROR(Y583/H583,"0")+IFERROR(Y584/H584,"0")</f>
        <v>18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0.16236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61</v>
      </c>
      <c r="Y586" s="779">
        <f>IFERROR(SUM(Y576:Y584),"0")</f>
        <v>64.8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1384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1457.0599999999997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1470.3932938568139</v>
      </c>
      <c r="Y664" s="779">
        <f>IFERROR(SUM(BN22:BN660),"0")</f>
        <v>1548.2540000000001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1545.3932938568139</v>
      </c>
      <c r="Y666" s="779">
        <f>GrossWeightTotalR+PalletQtyTotalR*25</f>
        <v>1623.2540000000001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290.68689049168933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307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3.1484299999999998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32.400000000000006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210.60000000000002</v>
      </c>
      <c r="E673" s="46">
        <f>IFERROR(Y107*1,"0")+IFERROR(Y108*1,"0")+IFERROR(Y109*1,"0")+IFERROR(Y113*1,"0")+IFERROR(Y114*1,"0")+IFERROR(Y115*1,"0")+IFERROR(Y116*1,"0")+IFERROR(Y117*1,"0")+IFERROR(Y118*1,"0")</f>
        <v>36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44.1</v>
      </c>
      <c r="G673" s="46">
        <f>IFERROR(Y154*1,"0")+IFERROR(Y155*1,"0")+IFERROR(Y159*1,"0")+IFERROR(Y160*1,"0")+IFERROR(Y164*1,"0")+IFERROR(Y165*1,"0")</f>
        <v>39.199999999999996</v>
      </c>
      <c r="H673" s="46">
        <f>IFERROR(Y170*1,"0")+IFERROR(Y174*1,"0")+IFERROR(Y175*1,"0")+IFERROR(Y176*1,"0")+IFERROR(Y177*1,"0")+IFERROR(Y178*1,"0")+IFERROR(Y182*1,"0")+IFERROR(Y183*1,"0")</f>
        <v>3</v>
      </c>
      <c r="I673" s="46">
        <f>IFERROR(Y189*1,"0")+IFERROR(Y193*1,"0")+IFERROR(Y194*1,"0")+IFERROR(Y195*1,"0")+IFERROR(Y196*1,"0")+IFERROR(Y197*1,"0")+IFERROR(Y198*1,"0")+IFERROR(Y199*1,"0")+IFERROR(Y200*1,"0")</f>
        <v>50.4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115.19999999999999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8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8.4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572.96000000000015</v>
      </c>
      <c r="V673" s="46">
        <f>IFERROR(Y405*1,"0")+IFERROR(Y409*1,"0")+IFERROR(Y410*1,"0")+IFERROR(Y411*1,"0")</f>
        <v>12.600000000000001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218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4.8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7.8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93.6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4,00"/>
        <filter val="1 470,39"/>
        <filter val="1 545,39"/>
        <filter val="1,00"/>
        <filter val="1,25"/>
        <filter val="1,50"/>
        <filter val="1,79"/>
        <filter val="1,90"/>
        <filter val="10,68"/>
        <filter val="11,00"/>
        <filter val="113,00"/>
        <filter val="13,27"/>
        <filter val="13,57"/>
        <filter val="14,00"/>
        <filter val="16,94"/>
        <filter val="17,00"/>
        <filter val="180,00"/>
        <filter val="19,00"/>
        <filter val="19,63"/>
        <filter val="199,00"/>
        <filter val="2,22"/>
        <filter val="2,31"/>
        <filter val="2,50"/>
        <filter val="200,00"/>
        <filter val="203,00"/>
        <filter val="211,00"/>
        <filter val="23,81"/>
        <filter val="25,00"/>
        <filter val="26,00"/>
        <filter val="27,05"/>
        <filter val="29,00"/>
        <filter val="290,69"/>
        <filter val="3"/>
        <filter val="3,00"/>
        <filter val="3,33"/>
        <filter val="300,00"/>
        <filter val="32,00"/>
        <filter val="33,00"/>
        <filter val="36,00"/>
        <filter val="38,00"/>
        <filter val="4,00"/>
        <filter val="42,00"/>
        <filter val="44,00"/>
        <filter val="47,08"/>
        <filter val="5,00"/>
        <filter val="5,24"/>
        <filter val="50,00"/>
        <filter val="6,00"/>
        <filter val="61,00"/>
        <filter val="69,00"/>
        <filter val="7,00"/>
        <filter val="7,11"/>
        <filter val="7,22"/>
        <filter val="7,33"/>
        <filter val="71,43"/>
        <filter val="8,00"/>
        <filter val="9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