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FDBEC8-012A-4BD1-BA97-65A1998131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X654" i="2"/>
  <c r="X653" i="2"/>
  <c r="BO652" i="2"/>
  <c r="BM652" i="2"/>
  <c r="Y652" i="2"/>
  <c r="BP652" i="2" s="1"/>
  <c r="X650" i="2"/>
  <c r="X649" i="2"/>
  <c r="BO648" i="2"/>
  <c r="BM648" i="2"/>
  <c r="Y648" i="2"/>
  <c r="BP648" i="2" s="1"/>
  <c r="BO647" i="2"/>
  <c r="BM647" i="2"/>
  <c r="Y647" i="2"/>
  <c r="X644" i="2"/>
  <c r="X643" i="2"/>
  <c r="BO642" i="2"/>
  <c r="BM642" i="2"/>
  <c r="Y642" i="2"/>
  <c r="BN642" i="2" s="1"/>
  <c r="BO641" i="2"/>
  <c r="BM641" i="2"/>
  <c r="Y641" i="2"/>
  <c r="Z641" i="2" s="1"/>
  <c r="BO640" i="2"/>
  <c r="BM640" i="2"/>
  <c r="Y640" i="2"/>
  <c r="BN640" i="2" s="1"/>
  <c r="BO639" i="2"/>
  <c r="BM639" i="2"/>
  <c r="Y639" i="2"/>
  <c r="X637" i="2"/>
  <c r="X636" i="2"/>
  <c r="BO635" i="2"/>
  <c r="BM635" i="2"/>
  <c r="Y635" i="2"/>
  <c r="Z635" i="2" s="1"/>
  <c r="BO634" i="2"/>
  <c r="BM634" i="2"/>
  <c r="Y634" i="2"/>
  <c r="BO633" i="2"/>
  <c r="BM633" i="2"/>
  <c r="Y633" i="2"/>
  <c r="Z633" i="2" s="1"/>
  <c r="BO632" i="2"/>
  <c r="BM632" i="2"/>
  <c r="Y632" i="2"/>
  <c r="BO631" i="2"/>
  <c r="BM631" i="2"/>
  <c r="Y631" i="2"/>
  <c r="Z631" i="2" s="1"/>
  <c r="BO630" i="2"/>
  <c r="BM630" i="2"/>
  <c r="Y630" i="2"/>
  <c r="BO629" i="2"/>
  <c r="BM629" i="2"/>
  <c r="Y629" i="2"/>
  <c r="Z629" i="2" s="1"/>
  <c r="BO628" i="2"/>
  <c r="BM628" i="2"/>
  <c r="Y628" i="2"/>
  <c r="X626" i="2"/>
  <c r="X625" i="2"/>
  <c r="BO624" i="2"/>
  <c r="BM624" i="2"/>
  <c r="Y624" i="2"/>
  <c r="Z624" i="2" s="1"/>
  <c r="BO623" i="2"/>
  <c r="BM623" i="2"/>
  <c r="Y623" i="2"/>
  <c r="BO622" i="2"/>
  <c r="BM622" i="2"/>
  <c r="Y622" i="2"/>
  <c r="Z622" i="2" s="1"/>
  <c r="BO621" i="2"/>
  <c r="BM621" i="2"/>
  <c r="Y621" i="2"/>
  <c r="BO620" i="2"/>
  <c r="BM620" i="2"/>
  <c r="Y620" i="2"/>
  <c r="Z620" i="2" s="1"/>
  <c r="BO619" i="2"/>
  <c r="BM619" i="2"/>
  <c r="Y619" i="2"/>
  <c r="BP619" i="2" s="1"/>
  <c r="BO618" i="2"/>
  <c r="BM618" i="2"/>
  <c r="Y618" i="2"/>
  <c r="X616" i="2"/>
  <c r="X615" i="2"/>
  <c r="BO614" i="2"/>
  <c r="BM614" i="2"/>
  <c r="Y614" i="2"/>
  <c r="BO613" i="2"/>
  <c r="BM613" i="2"/>
  <c r="Y613" i="2"/>
  <c r="BP613" i="2" s="1"/>
  <c r="BO612" i="2"/>
  <c r="BM612" i="2"/>
  <c r="Y612" i="2"/>
  <c r="BO611" i="2"/>
  <c r="BM611" i="2"/>
  <c r="Y611" i="2"/>
  <c r="X609" i="2"/>
  <c r="X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BO602" i="2"/>
  <c r="BM602" i="2"/>
  <c r="Y602" i="2"/>
  <c r="BO601" i="2"/>
  <c r="BM601" i="2"/>
  <c r="Y601" i="2"/>
  <c r="Z601" i="2" s="1"/>
  <c r="X597" i="2"/>
  <c r="X596" i="2"/>
  <c r="BO595" i="2"/>
  <c r="BM595" i="2"/>
  <c r="Y595" i="2"/>
  <c r="BP594" i="2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Z589" i="2" s="1"/>
  <c r="P589" i="2"/>
  <c r="BO588" i="2"/>
  <c r="BM588" i="2"/>
  <c r="Y588" i="2"/>
  <c r="P588" i="2"/>
  <c r="X586" i="2"/>
  <c r="X585" i="2"/>
  <c r="BO584" i="2"/>
  <c r="BM584" i="2"/>
  <c r="Y584" i="2"/>
  <c r="P584" i="2"/>
  <c r="BO583" i="2"/>
  <c r="BM583" i="2"/>
  <c r="Y583" i="2"/>
  <c r="BP583" i="2" s="1"/>
  <c r="P583" i="2"/>
  <c r="BO582" i="2"/>
  <c r="BM582" i="2"/>
  <c r="Y582" i="2"/>
  <c r="BP582" i="2" s="1"/>
  <c r="P582" i="2"/>
  <c r="BO581" i="2"/>
  <c r="BM581" i="2"/>
  <c r="Y581" i="2"/>
  <c r="P581" i="2"/>
  <c r="BO580" i="2"/>
  <c r="BM580" i="2"/>
  <c r="Y580" i="2"/>
  <c r="Z580" i="2" s="1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P576" i="2"/>
  <c r="BO576" i="2"/>
  <c r="BN576" i="2"/>
  <c r="BM576" i="2"/>
  <c r="Z576" i="2"/>
  <c r="Y576" i="2"/>
  <c r="P576" i="2"/>
  <c r="X574" i="2"/>
  <c r="X573" i="2"/>
  <c r="BO572" i="2"/>
  <c r="BM572" i="2"/>
  <c r="Y572" i="2"/>
  <c r="P572" i="2"/>
  <c r="BO571" i="2"/>
  <c r="BM571" i="2"/>
  <c r="Y571" i="2"/>
  <c r="P571" i="2"/>
  <c r="BO570" i="2"/>
  <c r="BM570" i="2"/>
  <c r="Y570" i="2"/>
  <c r="P570" i="2"/>
  <c r="X568" i="2"/>
  <c r="X567" i="2"/>
  <c r="BO566" i="2"/>
  <c r="BM566" i="2"/>
  <c r="Y566" i="2"/>
  <c r="P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BP563" i="2" s="1"/>
  <c r="P563" i="2"/>
  <c r="BO562" i="2"/>
  <c r="BM562" i="2"/>
  <c r="Y562" i="2"/>
  <c r="BP562" i="2" s="1"/>
  <c r="P562" i="2"/>
  <c r="BO561" i="2"/>
  <c r="BM561" i="2"/>
  <c r="Y561" i="2"/>
  <c r="P561" i="2"/>
  <c r="BO560" i="2"/>
  <c r="BM560" i="2"/>
  <c r="Y560" i="2"/>
  <c r="P560" i="2"/>
  <c r="BO559" i="2"/>
  <c r="BM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X551" i="2"/>
  <c r="X550" i="2"/>
  <c r="BO549" i="2"/>
  <c r="BN549" i="2"/>
  <c r="BM549" i="2"/>
  <c r="Z549" i="2"/>
  <c r="Z550" i="2" s="1"/>
  <c r="Y549" i="2"/>
  <c r="AB673" i="2" s="1"/>
  <c r="P549" i="2"/>
  <c r="X546" i="2"/>
  <c r="X545" i="2"/>
  <c r="BO544" i="2"/>
  <c r="BN544" i="2"/>
  <c r="BM544" i="2"/>
  <c r="Z544" i="2"/>
  <c r="Y544" i="2"/>
  <c r="BP544" i="2" s="1"/>
  <c r="P544" i="2"/>
  <c r="BO543" i="2"/>
  <c r="BM543" i="2"/>
  <c r="Y543" i="2"/>
  <c r="P543" i="2"/>
  <c r="BO542" i="2"/>
  <c r="BM542" i="2"/>
  <c r="Y542" i="2"/>
  <c r="P542" i="2"/>
  <c r="BO541" i="2"/>
  <c r="BM541" i="2"/>
  <c r="Y541" i="2"/>
  <c r="BP541" i="2" s="1"/>
  <c r="P541" i="2"/>
  <c r="X538" i="2"/>
  <c r="X537" i="2"/>
  <c r="BO536" i="2"/>
  <c r="BM536" i="2"/>
  <c r="Y536" i="2"/>
  <c r="P536" i="2"/>
  <c r="X534" i="2"/>
  <c r="X533" i="2"/>
  <c r="BO532" i="2"/>
  <c r="BM532" i="2"/>
  <c r="Y532" i="2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O525" i="2"/>
  <c r="BM525" i="2"/>
  <c r="Y525" i="2"/>
  <c r="BP525" i="2" s="1"/>
  <c r="P525" i="2"/>
  <c r="BO524" i="2"/>
  <c r="BM524" i="2"/>
  <c r="Y524" i="2"/>
  <c r="BP524" i="2" s="1"/>
  <c r="P524" i="2"/>
  <c r="BO523" i="2"/>
  <c r="BM523" i="2"/>
  <c r="Y523" i="2"/>
  <c r="Z523" i="2" s="1"/>
  <c r="X521" i="2"/>
  <c r="X520" i="2"/>
  <c r="BO519" i="2"/>
  <c r="BM519" i="2"/>
  <c r="Y519" i="2"/>
  <c r="P519" i="2"/>
  <c r="X516" i="2"/>
  <c r="X515" i="2"/>
  <c r="BO514" i="2"/>
  <c r="BM514" i="2"/>
  <c r="Y514" i="2"/>
  <c r="BP514" i="2" s="1"/>
  <c r="P514" i="2"/>
  <c r="BO513" i="2"/>
  <c r="BM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Z503" i="2" s="1"/>
  <c r="P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Z500" i="2" s="1"/>
  <c r="P500" i="2"/>
  <c r="BO499" i="2"/>
  <c r="BM499" i="2"/>
  <c r="Y499" i="2"/>
  <c r="BP499" i="2" s="1"/>
  <c r="P499" i="2"/>
  <c r="BO498" i="2"/>
  <c r="BM498" i="2"/>
  <c r="Y498" i="2"/>
  <c r="BO497" i="2"/>
  <c r="BM497" i="2"/>
  <c r="Y497" i="2"/>
  <c r="Z497" i="2" s="1"/>
  <c r="P497" i="2"/>
  <c r="BO496" i="2"/>
  <c r="BM496" i="2"/>
  <c r="Y496" i="2"/>
  <c r="Z496" i="2" s="1"/>
  <c r="P496" i="2"/>
  <c r="BO495" i="2"/>
  <c r="BM495" i="2"/>
  <c r="Y495" i="2"/>
  <c r="P495" i="2"/>
  <c r="BO494" i="2"/>
  <c r="BM494" i="2"/>
  <c r="Y494" i="2"/>
  <c r="BP494" i="2" s="1"/>
  <c r="BO493" i="2"/>
  <c r="BM493" i="2"/>
  <c r="Y493" i="2"/>
  <c r="P493" i="2"/>
  <c r="BO492" i="2"/>
  <c r="BM492" i="2"/>
  <c r="Y492" i="2"/>
  <c r="P492" i="2"/>
  <c r="BO491" i="2"/>
  <c r="BM491" i="2"/>
  <c r="Y491" i="2"/>
  <c r="Z491" i="2" s="1"/>
  <c r="P491" i="2"/>
  <c r="BO490" i="2"/>
  <c r="BM490" i="2"/>
  <c r="Y490" i="2"/>
  <c r="Z490" i="2" s="1"/>
  <c r="P490" i="2"/>
  <c r="BO489" i="2"/>
  <c r="BM489" i="2"/>
  <c r="Y489" i="2"/>
  <c r="BO488" i="2"/>
  <c r="BM488" i="2"/>
  <c r="Y488" i="2"/>
  <c r="Z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BO482" i="2"/>
  <c r="BM482" i="2"/>
  <c r="Y482" i="2"/>
  <c r="BP482" i="2" s="1"/>
  <c r="P482" i="2"/>
  <c r="BO481" i="2"/>
  <c r="BM481" i="2"/>
  <c r="Y481" i="2"/>
  <c r="Z481" i="2" s="1"/>
  <c r="P481" i="2"/>
  <c r="BO480" i="2"/>
  <c r="BM480" i="2"/>
  <c r="Y480" i="2"/>
  <c r="X478" i="2"/>
  <c r="X477" i="2"/>
  <c r="BO476" i="2"/>
  <c r="BM476" i="2"/>
  <c r="Y476" i="2"/>
  <c r="P476" i="2"/>
  <c r="X472" i="2"/>
  <c r="X471" i="2"/>
  <c r="BO470" i="2"/>
  <c r="BM470" i="2"/>
  <c r="Y470" i="2"/>
  <c r="Y472" i="2" s="1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Z464" i="2" s="1"/>
  <c r="P464" i="2"/>
  <c r="BO463" i="2"/>
  <c r="BM463" i="2"/>
  <c r="Y463" i="2"/>
  <c r="BO462" i="2"/>
  <c r="BM462" i="2"/>
  <c r="Y462" i="2"/>
  <c r="Z462" i="2" s="1"/>
  <c r="X460" i="2"/>
  <c r="X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BN453" i="2" s="1"/>
  <c r="P453" i="2"/>
  <c r="BO452" i="2"/>
  <c r="BM452" i="2"/>
  <c r="Y452" i="2"/>
  <c r="BP452" i="2" s="1"/>
  <c r="P452" i="2"/>
  <c r="BO451" i="2"/>
  <c r="BM451" i="2"/>
  <c r="Y451" i="2"/>
  <c r="Z451" i="2" s="1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Z448" i="2" s="1"/>
  <c r="P448" i="2"/>
  <c r="BO447" i="2"/>
  <c r="BM447" i="2"/>
  <c r="Y447" i="2"/>
  <c r="P447" i="2"/>
  <c r="BO446" i="2"/>
  <c r="BM446" i="2"/>
  <c r="Y446" i="2"/>
  <c r="P446" i="2"/>
  <c r="X443" i="2"/>
  <c r="X442" i="2"/>
  <c r="BO441" i="2"/>
  <c r="BM441" i="2"/>
  <c r="Y441" i="2"/>
  <c r="X439" i="2"/>
  <c r="X438" i="2"/>
  <c r="BO437" i="2"/>
  <c r="BM437" i="2"/>
  <c r="Y437" i="2"/>
  <c r="BO436" i="2"/>
  <c r="BM436" i="2"/>
  <c r="Y436" i="2"/>
  <c r="X434" i="2"/>
  <c r="X433" i="2"/>
  <c r="BO432" i="2"/>
  <c r="BM432" i="2"/>
  <c r="Y432" i="2"/>
  <c r="P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X407" i="2"/>
  <c r="X406" i="2"/>
  <c r="BO405" i="2"/>
  <c r="BM405" i="2"/>
  <c r="Y405" i="2"/>
  <c r="Y407" i="2" s="1"/>
  <c r="P405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P398" i="2"/>
  <c r="X396" i="2"/>
  <c r="X395" i="2"/>
  <c r="BO394" i="2"/>
  <c r="BM394" i="2"/>
  <c r="Y394" i="2"/>
  <c r="P394" i="2"/>
  <c r="BO393" i="2"/>
  <c r="BM393" i="2"/>
  <c r="Y393" i="2"/>
  <c r="P393" i="2"/>
  <c r="BO392" i="2"/>
  <c r="BM392" i="2"/>
  <c r="Y392" i="2"/>
  <c r="BO391" i="2"/>
  <c r="BM391" i="2"/>
  <c r="Y391" i="2"/>
  <c r="Z391" i="2" s="1"/>
  <c r="X389" i="2"/>
  <c r="X388" i="2"/>
  <c r="BO387" i="2"/>
  <c r="BM387" i="2"/>
  <c r="Y387" i="2"/>
  <c r="BP387" i="2" s="1"/>
  <c r="P387" i="2"/>
  <c r="BO386" i="2"/>
  <c r="BM386" i="2"/>
  <c r="Y386" i="2"/>
  <c r="BO385" i="2"/>
  <c r="BM385" i="2"/>
  <c r="Y385" i="2"/>
  <c r="Z385" i="2" s="1"/>
  <c r="P385" i="2"/>
  <c r="BO384" i="2"/>
  <c r="BM384" i="2"/>
  <c r="Y384" i="2"/>
  <c r="P384" i="2"/>
  <c r="X382" i="2"/>
  <c r="X381" i="2"/>
  <c r="BO380" i="2"/>
  <c r="BM380" i="2"/>
  <c r="Y380" i="2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P377" i="2"/>
  <c r="BO376" i="2"/>
  <c r="BM376" i="2"/>
  <c r="Y376" i="2"/>
  <c r="BP376" i="2" s="1"/>
  <c r="P376" i="2"/>
  <c r="BO375" i="2"/>
  <c r="BM375" i="2"/>
  <c r="Y375" i="2"/>
  <c r="P375" i="2"/>
  <c r="X373" i="2"/>
  <c r="X372" i="2"/>
  <c r="BO371" i="2"/>
  <c r="BM371" i="2"/>
  <c r="Y371" i="2"/>
  <c r="Z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P368" i="2"/>
  <c r="X366" i="2"/>
  <c r="X365" i="2"/>
  <c r="BO364" i="2"/>
  <c r="BM364" i="2"/>
  <c r="Y364" i="2"/>
  <c r="BP364" i="2" s="1"/>
  <c r="P364" i="2"/>
  <c r="BO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Z361" i="2" s="1"/>
  <c r="P361" i="2"/>
  <c r="BO360" i="2"/>
  <c r="BM360" i="2"/>
  <c r="Y360" i="2"/>
  <c r="BP360" i="2" s="1"/>
  <c r="P360" i="2"/>
  <c r="BP359" i="2"/>
  <c r="BO359" i="2"/>
  <c r="BM359" i="2"/>
  <c r="Y359" i="2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BP356" i="2" s="1"/>
  <c r="P356" i="2"/>
  <c r="X353" i="2"/>
  <c r="X352" i="2"/>
  <c r="BO351" i="2"/>
  <c r="BM351" i="2"/>
  <c r="Y351" i="2"/>
  <c r="Y353" i="2" s="1"/>
  <c r="P351" i="2"/>
  <c r="X349" i="2"/>
  <c r="X348" i="2"/>
  <c r="BO347" i="2"/>
  <c r="BM347" i="2"/>
  <c r="Y347" i="2"/>
  <c r="P347" i="2"/>
  <c r="BO346" i="2"/>
  <c r="BM346" i="2"/>
  <c r="Y346" i="2"/>
  <c r="P346" i="2"/>
  <c r="X344" i="2"/>
  <c r="X343" i="2"/>
  <c r="BO342" i="2"/>
  <c r="BM342" i="2"/>
  <c r="Y342" i="2"/>
  <c r="Y344" i="2" s="1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M328" i="2"/>
  <c r="Y328" i="2"/>
  <c r="Z328" i="2" s="1"/>
  <c r="Z329" i="2" s="1"/>
  <c r="P328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P298" i="2"/>
  <c r="X295" i="2"/>
  <c r="X294" i="2"/>
  <c r="BO293" i="2"/>
  <c r="BM293" i="2"/>
  <c r="Y293" i="2"/>
  <c r="O673" i="2" s="1"/>
  <c r="P293" i="2"/>
  <c r="X290" i="2"/>
  <c r="X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Z286" i="2" s="1"/>
  <c r="P286" i="2"/>
  <c r="BO285" i="2"/>
  <c r="BM285" i="2"/>
  <c r="Y285" i="2"/>
  <c r="Z285" i="2" s="1"/>
  <c r="P285" i="2"/>
  <c r="BO284" i="2"/>
  <c r="BM284" i="2"/>
  <c r="Y284" i="2"/>
  <c r="BN284" i="2" s="1"/>
  <c r="P284" i="2"/>
  <c r="BO283" i="2"/>
  <c r="BM283" i="2"/>
  <c r="Y283" i="2"/>
  <c r="Z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BP262" i="2" s="1"/>
  <c r="P262" i="2"/>
  <c r="X259" i="2"/>
  <c r="X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P243" i="2"/>
  <c r="BO242" i="2"/>
  <c r="BM242" i="2"/>
  <c r="Y242" i="2"/>
  <c r="BP242" i="2" s="1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Z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Z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P183" i="2"/>
  <c r="BO182" i="2"/>
  <c r="BM182" i="2"/>
  <c r="Y182" i="2"/>
  <c r="P182" i="2"/>
  <c r="X180" i="2"/>
  <c r="X179" i="2"/>
  <c r="BO178" i="2"/>
  <c r="BM178" i="2"/>
  <c r="Y178" i="2"/>
  <c r="P178" i="2"/>
  <c r="BO177" i="2"/>
  <c r="BM177" i="2"/>
  <c r="Y177" i="2"/>
  <c r="Z177" i="2" s="1"/>
  <c r="P177" i="2"/>
  <c r="BO176" i="2"/>
  <c r="BM176" i="2"/>
  <c r="Y176" i="2"/>
  <c r="BP176" i="2" s="1"/>
  <c r="P176" i="2"/>
  <c r="BP175" i="2"/>
  <c r="BO175" i="2"/>
  <c r="BM175" i="2"/>
  <c r="Y175" i="2"/>
  <c r="BN175" i="2" s="1"/>
  <c r="P175" i="2"/>
  <c r="BO174" i="2"/>
  <c r="BM174" i="2"/>
  <c r="Y174" i="2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BP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P155" i="2"/>
  <c r="BO154" i="2"/>
  <c r="BM154" i="2"/>
  <c r="Y154" i="2"/>
  <c r="P154" i="2"/>
  <c r="X151" i="2"/>
  <c r="X150" i="2"/>
  <c r="BO149" i="2"/>
  <c r="BM149" i="2"/>
  <c r="Y149" i="2"/>
  <c r="BP149" i="2" s="1"/>
  <c r="P149" i="2"/>
  <c r="BO148" i="2"/>
  <c r="BM148" i="2"/>
  <c r="Y148" i="2"/>
  <c r="P148" i="2"/>
  <c r="X146" i="2"/>
  <c r="X145" i="2"/>
  <c r="BO144" i="2"/>
  <c r="BM144" i="2"/>
  <c r="Y144" i="2"/>
  <c r="P144" i="2"/>
  <c r="BO143" i="2"/>
  <c r="BM143" i="2"/>
  <c r="Y143" i="2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P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P133" i="2"/>
  <c r="BO132" i="2"/>
  <c r="BM132" i="2"/>
  <c r="Y132" i="2"/>
  <c r="BP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O124" i="2"/>
  <c r="BN124" i="2"/>
  <c r="BM124" i="2"/>
  <c r="Z124" i="2"/>
  <c r="Y124" i="2"/>
  <c r="BP124" i="2" s="1"/>
  <c r="P124" i="2"/>
  <c r="BO123" i="2"/>
  <c r="BM123" i="2"/>
  <c r="Y123" i="2"/>
  <c r="P123" i="2"/>
  <c r="X120" i="2"/>
  <c r="X119" i="2"/>
  <c r="BO118" i="2"/>
  <c r="BM118" i="2"/>
  <c r="Y118" i="2"/>
  <c r="BN118" i="2" s="1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Y120" i="2" s="1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N102" i="2" s="1"/>
  <c r="P102" i="2"/>
  <c r="BP101" i="2"/>
  <c r="BO101" i="2"/>
  <c r="BN101" i="2"/>
  <c r="BM101" i="2"/>
  <c r="Z101" i="2"/>
  <c r="Y101" i="2"/>
  <c r="P101" i="2"/>
  <c r="BO100" i="2"/>
  <c r="BN100" i="2"/>
  <c r="BM100" i="2"/>
  <c r="Z100" i="2"/>
  <c r="Y100" i="2"/>
  <c r="P100" i="2"/>
  <c r="X98" i="2"/>
  <c r="X97" i="2"/>
  <c r="BO96" i="2"/>
  <c r="BN96" i="2"/>
  <c r="BM96" i="2"/>
  <c r="Z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BN92" i="2" s="1"/>
  <c r="P92" i="2"/>
  <c r="BO91" i="2"/>
  <c r="BM91" i="2"/>
  <c r="Y91" i="2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Y89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P67" i="2"/>
  <c r="BO66" i="2"/>
  <c r="BM66" i="2"/>
  <c r="Y66" i="2"/>
  <c r="BP66" i="2" s="1"/>
  <c r="P66" i="2"/>
  <c r="BP65" i="2"/>
  <c r="BO65" i="2"/>
  <c r="BN65" i="2"/>
  <c r="BM65" i="2"/>
  <c r="Z65" i="2"/>
  <c r="Y65" i="2"/>
  <c r="P65" i="2"/>
  <c r="BO64" i="2"/>
  <c r="BM64" i="2"/>
  <c r="Y64" i="2"/>
  <c r="BP64" i="2" s="1"/>
  <c r="P64" i="2"/>
  <c r="BO63" i="2"/>
  <c r="BN63" i="2"/>
  <c r="BM63" i="2"/>
  <c r="Z63" i="2"/>
  <c r="Y63" i="2"/>
  <c r="BP63" i="2" s="1"/>
  <c r="P63" i="2"/>
  <c r="X60" i="2"/>
  <c r="X59" i="2"/>
  <c r="BO58" i="2"/>
  <c r="BM58" i="2"/>
  <c r="Y58" i="2"/>
  <c r="BN58" i="2" s="1"/>
  <c r="P58" i="2"/>
  <c r="BO57" i="2"/>
  <c r="BM57" i="2"/>
  <c r="Y57" i="2"/>
  <c r="BN57" i="2" s="1"/>
  <c r="P57" i="2"/>
  <c r="X55" i="2"/>
  <c r="X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Y24" i="2" l="1"/>
  <c r="Z50" i="2"/>
  <c r="BN50" i="2"/>
  <c r="Z76" i="2"/>
  <c r="Z77" i="2"/>
  <c r="BN77" i="2"/>
  <c r="Z141" i="2"/>
  <c r="BN141" i="2"/>
  <c r="Z142" i="2"/>
  <c r="BN142" i="2"/>
  <c r="Z195" i="2"/>
  <c r="Z230" i="2"/>
  <c r="Z254" i="2"/>
  <c r="BN254" i="2"/>
  <c r="Z287" i="2"/>
  <c r="BN287" i="2"/>
  <c r="Z342" i="2"/>
  <c r="Z343" i="2" s="1"/>
  <c r="Z376" i="2"/>
  <c r="BN376" i="2"/>
  <c r="Z410" i="2"/>
  <c r="Z465" i="2"/>
  <c r="BN465" i="2"/>
  <c r="Z482" i="2"/>
  <c r="BN482" i="2"/>
  <c r="Z499" i="2"/>
  <c r="BN499" i="2"/>
  <c r="Z514" i="2"/>
  <c r="BN514" i="2"/>
  <c r="Z524" i="2"/>
  <c r="BN524" i="2"/>
  <c r="Z525" i="2"/>
  <c r="BN525" i="2"/>
  <c r="Z562" i="2"/>
  <c r="BN562" i="2"/>
  <c r="Z563" i="2"/>
  <c r="BN563" i="2"/>
  <c r="Z564" i="2"/>
  <c r="BN564" i="2"/>
  <c r="Z582" i="2"/>
  <c r="BN582" i="2"/>
  <c r="Z583" i="2"/>
  <c r="BN583" i="2"/>
  <c r="Z619" i="2"/>
  <c r="BN619" i="2"/>
  <c r="BN133" i="2"/>
  <c r="BP133" i="2"/>
  <c r="BP182" i="2"/>
  <c r="BN182" i="2"/>
  <c r="Z182" i="2"/>
  <c r="BN226" i="2"/>
  <c r="Z226" i="2"/>
  <c r="BP227" i="2"/>
  <c r="BN227" i="2"/>
  <c r="Z227" i="2"/>
  <c r="Z243" i="2"/>
  <c r="BP243" i="2"/>
  <c r="BP269" i="2"/>
  <c r="BN269" i="2"/>
  <c r="Z269" i="2"/>
  <c r="BN315" i="2"/>
  <c r="Z315" i="2"/>
  <c r="Z316" i="2" s="1"/>
  <c r="Y334" i="2"/>
  <c r="Y333" i="2"/>
  <c r="BP332" i="2"/>
  <c r="BN332" i="2"/>
  <c r="Z332" i="2"/>
  <c r="Z333" i="2" s="1"/>
  <c r="Y339" i="2"/>
  <c r="BP336" i="2"/>
  <c r="BN336" i="2"/>
  <c r="Z336" i="2"/>
  <c r="Z338" i="2" s="1"/>
  <c r="BP368" i="2"/>
  <c r="BN368" i="2"/>
  <c r="Z368" i="2"/>
  <c r="BP393" i="2"/>
  <c r="BN393" i="2"/>
  <c r="Z393" i="2"/>
  <c r="BN432" i="2"/>
  <c r="Z432" i="2"/>
  <c r="BN457" i="2"/>
  <c r="BP457" i="2"/>
  <c r="BN463" i="2"/>
  <c r="BP463" i="2"/>
  <c r="BP504" i="2"/>
  <c r="BN504" i="2"/>
  <c r="Z504" i="2"/>
  <c r="BN559" i="2"/>
  <c r="BP559" i="2"/>
  <c r="BP612" i="2"/>
  <c r="Z612" i="2"/>
  <c r="Z28" i="2"/>
  <c r="Y40" i="2"/>
  <c r="C673" i="2"/>
  <c r="Z52" i="2"/>
  <c r="BN52" i="2"/>
  <c r="Z71" i="2"/>
  <c r="BN71" i="2"/>
  <c r="BP92" i="2"/>
  <c r="BP117" i="2"/>
  <c r="Z118" i="2"/>
  <c r="BP123" i="2"/>
  <c r="Z123" i="2"/>
  <c r="BP159" i="2"/>
  <c r="BN159" i="2"/>
  <c r="Z159" i="2"/>
  <c r="BP196" i="2"/>
  <c r="BN196" i="2"/>
  <c r="Z196" i="2"/>
  <c r="BP198" i="2"/>
  <c r="BN198" i="2"/>
  <c r="Z198" i="2"/>
  <c r="BP233" i="2"/>
  <c r="Z233" i="2"/>
  <c r="BP256" i="2"/>
  <c r="Z256" i="2"/>
  <c r="BN300" i="2"/>
  <c r="BP300" i="2"/>
  <c r="BP347" i="2"/>
  <c r="BN347" i="2"/>
  <c r="Z347" i="2"/>
  <c r="BP380" i="2"/>
  <c r="Z380" i="2"/>
  <c r="BP420" i="2"/>
  <c r="BN420" i="2"/>
  <c r="Z420" i="2"/>
  <c r="Y443" i="2"/>
  <c r="Y442" i="2"/>
  <c r="BP441" i="2"/>
  <c r="BN441" i="2"/>
  <c r="Z441" i="2"/>
  <c r="Z442" i="2" s="1"/>
  <c r="Y534" i="2"/>
  <c r="Y533" i="2"/>
  <c r="BP532" i="2"/>
  <c r="Y538" i="2"/>
  <c r="Y537" i="2"/>
  <c r="BP536" i="2"/>
  <c r="BP570" i="2"/>
  <c r="BN570" i="2"/>
  <c r="Z570" i="2"/>
  <c r="BN588" i="2"/>
  <c r="Z588" i="2"/>
  <c r="BP623" i="2"/>
  <c r="BN623" i="2"/>
  <c r="Z623" i="2"/>
  <c r="Y185" i="2"/>
  <c r="Y201" i="2"/>
  <c r="Y247" i="2"/>
  <c r="Y290" i="2"/>
  <c r="Y389" i="2"/>
  <c r="X673" i="2"/>
  <c r="Y460" i="2"/>
  <c r="Y546" i="2"/>
  <c r="H9" i="2"/>
  <c r="BN22" i="2"/>
  <c r="BP22" i="2"/>
  <c r="Z27" i="2"/>
  <c r="BN27" i="2"/>
  <c r="Z30" i="2"/>
  <c r="BP33" i="2"/>
  <c r="Y44" i="2"/>
  <c r="BN49" i="2"/>
  <c r="BP49" i="2"/>
  <c r="Z51" i="2"/>
  <c r="Z53" i="2"/>
  <c r="Z57" i="2"/>
  <c r="Z58" i="2"/>
  <c r="BP68" i="2"/>
  <c r="BN70" i="2"/>
  <c r="BP70" i="2"/>
  <c r="Z75" i="2"/>
  <c r="BN75" i="2"/>
  <c r="Y80" i="2"/>
  <c r="Z78" i="2"/>
  <c r="Z82" i="2"/>
  <c r="Z83" i="2"/>
  <c r="BN83" i="2"/>
  <c r="Z85" i="2"/>
  <c r="BN85" i="2"/>
  <c r="Y98" i="2"/>
  <c r="Z95" i="2"/>
  <c r="BN95" i="2"/>
  <c r="Y104" i="2"/>
  <c r="Z102" i="2"/>
  <c r="Z103" i="2" s="1"/>
  <c r="Z107" i="2"/>
  <c r="BP114" i="2"/>
  <c r="BN114" i="2"/>
  <c r="Z114" i="2"/>
  <c r="BN143" i="2"/>
  <c r="Z143" i="2"/>
  <c r="Y161" i="2"/>
  <c r="BN177" i="2"/>
  <c r="BP177" i="2"/>
  <c r="BP178" i="2"/>
  <c r="BN178" i="2"/>
  <c r="Z178" i="2"/>
  <c r="F9" i="2"/>
  <c r="A10" i="2"/>
  <c r="BN26" i="2"/>
  <c r="BP26" i="2"/>
  <c r="Y36" i="2"/>
  <c r="BP53" i="2"/>
  <c r="BP57" i="2"/>
  <c r="Y60" i="2"/>
  <c r="Y59" i="2"/>
  <c r="Y72" i="2"/>
  <c r="BP78" i="2"/>
  <c r="BP82" i="2"/>
  <c r="BN94" i="2"/>
  <c r="BP94" i="2"/>
  <c r="BP102" i="2"/>
  <c r="BP108" i="2"/>
  <c r="BN108" i="2"/>
  <c r="Y128" i="2"/>
  <c r="BN139" i="2"/>
  <c r="BP139" i="2"/>
  <c r="BP140" i="2"/>
  <c r="BN140" i="2"/>
  <c r="Z140" i="2"/>
  <c r="BP143" i="2"/>
  <c r="BP144" i="2"/>
  <c r="BN144" i="2"/>
  <c r="Z144" i="2"/>
  <c r="Y150" i="2"/>
  <c r="BN148" i="2"/>
  <c r="Z148" i="2"/>
  <c r="BP155" i="2"/>
  <c r="BN155" i="2"/>
  <c r="Z155" i="2"/>
  <c r="Y208" i="2"/>
  <c r="BP210" i="2"/>
  <c r="BP234" i="2"/>
  <c r="Y275" i="2"/>
  <c r="Y276" i="2"/>
  <c r="Y289" i="2"/>
  <c r="Y311" i="2"/>
  <c r="BN361" i="2"/>
  <c r="BP361" i="2"/>
  <c r="BN363" i="2"/>
  <c r="BP363" i="2"/>
  <c r="BN391" i="2"/>
  <c r="BP391" i="2"/>
  <c r="BN411" i="2"/>
  <c r="BP411" i="2"/>
  <c r="BN417" i="2"/>
  <c r="BN488" i="2"/>
  <c r="BP488" i="2"/>
  <c r="BP492" i="2"/>
  <c r="BN492" i="2"/>
  <c r="Z492" i="2"/>
  <c r="BP493" i="2"/>
  <c r="BN493" i="2"/>
  <c r="Z493" i="2"/>
  <c r="BN497" i="2"/>
  <c r="BP497" i="2"/>
  <c r="BN502" i="2"/>
  <c r="BP502" i="2"/>
  <c r="Y520" i="2"/>
  <c r="BP519" i="2"/>
  <c r="BN519" i="2"/>
  <c r="Z519" i="2"/>
  <c r="Z520" i="2" s="1"/>
  <c r="BN528" i="2"/>
  <c r="BP528" i="2"/>
  <c r="BP556" i="2"/>
  <c r="BN556" i="2"/>
  <c r="Z556" i="2"/>
  <c r="BP566" i="2"/>
  <c r="BN566" i="2"/>
  <c r="Z566" i="2"/>
  <c r="BN579" i="2"/>
  <c r="BP579" i="2"/>
  <c r="BP584" i="2"/>
  <c r="BN584" i="2"/>
  <c r="Z584" i="2"/>
  <c r="Y585" i="2"/>
  <c r="BN590" i="2"/>
  <c r="Z590" i="2"/>
  <c r="BP603" i="2"/>
  <c r="Z603" i="2"/>
  <c r="BP605" i="2"/>
  <c r="Z605" i="2"/>
  <c r="BP607" i="2"/>
  <c r="Z607" i="2"/>
  <c r="Z618" i="2"/>
  <c r="Y626" i="2"/>
  <c r="Y625" i="2"/>
  <c r="BP621" i="2"/>
  <c r="BN621" i="2"/>
  <c r="Z621" i="2"/>
  <c r="Y658" i="2"/>
  <c r="Z656" i="2"/>
  <c r="Z657" i="2" s="1"/>
  <c r="BP118" i="2"/>
  <c r="H673" i="2"/>
  <c r="Y179" i="2"/>
  <c r="Z183" i="2"/>
  <c r="Z184" i="2" s="1"/>
  <c r="BN183" i="2"/>
  <c r="Z189" i="2"/>
  <c r="Z190" i="2" s="1"/>
  <c r="BN189" i="2"/>
  <c r="Z193" i="2"/>
  <c r="BN193" i="2"/>
  <c r="Z194" i="2"/>
  <c r="BN194" i="2"/>
  <c r="BP195" i="2"/>
  <c r="Z200" i="2"/>
  <c r="BN200" i="2"/>
  <c r="Z205" i="2"/>
  <c r="BN205" i="2"/>
  <c r="Z210" i="2"/>
  <c r="Z211" i="2"/>
  <c r="BN211" i="2"/>
  <c r="Y212" i="2"/>
  <c r="Y213" i="2"/>
  <c r="Y224" i="2"/>
  <c r="BN215" i="2"/>
  <c r="BP215" i="2"/>
  <c r="BN216" i="2"/>
  <c r="BP216" i="2"/>
  <c r="BP220" i="2"/>
  <c r="BN222" i="2"/>
  <c r="BP222" i="2"/>
  <c r="Y237" i="2"/>
  <c r="Z228" i="2"/>
  <c r="BN228" i="2"/>
  <c r="Z229" i="2"/>
  <c r="BN229" i="2"/>
  <c r="BP230" i="2"/>
  <c r="Z234" i="2"/>
  <c r="Z235" i="2"/>
  <c r="BN235" i="2"/>
  <c r="Z241" i="2"/>
  <c r="BN241" i="2"/>
  <c r="Z242" i="2"/>
  <c r="BN242" i="2"/>
  <c r="BP251" i="2"/>
  <c r="BN253" i="2"/>
  <c r="BP253" i="2"/>
  <c r="Z255" i="2"/>
  <c r="BN255" i="2"/>
  <c r="Z262" i="2"/>
  <c r="BN262" i="2"/>
  <c r="Z263" i="2"/>
  <c r="Z267" i="2"/>
  <c r="BN267" i="2"/>
  <c r="Z281" i="2"/>
  <c r="BN281" i="2"/>
  <c r="BN283" i="2"/>
  <c r="BP283" i="2"/>
  <c r="BN285" i="2"/>
  <c r="BP285" i="2"/>
  <c r="BN286" i="2"/>
  <c r="BP286" i="2"/>
  <c r="Y294" i="2"/>
  <c r="Y295" i="2"/>
  <c r="BN307" i="2"/>
  <c r="BP307" i="2"/>
  <c r="Z309" i="2"/>
  <c r="BN309" i="2"/>
  <c r="Z351" i="2"/>
  <c r="Z352" i="2" s="1"/>
  <c r="BN351" i="2"/>
  <c r="BP351" i="2"/>
  <c r="Y352" i="2"/>
  <c r="Z356" i="2"/>
  <c r="BN356" i="2"/>
  <c r="Y365" i="2"/>
  <c r="Z364" i="2"/>
  <c r="BN364" i="2"/>
  <c r="Z369" i="2"/>
  <c r="Z370" i="2"/>
  <c r="BN370" i="2"/>
  <c r="Z378" i="2"/>
  <c r="Z384" i="2"/>
  <c r="BN384" i="2"/>
  <c r="BP384" i="2"/>
  <c r="BN385" i="2"/>
  <c r="BP385" i="2"/>
  <c r="Z387" i="2"/>
  <c r="BN387" i="2"/>
  <c r="BP405" i="2"/>
  <c r="Y406" i="2"/>
  <c r="Y413" i="2"/>
  <c r="Z418" i="2"/>
  <c r="BN418" i="2"/>
  <c r="Z422" i="2"/>
  <c r="BN422" i="2"/>
  <c r="Z426" i="2"/>
  <c r="BN426" i="2"/>
  <c r="Z446" i="2"/>
  <c r="BN446" i="2"/>
  <c r="BP446" i="2"/>
  <c r="BN448" i="2"/>
  <c r="BP448" i="2"/>
  <c r="Z452" i="2"/>
  <c r="BN452" i="2"/>
  <c r="BP453" i="2"/>
  <c r="Z466" i="2"/>
  <c r="BN466" i="2"/>
  <c r="BN481" i="2"/>
  <c r="BP481" i="2"/>
  <c r="Z483" i="2"/>
  <c r="BN483" i="2"/>
  <c r="Z484" i="2"/>
  <c r="BN484" i="2"/>
  <c r="Z485" i="2"/>
  <c r="BN485" i="2"/>
  <c r="Z486" i="2"/>
  <c r="BN486" i="2"/>
  <c r="BN490" i="2"/>
  <c r="BP490" i="2"/>
  <c r="BP491" i="2"/>
  <c r="BN491" i="2"/>
  <c r="BN495" i="2"/>
  <c r="BP495" i="2"/>
  <c r="BP508" i="2"/>
  <c r="BN508" i="2"/>
  <c r="Z508" i="2"/>
  <c r="BP543" i="2"/>
  <c r="BN543" i="2"/>
  <c r="Z543" i="2"/>
  <c r="BP561" i="2"/>
  <c r="BN561" i="2"/>
  <c r="Z561" i="2"/>
  <c r="BP572" i="2"/>
  <c r="BN572" i="2"/>
  <c r="Z572" i="2"/>
  <c r="BP581" i="2"/>
  <c r="BN581" i="2"/>
  <c r="Z581" i="2"/>
  <c r="BP590" i="2"/>
  <c r="BN594" i="2"/>
  <c r="Z594" i="2"/>
  <c r="BN602" i="2"/>
  <c r="BP602" i="2"/>
  <c r="BN604" i="2"/>
  <c r="BP604" i="2"/>
  <c r="BN606" i="2"/>
  <c r="BP606" i="2"/>
  <c r="BP614" i="2"/>
  <c r="Z614" i="2"/>
  <c r="BP628" i="2"/>
  <c r="Y636" i="2"/>
  <c r="BN628" i="2"/>
  <c r="Z628" i="2"/>
  <c r="BP630" i="2"/>
  <c r="BN630" i="2"/>
  <c r="Z630" i="2"/>
  <c r="BP632" i="2"/>
  <c r="BN632" i="2"/>
  <c r="Z632" i="2"/>
  <c r="BP634" i="2"/>
  <c r="BN634" i="2"/>
  <c r="Z634" i="2"/>
  <c r="BN523" i="2"/>
  <c r="BP523" i="2"/>
  <c r="AA673" i="2"/>
  <c r="Y551" i="2"/>
  <c r="Y574" i="2"/>
  <c r="Y592" i="2"/>
  <c r="BN629" i="2"/>
  <c r="BP629" i="2"/>
  <c r="BN631" i="2"/>
  <c r="BP631" i="2"/>
  <c r="BN633" i="2"/>
  <c r="BP633" i="2"/>
  <c r="BN635" i="2"/>
  <c r="BP635" i="2"/>
  <c r="Y644" i="2"/>
  <c r="BN639" i="2"/>
  <c r="BP639" i="2"/>
  <c r="BN641" i="2"/>
  <c r="BP641" i="2"/>
  <c r="Y653" i="2"/>
  <c r="Y654" i="2"/>
  <c r="Z372" i="2"/>
  <c r="Y136" i="2"/>
  <c r="BN400" i="2"/>
  <c r="Z400" i="2"/>
  <c r="BP489" i="2"/>
  <c r="BN489" i="2"/>
  <c r="Y568" i="2"/>
  <c r="BN555" i="2"/>
  <c r="AC673" i="2"/>
  <c r="Z555" i="2"/>
  <c r="BP555" i="2"/>
  <c r="X665" i="2"/>
  <c r="Z32" i="2"/>
  <c r="BP58" i="2"/>
  <c r="Z67" i="2"/>
  <c r="Z87" i="2"/>
  <c r="Z91" i="2"/>
  <c r="E673" i="2"/>
  <c r="Y111" i="2"/>
  <c r="Z116" i="2"/>
  <c r="F673" i="2"/>
  <c r="Z132" i="2"/>
  <c r="BP148" i="2"/>
  <c r="Y151" i="2"/>
  <c r="Z165" i="2"/>
  <c r="Z170" i="2"/>
  <c r="Z171" i="2" s="1"/>
  <c r="Z174" i="2"/>
  <c r="Z219" i="2"/>
  <c r="BP226" i="2"/>
  <c r="Y238" i="2"/>
  <c r="BN243" i="2"/>
  <c r="Z245" i="2"/>
  <c r="Z257" i="2"/>
  <c r="Z264" i="2"/>
  <c r="Z280" i="2"/>
  <c r="Z299" i="2"/>
  <c r="S673" i="2"/>
  <c r="Y330" i="2"/>
  <c r="Z398" i="2"/>
  <c r="BP398" i="2"/>
  <c r="BN398" i="2"/>
  <c r="BN431" i="2"/>
  <c r="Y433" i="2"/>
  <c r="Z431" i="2"/>
  <c r="Y434" i="2"/>
  <c r="Z489" i="2"/>
  <c r="BN509" i="2"/>
  <c r="Z509" i="2"/>
  <c r="Y510" i="2"/>
  <c r="BP509" i="2"/>
  <c r="Y259" i="2"/>
  <c r="K673" i="2"/>
  <c r="Y271" i="2"/>
  <c r="Y180" i="2"/>
  <c r="BN232" i="2"/>
  <c r="Y301" i="2"/>
  <c r="BN346" i="2"/>
  <c r="Y349" i="2"/>
  <c r="BP346" i="2"/>
  <c r="Y348" i="2"/>
  <c r="Y366" i="2"/>
  <c r="BP436" i="2"/>
  <c r="Y439" i="2"/>
  <c r="BN436" i="2"/>
  <c r="BP462" i="2"/>
  <c r="BN462" i="2"/>
  <c r="Y467" i="2"/>
  <c r="BP487" i="2"/>
  <c r="BN487" i="2"/>
  <c r="BN498" i="2"/>
  <c r="Z498" i="2"/>
  <c r="BP498" i="2"/>
  <c r="Y529" i="2"/>
  <c r="BP560" i="2"/>
  <c r="BN560" i="2"/>
  <c r="X667" i="2"/>
  <c r="Z38" i="2"/>
  <c r="Z39" i="2" s="1"/>
  <c r="BN87" i="2"/>
  <c r="Y129" i="2"/>
  <c r="BN132" i="2"/>
  <c r="Z134" i="2"/>
  <c r="Z138" i="2"/>
  <c r="Y145" i="2"/>
  <c r="Y162" i="2"/>
  <c r="BN165" i="2"/>
  <c r="BN170" i="2"/>
  <c r="BN174" i="2"/>
  <c r="Z176" i="2"/>
  <c r="BN219" i="2"/>
  <c r="Z221" i="2"/>
  <c r="BN245" i="2"/>
  <c r="BN250" i="2"/>
  <c r="Z252" i="2"/>
  <c r="BN257" i="2"/>
  <c r="BN264" i="2"/>
  <c r="Y272" i="2"/>
  <c r="BN280" i="2"/>
  <c r="Z282" i="2"/>
  <c r="BN299" i="2"/>
  <c r="Z306" i="2"/>
  <c r="Z323" i="2"/>
  <c r="Z324" i="2" s="1"/>
  <c r="Z346" i="2"/>
  <c r="Z348" i="2" s="1"/>
  <c r="U673" i="2"/>
  <c r="Z358" i="2"/>
  <c r="Z360" i="2"/>
  <c r="BP400" i="2"/>
  <c r="Z436" i="2"/>
  <c r="BN476" i="2"/>
  <c r="Z476" i="2"/>
  <c r="Z477" i="2" s="1"/>
  <c r="Y673" i="2"/>
  <c r="Y477" i="2"/>
  <c r="BP476" i="2"/>
  <c r="Y505" i="2"/>
  <c r="Z560" i="2"/>
  <c r="BN32" i="2"/>
  <c r="Z34" i="2"/>
  <c r="Z42" i="2"/>
  <c r="Z43" i="2" s="1"/>
  <c r="Z48" i="2"/>
  <c r="BN67" i="2"/>
  <c r="Z69" i="2"/>
  <c r="BN91" i="2"/>
  <c r="Z93" i="2"/>
  <c r="BN116" i="2"/>
  <c r="G673" i="2"/>
  <c r="J9" i="2"/>
  <c r="BP28" i="2"/>
  <c r="BP30" i="2"/>
  <c r="BP51" i="2"/>
  <c r="Z64" i="2"/>
  <c r="BP76" i="2"/>
  <c r="BN82" i="2"/>
  <c r="Z84" i="2"/>
  <c r="BP100" i="2"/>
  <c r="BN107" i="2"/>
  <c r="Z109" i="2"/>
  <c r="Z110" i="2" s="1"/>
  <c r="Z113" i="2"/>
  <c r="BN123" i="2"/>
  <c r="Z125" i="2"/>
  <c r="Z149" i="2"/>
  <c r="Z150" i="2" s="1"/>
  <c r="Z154" i="2"/>
  <c r="BP183" i="2"/>
  <c r="BP189" i="2"/>
  <c r="BP193" i="2"/>
  <c r="Z197" i="2"/>
  <c r="BP232" i="2"/>
  <c r="Z236" i="2"/>
  <c r="Z240" i="2"/>
  <c r="BN266" i="2"/>
  <c r="Z268" i="2"/>
  <c r="Z284" i="2"/>
  <c r="R673" i="2"/>
  <c r="Y317" i="2"/>
  <c r="Z319" i="2"/>
  <c r="Z320" i="2" s="1"/>
  <c r="BN328" i="2"/>
  <c r="BN342" i="2"/>
  <c r="T673" i="2"/>
  <c r="BP342" i="2"/>
  <c r="Z362" i="2"/>
  <c r="BN378" i="2"/>
  <c r="BN380" i="2"/>
  <c r="Z394" i="2"/>
  <c r="BP394" i="2"/>
  <c r="BN394" i="2"/>
  <c r="BN410" i="2"/>
  <c r="BN427" i="2"/>
  <c r="Z427" i="2"/>
  <c r="BP431" i="2"/>
  <c r="BP496" i="2"/>
  <c r="BN496" i="2"/>
  <c r="BP503" i="2"/>
  <c r="BN503" i="2"/>
  <c r="Z527" i="2"/>
  <c r="Z558" i="2"/>
  <c r="BP67" i="2"/>
  <c r="BN69" i="2"/>
  <c r="BN93" i="2"/>
  <c r="BN134" i="2"/>
  <c r="BN138" i="2"/>
  <c r="Y156" i="2"/>
  <c r="BP170" i="2"/>
  <c r="BP174" i="2"/>
  <c r="BN176" i="2"/>
  <c r="BN221" i="2"/>
  <c r="BP250" i="2"/>
  <c r="BN252" i="2"/>
  <c r="M673" i="2"/>
  <c r="BN282" i="2"/>
  <c r="P673" i="2"/>
  <c r="Y302" i="2"/>
  <c r="BN306" i="2"/>
  <c r="BN323" i="2"/>
  <c r="BN358" i="2"/>
  <c r="BN360" i="2"/>
  <c r="BN392" i="2"/>
  <c r="Z392" i="2"/>
  <c r="Z395" i="2" s="1"/>
  <c r="BP392" i="2"/>
  <c r="Y401" i="2"/>
  <c r="BP542" i="2"/>
  <c r="BN542" i="2"/>
  <c r="BP595" i="2"/>
  <c r="BN595" i="2"/>
  <c r="Z595" i="2"/>
  <c r="Z596" i="2" s="1"/>
  <c r="Y596" i="2"/>
  <c r="BP611" i="2"/>
  <c r="Y616" i="2"/>
  <c r="BN611" i="2"/>
  <c r="Y615" i="2"/>
  <c r="Z611" i="2"/>
  <c r="BN371" i="2"/>
  <c r="BP371" i="2"/>
  <c r="BP91" i="2"/>
  <c r="X663" i="2"/>
  <c r="Z29" i="2"/>
  <c r="Z31" i="2"/>
  <c r="BN64" i="2"/>
  <c r="Z66" i="2"/>
  <c r="BN84" i="2"/>
  <c r="Z86" i="2"/>
  <c r="Y97" i="2"/>
  <c r="BN109" i="2"/>
  <c r="BN113" i="2"/>
  <c r="Z115" i="2"/>
  <c r="BN125" i="2"/>
  <c r="Z127" i="2"/>
  <c r="Z131" i="2"/>
  <c r="Y146" i="2"/>
  <c r="BN149" i="2"/>
  <c r="BN154" i="2"/>
  <c r="Z160" i="2"/>
  <c r="Z161" i="2" s="1"/>
  <c r="Z164" i="2"/>
  <c r="Y184" i="2"/>
  <c r="Y190" i="2"/>
  <c r="BN197" i="2"/>
  <c r="Z199" i="2"/>
  <c r="Z206" i="2"/>
  <c r="Z207" i="2" s="1"/>
  <c r="Z218" i="2"/>
  <c r="Z231" i="2"/>
  <c r="BN236" i="2"/>
  <c r="BN240" i="2"/>
  <c r="Z244" i="2"/>
  <c r="BN268" i="2"/>
  <c r="Z270" i="2"/>
  <c r="Z274" i="2"/>
  <c r="Z275" i="2" s="1"/>
  <c r="Z279" i="2"/>
  <c r="Z288" i="2"/>
  <c r="Z293" i="2"/>
  <c r="Z294" i="2" s="1"/>
  <c r="Z298" i="2"/>
  <c r="Z310" i="2"/>
  <c r="BN319" i="2"/>
  <c r="BP328" i="2"/>
  <c r="BN337" i="2"/>
  <c r="BP337" i="2"/>
  <c r="BN362" i="2"/>
  <c r="Z399" i="2"/>
  <c r="W673" i="2"/>
  <c r="Y429" i="2"/>
  <c r="BP419" i="2"/>
  <c r="Z425" i="2"/>
  <c r="BP425" i="2"/>
  <c r="BN425" i="2"/>
  <c r="BN437" i="2"/>
  <c r="Z437" i="2"/>
  <c r="Z494" i="2"/>
  <c r="Z501" i="2"/>
  <c r="Y511" i="2"/>
  <c r="BN527" i="2"/>
  <c r="Z542" i="2"/>
  <c r="BN558" i="2"/>
  <c r="BP580" i="2"/>
  <c r="BN580" i="2"/>
  <c r="Z591" i="2"/>
  <c r="BN42" i="2"/>
  <c r="BP42" i="2"/>
  <c r="Y88" i="2"/>
  <c r="Y166" i="2"/>
  <c r="Y171" i="2"/>
  <c r="Y246" i="2"/>
  <c r="Y258" i="2"/>
  <c r="BP284" i="2"/>
  <c r="Y312" i="2"/>
  <c r="Q673" i="2"/>
  <c r="BP323" i="2"/>
  <c r="BP358" i="2"/>
  <c r="Y373" i="2"/>
  <c r="BP421" i="2"/>
  <c r="BN421" i="2"/>
  <c r="BN423" i="2"/>
  <c r="Z423" i="2"/>
  <c r="BP423" i="2"/>
  <c r="BP458" i="2"/>
  <c r="BN458" i="2"/>
  <c r="Y468" i="2"/>
  <c r="BN571" i="2"/>
  <c r="Y573" i="2"/>
  <c r="Z571" i="2"/>
  <c r="Z573" i="2" s="1"/>
  <c r="BP571" i="2"/>
  <c r="BP32" i="2"/>
  <c r="BN34" i="2"/>
  <c r="BN38" i="2"/>
  <c r="BN48" i="2"/>
  <c r="BP38" i="2"/>
  <c r="BN29" i="2"/>
  <c r="BN31" i="2"/>
  <c r="Z33" i="2"/>
  <c r="Y54" i="2"/>
  <c r="D673" i="2"/>
  <c r="BN66" i="2"/>
  <c r="Z68" i="2"/>
  <c r="Y79" i="2"/>
  <c r="BN86" i="2"/>
  <c r="Z92" i="2"/>
  <c r="Y103" i="2"/>
  <c r="BP113" i="2"/>
  <c r="BN115" i="2"/>
  <c r="Z117" i="2"/>
  <c r="Y119" i="2"/>
  <c r="BN127" i="2"/>
  <c r="BN131" i="2"/>
  <c r="Z133" i="2"/>
  <c r="BP154" i="2"/>
  <c r="Y157" i="2"/>
  <c r="BN160" i="2"/>
  <c r="BN164" i="2"/>
  <c r="Z175" i="2"/>
  <c r="BN199" i="2"/>
  <c r="BN218" i="2"/>
  <c r="Z220" i="2"/>
  <c r="BN231" i="2"/>
  <c r="BP240" i="2"/>
  <c r="BN244" i="2"/>
  <c r="Z251" i="2"/>
  <c r="Z258" i="2" s="1"/>
  <c r="BN270" i="2"/>
  <c r="BN274" i="2"/>
  <c r="BN279" i="2"/>
  <c r="BN288" i="2"/>
  <c r="BN293" i="2"/>
  <c r="BN298" i="2"/>
  <c r="Z300" i="2"/>
  <c r="Z305" i="2"/>
  <c r="BN310" i="2"/>
  <c r="BP319" i="2"/>
  <c r="Y329" i="2"/>
  <c r="BN379" i="2"/>
  <c r="Z379" i="2"/>
  <c r="Y395" i="2"/>
  <c r="BN399" i="2"/>
  <c r="Y402" i="2"/>
  <c r="Y412" i="2"/>
  <c r="BN409" i="2"/>
  <c r="Z409" i="2"/>
  <c r="Z421" i="2"/>
  <c r="BN449" i="2"/>
  <c r="Z449" i="2"/>
  <c r="BP449" i="2"/>
  <c r="Z458" i="2"/>
  <c r="BN470" i="2"/>
  <c r="Z470" i="2"/>
  <c r="Z471" i="2" s="1"/>
  <c r="Y471" i="2"/>
  <c r="BP470" i="2"/>
  <c r="Y478" i="2"/>
  <c r="BN494" i="2"/>
  <c r="BN501" i="2"/>
  <c r="BN513" i="2"/>
  <c r="Y515" i="2"/>
  <c r="Z513" i="2"/>
  <c r="Z515" i="2" s="1"/>
  <c r="Y516" i="2"/>
  <c r="BP513" i="2"/>
  <c r="Y586" i="2"/>
  <c r="Z578" i="2"/>
  <c r="Y73" i="2"/>
  <c r="BP48" i="2"/>
  <c r="Y135" i="2"/>
  <c r="BP206" i="2"/>
  <c r="Y223" i="2"/>
  <c r="BN233" i="2"/>
  <c r="BN256" i="2"/>
  <c r="BN265" i="2"/>
  <c r="BP315" i="2"/>
  <c r="Y324" i="2"/>
  <c r="Y343" i="2"/>
  <c r="BN359" i="2"/>
  <c r="Z359" i="2"/>
  <c r="BN375" i="2"/>
  <c r="Y381" i="2"/>
  <c r="BP375" i="2"/>
  <c r="Z377" i="2"/>
  <c r="BP377" i="2"/>
  <c r="BN377" i="2"/>
  <c r="Y382" i="2"/>
  <c r="BN419" i="2"/>
  <c r="Y428" i="2"/>
  <c r="BP437" i="2"/>
  <c r="BP447" i="2"/>
  <c r="Y455" i="2"/>
  <c r="BN447" i="2"/>
  <c r="BP480" i="2"/>
  <c r="Y506" i="2"/>
  <c r="BN480" i="2"/>
  <c r="Z673" i="2"/>
  <c r="BP565" i="2"/>
  <c r="BN565" i="2"/>
  <c r="Y567" i="2"/>
  <c r="Z636" i="2"/>
  <c r="AE673" i="2"/>
  <c r="BP647" i="2"/>
  <c r="Y650" i="2"/>
  <c r="BN647" i="2"/>
  <c r="Y649" i="2"/>
  <c r="Z647" i="2"/>
  <c r="B673" i="2"/>
  <c r="Y35" i="2"/>
  <c r="Z22" i="2"/>
  <c r="Z23" i="2" s="1"/>
  <c r="Y110" i="2"/>
  <c r="BP164" i="2"/>
  <c r="Y172" i="2"/>
  <c r="J673" i="2"/>
  <c r="Z215" i="2"/>
  <c r="BP263" i="2"/>
  <c r="BP279" i="2"/>
  <c r="BP293" i="2"/>
  <c r="BP298" i="2"/>
  <c r="BN305" i="2"/>
  <c r="Y320" i="2"/>
  <c r="Z357" i="2"/>
  <c r="BP357" i="2"/>
  <c r="BN357" i="2"/>
  <c r="Z375" i="2"/>
  <c r="Y388" i="2"/>
  <c r="V673" i="2"/>
  <c r="BN405" i="2"/>
  <c r="Z405" i="2"/>
  <c r="Z406" i="2" s="1"/>
  <c r="BP432" i="2"/>
  <c r="Z447" i="2"/>
  <c r="Y454" i="2"/>
  <c r="Z480" i="2"/>
  <c r="Z565" i="2"/>
  <c r="BN578" i="2"/>
  <c r="Y597" i="2"/>
  <c r="Z625" i="2"/>
  <c r="X664" i="2"/>
  <c r="X666" i="2" s="1"/>
  <c r="Y55" i="2"/>
  <c r="I673" i="2"/>
  <c r="Y202" i="2"/>
  <c r="Y207" i="2"/>
  <c r="L673" i="2"/>
  <c r="BP265" i="2"/>
  <c r="Y316" i="2"/>
  <c r="Y338" i="2"/>
  <c r="BP369" i="2"/>
  <c r="Y372" i="2"/>
  <c r="BP379" i="2"/>
  <c r="BN386" i="2"/>
  <c r="Z386" i="2"/>
  <c r="Z388" i="2" s="1"/>
  <c r="BP386" i="2"/>
  <c r="Y396" i="2"/>
  <c r="BP409" i="2"/>
  <c r="Y438" i="2"/>
  <c r="BP464" i="2"/>
  <c r="BN464" i="2"/>
  <c r="BP589" i="2"/>
  <c r="BN589" i="2"/>
  <c r="Y591" i="2"/>
  <c r="AD673" i="2"/>
  <c r="BN451" i="2"/>
  <c r="Z453" i="2"/>
  <c r="Z457" i="2"/>
  <c r="Z463" i="2"/>
  <c r="Z467" i="2" s="1"/>
  <c r="Z495" i="2"/>
  <c r="BN500" i="2"/>
  <c r="Z502" i="2"/>
  <c r="Y521" i="2"/>
  <c r="BN526" i="2"/>
  <c r="Z528" i="2"/>
  <c r="Z532" i="2"/>
  <c r="Z533" i="2" s="1"/>
  <c r="Z536" i="2"/>
  <c r="Z537" i="2" s="1"/>
  <c r="Z541" i="2"/>
  <c r="BN557" i="2"/>
  <c r="Z559" i="2"/>
  <c r="BN577" i="2"/>
  <c r="Z579" i="2"/>
  <c r="Z602" i="2"/>
  <c r="Z604" i="2"/>
  <c r="Z606" i="2"/>
  <c r="Y608" i="2"/>
  <c r="BN618" i="2"/>
  <c r="BN620" i="2"/>
  <c r="BN622" i="2"/>
  <c r="BN624" i="2"/>
  <c r="Y637" i="2"/>
  <c r="BP640" i="2"/>
  <c r="BP642" i="2"/>
  <c r="Z652" i="2"/>
  <c r="Z653" i="2" s="1"/>
  <c r="BN660" i="2"/>
  <c r="Y459" i="2"/>
  <c r="BP549" i="2"/>
  <c r="BN612" i="2"/>
  <c r="BN614" i="2"/>
  <c r="Z648" i="2"/>
  <c r="BN656" i="2"/>
  <c r="Z417" i="2"/>
  <c r="BP451" i="2"/>
  <c r="BP500" i="2"/>
  <c r="BP526" i="2"/>
  <c r="BN532" i="2"/>
  <c r="BN536" i="2"/>
  <c r="BN541" i="2"/>
  <c r="BP557" i="2"/>
  <c r="BP577" i="2"/>
  <c r="BP618" i="2"/>
  <c r="BP620" i="2"/>
  <c r="BP622" i="2"/>
  <c r="BP624" i="2"/>
  <c r="Z639" i="2"/>
  <c r="Y643" i="2"/>
  <c r="BN652" i="2"/>
  <c r="BP660" i="2"/>
  <c r="Y545" i="2"/>
  <c r="Y550" i="2"/>
  <c r="BP588" i="2"/>
  <c r="Y609" i="2"/>
  <c r="BN648" i="2"/>
  <c r="BP656" i="2"/>
  <c r="Y661" i="2"/>
  <c r="Z613" i="2"/>
  <c r="Y657" i="2"/>
  <c r="BN613" i="2"/>
  <c r="Y662" i="2"/>
  <c r="BN601" i="2"/>
  <c r="BN603" i="2"/>
  <c r="BN605" i="2"/>
  <c r="BN607" i="2"/>
  <c r="Z640" i="2"/>
  <c r="Z642" i="2"/>
  <c r="Y530" i="2"/>
  <c r="BP601" i="2"/>
  <c r="Z545" i="2" l="1"/>
  <c r="Z459" i="2"/>
  <c r="Z365" i="2"/>
  <c r="Z412" i="2"/>
  <c r="Z166" i="2"/>
  <c r="Z156" i="2"/>
  <c r="Z54" i="2"/>
  <c r="Z145" i="2"/>
  <c r="Z510" i="2"/>
  <c r="Z433" i="2"/>
  <c r="Z79" i="2"/>
  <c r="Y664" i="2"/>
  <c r="Z529" i="2"/>
  <c r="Z201" i="2"/>
  <c r="Z128" i="2"/>
  <c r="Z88" i="2"/>
  <c r="Y665" i="2"/>
  <c r="Y663" i="2"/>
  <c r="Z608" i="2"/>
  <c r="Z505" i="2"/>
  <c r="Z454" i="2"/>
  <c r="Y667" i="2"/>
  <c r="Z649" i="2"/>
  <c r="Z585" i="2"/>
  <c r="Z311" i="2"/>
  <c r="Z237" i="2"/>
  <c r="Z35" i="2"/>
  <c r="Z271" i="2"/>
  <c r="Z212" i="2"/>
  <c r="Z59" i="2"/>
  <c r="Z289" i="2"/>
  <c r="Z615" i="2"/>
  <c r="Z119" i="2"/>
  <c r="Z246" i="2"/>
  <c r="Z97" i="2"/>
  <c r="Z401" i="2"/>
  <c r="Z179" i="2"/>
  <c r="Z643" i="2"/>
  <c r="Z223" i="2"/>
  <c r="Z438" i="2"/>
  <c r="Z428" i="2"/>
  <c r="Z135" i="2"/>
  <c r="Z72" i="2"/>
  <c r="Z381" i="2"/>
  <c r="Z301" i="2"/>
  <c r="Z567" i="2"/>
  <c r="Y666" i="2" l="1"/>
  <c r="Z668" i="2"/>
</calcChain>
</file>

<file path=xl/sharedStrings.xml><?xml version="1.0" encoding="utf-8"?>
<sst xmlns="http://schemas.openxmlformats.org/spreadsheetml/2006/main" count="5276" uniqueCount="1082">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</sst>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21" sqref="AA4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 t="s">
        <v>1081</v>
      </c>
      <c r="I5" s="1199"/>
      <c r="J5" s="1199"/>
      <c r="K5" s="1199"/>
      <c r="L5" s="1199"/>
      <c r="M5" s="1199"/>
      <c r="N5" s="72"/>
      <c r="P5" s="27" t="s">
        <v>4</v>
      </c>
      <c r="Q5" s="1201">
        <v>45645</v>
      </c>
      <c r="R5" s="1201"/>
      <c r="T5" s="1202" t="s">
        <v>3</v>
      </c>
      <c r="U5" s="1203"/>
      <c r="V5" s="1204" t="s">
        <v>1067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Четверг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0.58333333333333337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hidden="1" customHeight="1" x14ac:dyDescent="0.2">
      <c r="A19" s="839" t="s">
        <v>77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4"/>
      <c r="AB19" s="54"/>
      <c r="AC19" s="54"/>
    </row>
    <row r="20" spans="1:68" ht="16.5" hidden="1" customHeight="1" x14ac:dyDescent="0.25">
      <c r="A20" s="805" t="s">
        <v>77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5"/>
      <c r="AB20" s="65"/>
      <c r="AC20" s="79"/>
    </row>
    <row r="21" spans="1:68" ht="14.25" hidden="1" customHeight="1" x14ac:dyDescent="0.25">
      <c r="A21" s="790" t="s">
        <v>78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791">
        <v>4680115885004</v>
      </c>
      <c r="E22" s="79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798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795" t="s">
        <v>40</v>
      </c>
      <c r="Q23" s="796"/>
      <c r="R23" s="796"/>
      <c r="S23" s="796"/>
      <c r="T23" s="796"/>
      <c r="U23" s="796"/>
      <c r="V23" s="79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795" t="s">
        <v>40</v>
      </c>
      <c r="Q24" s="796"/>
      <c r="R24" s="796"/>
      <c r="S24" s="796"/>
      <c r="T24" s="796"/>
      <c r="U24" s="796"/>
      <c r="V24" s="79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790" t="s">
        <v>84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4301051558</v>
      </c>
      <c r="D26" s="791">
        <v>4607091383881</v>
      </c>
      <c r="E26" s="791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hidden="1" customHeight="1" x14ac:dyDescent="0.25">
      <c r="A27" s="63" t="s">
        <v>90</v>
      </c>
      <c r="B27" s="63" t="s">
        <v>91</v>
      </c>
      <c r="C27" s="36">
        <v>4301051865</v>
      </c>
      <c r="D27" s="791">
        <v>4680115885912</v>
      </c>
      <c r="E27" s="791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791">
        <v>4607091388237</v>
      </c>
      <c r="E28" s="79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4301051907</v>
      </c>
      <c r="D29" s="791">
        <v>4680115886230</v>
      </c>
      <c r="E29" s="79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48" t="s">
        <v>97</v>
      </c>
      <c r="Q29" s="793"/>
      <c r="R29" s="793"/>
      <c r="S29" s="793"/>
      <c r="T29" s="79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4301051908</v>
      </c>
      <c r="D30" s="791">
        <v>4680115886278</v>
      </c>
      <c r="E30" s="79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49" t="s">
        <v>101</v>
      </c>
      <c r="Q30" s="793"/>
      <c r="R30" s="793"/>
      <c r="S30" s="793"/>
      <c r="T30" s="79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103</v>
      </c>
      <c r="B31" s="63" t="s">
        <v>104</v>
      </c>
      <c r="C31" s="36">
        <v>4301051909</v>
      </c>
      <c r="D31" s="791">
        <v>4680115886247</v>
      </c>
      <c r="E31" s="791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0" t="s">
        <v>105</v>
      </c>
      <c r="Q31" s="793"/>
      <c r="R31" s="793"/>
      <c r="S31" s="793"/>
      <c r="T31" s="79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hidden="1" customHeight="1" x14ac:dyDescent="0.25">
      <c r="A32" s="63" t="s">
        <v>107</v>
      </c>
      <c r="B32" s="63" t="s">
        <v>108</v>
      </c>
      <c r="C32" s="36">
        <v>4301051593</v>
      </c>
      <c r="D32" s="791">
        <v>4607091383911</v>
      </c>
      <c r="E32" s="791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110</v>
      </c>
      <c r="B33" s="63" t="s">
        <v>111</v>
      </c>
      <c r="C33" s="36">
        <v>4301051861</v>
      </c>
      <c r="D33" s="791">
        <v>4680115885905</v>
      </c>
      <c r="E33" s="791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hidden="1" customHeight="1" x14ac:dyDescent="0.25">
      <c r="A34" s="63" t="s">
        <v>112</v>
      </c>
      <c r="B34" s="63" t="s">
        <v>113</v>
      </c>
      <c r="C34" s="36">
        <v>4301051592</v>
      </c>
      <c r="D34" s="791">
        <v>4607091388244</v>
      </c>
      <c r="E34" s="791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idden="1" x14ac:dyDescent="0.2">
      <c r="A35" s="798"/>
      <c r="B35" s="798"/>
      <c r="C35" s="798"/>
      <c r="D35" s="798"/>
      <c r="E35" s="798"/>
      <c r="F35" s="798"/>
      <c r="G35" s="798"/>
      <c r="H35" s="798"/>
      <c r="I35" s="798"/>
      <c r="J35" s="798"/>
      <c r="K35" s="798"/>
      <c r="L35" s="798"/>
      <c r="M35" s="798"/>
      <c r="N35" s="798"/>
      <c r="O35" s="799"/>
      <c r="P35" s="795" t="s">
        <v>40</v>
      </c>
      <c r="Q35" s="796"/>
      <c r="R35" s="796"/>
      <c r="S35" s="796"/>
      <c r="T35" s="796"/>
      <c r="U35" s="796"/>
      <c r="V35" s="79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hidden="1" x14ac:dyDescent="0.2">
      <c r="A36" s="798"/>
      <c r="B36" s="798"/>
      <c r="C36" s="798"/>
      <c r="D36" s="798"/>
      <c r="E36" s="798"/>
      <c r="F36" s="798"/>
      <c r="G36" s="798"/>
      <c r="H36" s="798"/>
      <c r="I36" s="798"/>
      <c r="J36" s="798"/>
      <c r="K36" s="798"/>
      <c r="L36" s="798"/>
      <c r="M36" s="798"/>
      <c r="N36" s="798"/>
      <c r="O36" s="799"/>
      <c r="P36" s="795" t="s">
        <v>40</v>
      </c>
      <c r="Q36" s="796"/>
      <c r="R36" s="796"/>
      <c r="S36" s="796"/>
      <c r="T36" s="796"/>
      <c r="U36" s="796"/>
      <c r="V36" s="79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hidden="1" customHeight="1" x14ac:dyDescent="0.25">
      <c r="A37" s="790" t="s">
        <v>115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66"/>
      <c r="AB37" s="66"/>
      <c r="AC37" s="80"/>
    </row>
    <row r="38" spans="1:68" ht="27" hidden="1" customHeight="1" x14ac:dyDescent="0.25">
      <c r="A38" s="63" t="s">
        <v>116</v>
      </c>
      <c r="B38" s="63" t="s">
        <v>117</v>
      </c>
      <c r="C38" s="36">
        <v>4301032013</v>
      </c>
      <c r="D38" s="791">
        <v>4607091388503</v>
      </c>
      <c r="E38" s="791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idden="1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795" t="s">
        <v>40</v>
      </c>
      <c r="Q39" s="796"/>
      <c r="R39" s="796"/>
      <c r="S39" s="796"/>
      <c r="T39" s="796"/>
      <c r="U39" s="796"/>
      <c r="V39" s="79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hidden="1" x14ac:dyDescent="0.2">
      <c r="A40" s="798"/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9"/>
      <c r="P40" s="795" t="s">
        <v>40</v>
      </c>
      <c r="Q40" s="796"/>
      <c r="R40" s="796"/>
      <c r="S40" s="796"/>
      <c r="T40" s="796"/>
      <c r="U40" s="796"/>
      <c r="V40" s="79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hidden="1" customHeight="1" x14ac:dyDescent="0.25">
      <c r="A41" s="790" t="s">
        <v>121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66"/>
      <c r="AB41" s="66"/>
      <c r="AC41" s="80"/>
    </row>
    <row r="42" spans="1:68" ht="27" hidden="1" customHeight="1" x14ac:dyDescent="0.25">
      <c r="A42" s="63" t="s">
        <v>122</v>
      </c>
      <c r="B42" s="63" t="s">
        <v>123</v>
      </c>
      <c r="C42" s="36">
        <v>4301170002</v>
      </c>
      <c r="D42" s="791">
        <v>4607091389111</v>
      </c>
      <c r="E42" s="791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795" t="s">
        <v>40</v>
      </c>
      <c r="Q43" s="796"/>
      <c r="R43" s="796"/>
      <c r="S43" s="796"/>
      <c r="T43" s="796"/>
      <c r="U43" s="796"/>
      <c r="V43" s="79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798"/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9"/>
      <c r="P44" s="795" t="s">
        <v>40</v>
      </c>
      <c r="Q44" s="796"/>
      <c r="R44" s="796"/>
      <c r="S44" s="796"/>
      <c r="T44" s="796"/>
      <c r="U44" s="796"/>
      <c r="V44" s="79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hidden="1" customHeight="1" x14ac:dyDescent="0.2">
      <c r="A45" s="839" t="s">
        <v>124</v>
      </c>
      <c r="B45" s="839"/>
      <c r="C45" s="839"/>
      <c r="D45" s="839"/>
      <c r="E45" s="839"/>
      <c r="F45" s="839"/>
      <c r="G45" s="839"/>
      <c r="H45" s="839"/>
      <c r="I45" s="839"/>
      <c r="J45" s="839"/>
      <c r="K45" s="839"/>
      <c r="L45" s="839"/>
      <c r="M45" s="839"/>
      <c r="N45" s="839"/>
      <c r="O45" s="839"/>
      <c r="P45" s="839"/>
      <c r="Q45" s="839"/>
      <c r="R45" s="839"/>
      <c r="S45" s="839"/>
      <c r="T45" s="839"/>
      <c r="U45" s="839"/>
      <c r="V45" s="839"/>
      <c r="W45" s="839"/>
      <c r="X45" s="839"/>
      <c r="Y45" s="839"/>
      <c r="Z45" s="839"/>
      <c r="AA45" s="54"/>
      <c r="AB45" s="54"/>
      <c r="AC45" s="54"/>
    </row>
    <row r="46" spans="1:68" ht="16.5" hidden="1" customHeight="1" x14ac:dyDescent="0.25">
      <c r="A46" s="805" t="s">
        <v>125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65"/>
      <c r="AB46" s="65"/>
      <c r="AC46" s="79"/>
    </row>
    <row r="47" spans="1:68" ht="14.25" hidden="1" customHeight="1" x14ac:dyDescent="0.25">
      <c r="A47" s="790" t="s">
        <v>126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66"/>
      <c r="AB47" s="66"/>
      <c r="AC47" s="80"/>
    </row>
    <row r="48" spans="1:68" ht="16.5" hidden="1" customHeight="1" x14ac:dyDescent="0.25">
      <c r="A48" s="63" t="s">
        <v>127</v>
      </c>
      <c r="B48" s="63" t="s">
        <v>128</v>
      </c>
      <c r="C48" s="36">
        <v>4301011540</v>
      </c>
      <c r="D48" s="791">
        <v>4607091385670</v>
      </c>
      <c r="E48" s="791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113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hidden="1" customHeight="1" x14ac:dyDescent="0.25">
      <c r="A49" s="63" t="s">
        <v>127</v>
      </c>
      <c r="B49" s="63" t="s">
        <v>131</v>
      </c>
      <c r="C49" s="36">
        <v>4301011380</v>
      </c>
      <c r="D49" s="791">
        <v>4607091385670</v>
      </c>
      <c r="E49" s="791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hidden="1" customHeight="1" x14ac:dyDescent="0.25">
      <c r="A50" s="63" t="s">
        <v>134</v>
      </c>
      <c r="B50" s="63" t="s">
        <v>135</v>
      </c>
      <c r="C50" s="36">
        <v>4301011625</v>
      </c>
      <c r="D50" s="791">
        <v>4680115883956</v>
      </c>
      <c r="E50" s="79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113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137</v>
      </c>
      <c r="B51" s="63" t="s">
        <v>138</v>
      </c>
      <c r="C51" s="36">
        <v>4301011565</v>
      </c>
      <c r="D51" s="791">
        <v>4680115882539</v>
      </c>
      <c r="E51" s="791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11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141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142</v>
      </c>
      <c r="B52" s="63" t="s">
        <v>143</v>
      </c>
      <c r="C52" s="36">
        <v>4301011382</v>
      </c>
      <c r="D52" s="791">
        <v>4607091385687</v>
      </c>
      <c r="E52" s="791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140</v>
      </c>
      <c r="M52" s="38" t="s">
        <v>88</v>
      </c>
      <c r="N52" s="38"/>
      <c r="O52" s="37">
        <v>50</v>
      </c>
      <c r="P52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141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hidden="1" customHeight="1" x14ac:dyDescent="0.25">
      <c r="A53" s="63" t="s">
        <v>144</v>
      </c>
      <c r="B53" s="63" t="s">
        <v>145</v>
      </c>
      <c r="C53" s="36">
        <v>4301011624</v>
      </c>
      <c r="D53" s="791">
        <v>4680115883949</v>
      </c>
      <c r="E53" s="79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11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idden="1" x14ac:dyDescent="0.2">
      <c r="A54" s="798"/>
      <c r="B54" s="798"/>
      <c r="C54" s="798"/>
      <c r="D54" s="798"/>
      <c r="E54" s="798"/>
      <c r="F54" s="798"/>
      <c r="G54" s="798"/>
      <c r="H54" s="798"/>
      <c r="I54" s="798"/>
      <c r="J54" s="798"/>
      <c r="K54" s="798"/>
      <c r="L54" s="798"/>
      <c r="M54" s="798"/>
      <c r="N54" s="798"/>
      <c r="O54" s="799"/>
      <c r="P54" s="795" t="s">
        <v>40</v>
      </c>
      <c r="Q54" s="796"/>
      <c r="R54" s="796"/>
      <c r="S54" s="796"/>
      <c r="T54" s="796"/>
      <c r="U54" s="796"/>
      <c r="V54" s="79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hidden="1" x14ac:dyDescent="0.2">
      <c r="A55" s="798"/>
      <c r="B55" s="798"/>
      <c r="C55" s="798"/>
      <c r="D55" s="798"/>
      <c r="E55" s="798"/>
      <c r="F55" s="798"/>
      <c r="G55" s="798"/>
      <c r="H55" s="798"/>
      <c r="I55" s="798"/>
      <c r="J55" s="798"/>
      <c r="K55" s="798"/>
      <c r="L55" s="798"/>
      <c r="M55" s="798"/>
      <c r="N55" s="798"/>
      <c r="O55" s="799"/>
      <c r="P55" s="795" t="s">
        <v>40</v>
      </c>
      <c r="Q55" s="796"/>
      <c r="R55" s="796"/>
      <c r="S55" s="796"/>
      <c r="T55" s="796"/>
      <c r="U55" s="796"/>
      <c r="V55" s="79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hidden="1" customHeight="1" x14ac:dyDescent="0.25">
      <c r="A56" s="790" t="s">
        <v>84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66"/>
      <c r="AB56" s="66"/>
      <c r="AC56" s="80"/>
    </row>
    <row r="57" spans="1:68" ht="27" hidden="1" customHeight="1" x14ac:dyDescent="0.25">
      <c r="A57" s="63" t="s">
        <v>146</v>
      </c>
      <c r="B57" s="63" t="s">
        <v>147</v>
      </c>
      <c r="C57" s="36">
        <v>4301051842</v>
      </c>
      <c r="D57" s="791">
        <v>4680115885233</v>
      </c>
      <c r="E57" s="79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11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hidden="1" customHeight="1" x14ac:dyDescent="0.25">
      <c r="A58" s="63" t="s">
        <v>149</v>
      </c>
      <c r="B58" s="63" t="s">
        <v>150</v>
      </c>
      <c r="C58" s="36">
        <v>4301051820</v>
      </c>
      <c r="D58" s="791">
        <v>4680115884915</v>
      </c>
      <c r="E58" s="791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113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idden="1" x14ac:dyDescent="0.2">
      <c r="A59" s="798"/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9"/>
      <c r="P59" s="795" t="s">
        <v>40</v>
      </c>
      <c r="Q59" s="796"/>
      <c r="R59" s="796"/>
      <c r="S59" s="796"/>
      <c r="T59" s="796"/>
      <c r="U59" s="796"/>
      <c r="V59" s="79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idden="1" x14ac:dyDescent="0.2">
      <c r="A60" s="798"/>
      <c r="B60" s="798"/>
      <c r="C60" s="798"/>
      <c r="D60" s="798"/>
      <c r="E60" s="798"/>
      <c r="F60" s="798"/>
      <c r="G60" s="798"/>
      <c r="H60" s="798"/>
      <c r="I60" s="798"/>
      <c r="J60" s="798"/>
      <c r="K60" s="798"/>
      <c r="L60" s="798"/>
      <c r="M60" s="798"/>
      <c r="N60" s="798"/>
      <c r="O60" s="799"/>
      <c r="P60" s="795" t="s">
        <v>40</v>
      </c>
      <c r="Q60" s="796"/>
      <c r="R60" s="796"/>
      <c r="S60" s="796"/>
      <c r="T60" s="796"/>
      <c r="U60" s="796"/>
      <c r="V60" s="79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hidden="1" customHeight="1" x14ac:dyDescent="0.25">
      <c r="A61" s="805" t="s">
        <v>152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65"/>
      <c r="AB61" s="65"/>
      <c r="AC61" s="79"/>
    </row>
    <row r="62" spans="1:68" ht="14.25" hidden="1" customHeight="1" x14ac:dyDescent="0.25">
      <c r="A62" s="790" t="s">
        <v>126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66"/>
      <c r="AB62" s="66"/>
      <c r="AC62" s="80"/>
    </row>
    <row r="63" spans="1:68" ht="27" hidden="1" customHeight="1" x14ac:dyDescent="0.25">
      <c r="A63" s="63" t="s">
        <v>153</v>
      </c>
      <c r="B63" s="63" t="s">
        <v>154</v>
      </c>
      <c r="C63" s="36">
        <v>4301012030</v>
      </c>
      <c r="D63" s="791">
        <v>4680115885882</v>
      </c>
      <c r="E63" s="79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11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hidden="1" customHeight="1" x14ac:dyDescent="0.25">
      <c r="A64" s="63" t="s">
        <v>156</v>
      </c>
      <c r="B64" s="63" t="s">
        <v>157</v>
      </c>
      <c r="C64" s="36">
        <v>4301011816</v>
      </c>
      <c r="D64" s="791">
        <v>4680115881426</v>
      </c>
      <c r="E64" s="791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11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156</v>
      </c>
      <c r="B65" s="63" t="s">
        <v>161</v>
      </c>
      <c r="C65" s="36">
        <v>4301011948</v>
      </c>
      <c r="D65" s="791">
        <v>4680115881426</v>
      </c>
      <c r="E65" s="791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113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164</v>
      </c>
      <c r="B66" s="63" t="s">
        <v>165</v>
      </c>
      <c r="C66" s="36">
        <v>4301011386</v>
      </c>
      <c r="D66" s="791">
        <v>4680115880283</v>
      </c>
      <c r="E66" s="791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11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hidden="1" customHeight="1" x14ac:dyDescent="0.25">
      <c r="A67" s="63" t="s">
        <v>167</v>
      </c>
      <c r="B67" s="63" t="s">
        <v>168</v>
      </c>
      <c r="C67" s="36">
        <v>4301011432</v>
      </c>
      <c r="D67" s="791">
        <v>4680115882720</v>
      </c>
      <c r="E67" s="791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11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hidden="1" customHeight="1" x14ac:dyDescent="0.25">
      <c r="A68" s="63" t="s">
        <v>170</v>
      </c>
      <c r="B68" s="63" t="s">
        <v>171</v>
      </c>
      <c r="C68" s="36">
        <v>4301011806</v>
      </c>
      <c r="D68" s="791">
        <v>4680115881525</v>
      </c>
      <c r="E68" s="791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11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hidden="1" customHeight="1" x14ac:dyDescent="0.25">
      <c r="A69" s="63" t="s">
        <v>173</v>
      </c>
      <c r="B69" s="63" t="s">
        <v>174</v>
      </c>
      <c r="C69" s="36">
        <v>4301011589</v>
      </c>
      <c r="D69" s="791">
        <v>4680115885899</v>
      </c>
      <c r="E69" s="791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11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hidden="1" customHeight="1" x14ac:dyDescent="0.25">
      <c r="A70" s="63" t="s">
        <v>177</v>
      </c>
      <c r="B70" s="63" t="s">
        <v>178</v>
      </c>
      <c r="C70" s="36">
        <v>4301011192</v>
      </c>
      <c r="D70" s="791">
        <v>4607091382952</v>
      </c>
      <c r="E70" s="791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11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180</v>
      </c>
      <c r="B71" s="63" t="s">
        <v>181</v>
      </c>
      <c r="C71" s="36">
        <v>4301011802</v>
      </c>
      <c r="D71" s="791">
        <v>4680115881419</v>
      </c>
      <c r="E71" s="79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11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idden="1" x14ac:dyDescent="0.2">
      <c r="A72" s="798"/>
      <c r="B72" s="798"/>
      <c r="C72" s="798"/>
      <c r="D72" s="798"/>
      <c r="E72" s="798"/>
      <c r="F72" s="798"/>
      <c r="G72" s="798"/>
      <c r="H72" s="798"/>
      <c r="I72" s="798"/>
      <c r="J72" s="798"/>
      <c r="K72" s="798"/>
      <c r="L72" s="798"/>
      <c r="M72" s="798"/>
      <c r="N72" s="798"/>
      <c r="O72" s="799"/>
      <c r="P72" s="795" t="s">
        <v>40</v>
      </c>
      <c r="Q72" s="796"/>
      <c r="R72" s="796"/>
      <c r="S72" s="796"/>
      <c r="T72" s="796"/>
      <c r="U72" s="796"/>
      <c r="V72" s="79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798"/>
      <c r="B73" s="798"/>
      <c r="C73" s="798"/>
      <c r="D73" s="798"/>
      <c r="E73" s="798"/>
      <c r="F73" s="798"/>
      <c r="G73" s="798"/>
      <c r="H73" s="798"/>
      <c r="I73" s="798"/>
      <c r="J73" s="798"/>
      <c r="K73" s="798"/>
      <c r="L73" s="798"/>
      <c r="M73" s="798"/>
      <c r="N73" s="798"/>
      <c r="O73" s="799"/>
      <c r="P73" s="795" t="s">
        <v>40</v>
      </c>
      <c r="Q73" s="796"/>
      <c r="R73" s="796"/>
      <c r="S73" s="796"/>
      <c r="T73" s="796"/>
      <c r="U73" s="796"/>
      <c r="V73" s="79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hidden="1" customHeight="1" x14ac:dyDescent="0.25">
      <c r="A74" s="790" t="s">
        <v>183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66"/>
      <c r="AB74" s="66"/>
      <c r="AC74" s="80"/>
    </row>
    <row r="75" spans="1:68" ht="27" hidden="1" customHeight="1" x14ac:dyDescent="0.25">
      <c r="A75" s="63" t="s">
        <v>184</v>
      </c>
      <c r="B75" s="63" t="s">
        <v>185</v>
      </c>
      <c r="C75" s="36">
        <v>4301020298</v>
      </c>
      <c r="D75" s="791">
        <v>4680115881440</v>
      </c>
      <c r="E75" s="79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11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187</v>
      </c>
      <c r="B76" s="63" t="s">
        <v>188</v>
      </c>
      <c r="C76" s="36">
        <v>4301020228</v>
      </c>
      <c r="D76" s="791">
        <v>4680115882751</v>
      </c>
      <c r="E76" s="79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1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hidden="1" customHeight="1" x14ac:dyDescent="0.25">
      <c r="A77" s="63" t="s">
        <v>190</v>
      </c>
      <c r="B77" s="63" t="s">
        <v>191</v>
      </c>
      <c r="C77" s="36">
        <v>4301020358</v>
      </c>
      <c r="D77" s="791">
        <v>4680115885950</v>
      </c>
      <c r="E77" s="791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11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hidden="1" customHeight="1" x14ac:dyDescent="0.25">
      <c r="A78" s="63" t="s">
        <v>192</v>
      </c>
      <c r="B78" s="63" t="s">
        <v>193</v>
      </c>
      <c r="C78" s="36">
        <v>4301020296</v>
      </c>
      <c r="D78" s="791">
        <v>4680115881433</v>
      </c>
      <c r="E78" s="791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133</v>
      </c>
      <c r="N78" s="38"/>
      <c r="O78" s="37">
        <v>50</v>
      </c>
      <c r="P78" s="11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141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idden="1" x14ac:dyDescent="0.2">
      <c r="A79" s="798"/>
      <c r="B79" s="798"/>
      <c r="C79" s="798"/>
      <c r="D79" s="798"/>
      <c r="E79" s="798"/>
      <c r="F79" s="798"/>
      <c r="G79" s="798"/>
      <c r="H79" s="798"/>
      <c r="I79" s="798"/>
      <c r="J79" s="798"/>
      <c r="K79" s="798"/>
      <c r="L79" s="798"/>
      <c r="M79" s="798"/>
      <c r="N79" s="798"/>
      <c r="O79" s="799"/>
      <c r="P79" s="795" t="s">
        <v>40</v>
      </c>
      <c r="Q79" s="796"/>
      <c r="R79" s="796"/>
      <c r="S79" s="796"/>
      <c r="T79" s="796"/>
      <c r="U79" s="796"/>
      <c r="V79" s="79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hidden="1" x14ac:dyDescent="0.2">
      <c r="A80" s="798"/>
      <c r="B80" s="798"/>
      <c r="C80" s="798"/>
      <c r="D80" s="798"/>
      <c r="E80" s="798"/>
      <c r="F80" s="798"/>
      <c r="G80" s="798"/>
      <c r="H80" s="798"/>
      <c r="I80" s="798"/>
      <c r="J80" s="798"/>
      <c r="K80" s="798"/>
      <c r="L80" s="798"/>
      <c r="M80" s="798"/>
      <c r="N80" s="798"/>
      <c r="O80" s="799"/>
      <c r="P80" s="795" t="s">
        <v>40</v>
      </c>
      <c r="Q80" s="796"/>
      <c r="R80" s="796"/>
      <c r="S80" s="796"/>
      <c r="T80" s="796"/>
      <c r="U80" s="796"/>
      <c r="V80" s="79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hidden="1" customHeight="1" x14ac:dyDescent="0.25">
      <c r="A81" s="790" t="s">
        <v>78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66"/>
      <c r="AB81" s="66"/>
      <c r="AC81" s="80"/>
    </row>
    <row r="82" spans="1:68" ht="16.5" hidden="1" customHeight="1" x14ac:dyDescent="0.25">
      <c r="A82" s="63" t="s">
        <v>194</v>
      </c>
      <c r="B82" s="63" t="s">
        <v>195</v>
      </c>
      <c r="C82" s="36">
        <v>4301031242</v>
      </c>
      <c r="D82" s="791">
        <v>4680115885066</v>
      </c>
      <c r="E82" s="79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hidden="1" customHeight="1" x14ac:dyDescent="0.25">
      <c r="A83" s="63" t="s">
        <v>197</v>
      </c>
      <c r="B83" s="63" t="s">
        <v>198</v>
      </c>
      <c r="C83" s="36">
        <v>4301031240</v>
      </c>
      <c r="D83" s="791">
        <v>4680115885042</v>
      </c>
      <c r="E83" s="79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11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hidden="1" customHeight="1" x14ac:dyDescent="0.25">
      <c r="A84" s="63" t="s">
        <v>200</v>
      </c>
      <c r="B84" s="63" t="s">
        <v>201</v>
      </c>
      <c r="C84" s="36">
        <v>4301031315</v>
      </c>
      <c r="D84" s="791">
        <v>4680115885080</v>
      </c>
      <c r="E84" s="79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203</v>
      </c>
      <c r="B85" s="63" t="s">
        <v>204</v>
      </c>
      <c r="C85" s="36">
        <v>4301031243</v>
      </c>
      <c r="D85" s="791">
        <v>4680115885073</v>
      </c>
      <c r="E85" s="79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hidden="1" customHeight="1" x14ac:dyDescent="0.25">
      <c r="A86" s="63" t="s">
        <v>205</v>
      </c>
      <c r="B86" s="63" t="s">
        <v>206</v>
      </c>
      <c r="C86" s="36">
        <v>4301031241</v>
      </c>
      <c r="D86" s="791">
        <v>4680115885059</v>
      </c>
      <c r="E86" s="79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hidden="1" customHeight="1" x14ac:dyDescent="0.25">
      <c r="A87" s="63" t="s">
        <v>207</v>
      </c>
      <c r="B87" s="63" t="s">
        <v>208</v>
      </c>
      <c r="C87" s="36">
        <v>4301031316</v>
      </c>
      <c r="D87" s="791">
        <v>4680115885097</v>
      </c>
      <c r="E87" s="79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idden="1" x14ac:dyDescent="0.2">
      <c r="A88" s="798"/>
      <c r="B88" s="798"/>
      <c r="C88" s="798"/>
      <c r="D88" s="798"/>
      <c r="E88" s="798"/>
      <c r="F88" s="798"/>
      <c r="G88" s="798"/>
      <c r="H88" s="798"/>
      <c r="I88" s="798"/>
      <c r="J88" s="798"/>
      <c r="K88" s="798"/>
      <c r="L88" s="798"/>
      <c r="M88" s="798"/>
      <c r="N88" s="798"/>
      <c r="O88" s="799"/>
      <c r="P88" s="795" t="s">
        <v>40</v>
      </c>
      <c r="Q88" s="796"/>
      <c r="R88" s="796"/>
      <c r="S88" s="796"/>
      <c r="T88" s="796"/>
      <c r="U88" s="796"/>
      <c r="V88" s="79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hidden="1" x14ac:dyDescent="0.2">
      <c r="A89" s="798"/>
      <c r="B89" s="798"/>
      <c r="C89" s="798"/>
      <c r="D89" s="798"/>
      <c r="E89" s="798"/>
      <c r="F89" s="798"/>
      <c r="G89" s="798"/>
      <c r="H89" s="798"/>
      <c r="I89" s="798"/>
      <c r="J89" s="798"/>
      <c r="K89" s="798"/>
      <c r="L89" s="798"/>
      <c r="M89" s="798"/>
      <c r="N89" s="798"/>
      <c r="O89" s="799"/>
      <c r="P89" s="795" t="s">
        <v>40</v>
      </c>
      <c r="Q89" s="796"/>
      <c r="R89" s="796"/>
      <c r="S89" s="796"/>
      <c r="T89" s="796"/>
      <c r="U89" s="796"/>
      <c r="V89" s="79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hidden="1" customHeight="1" x14ac:dyDescent="0.25">
      <c r="A90" s="790" t="s">
        <v>84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66"/>
      <c r="AB90" s="66"/>
      <c r="AC90" s="80"/>
    </row>
    <row r="91" spans="1:68" ht="27" hidden="1" customHeight="1" x14ac:dyDescent="0.25">
      <c r="A91" s="63" t="s">
        <v>209</v>
      </c>
      <c r="B91" s="63" t="s">
        <v>210</v>
      </c>
      <c r="C91" s="36">
        <v>4301051823</v>
      </c>
      <c r="D91" s="791">
        <v>4680115881891</v>
      </c>
      <c r="E91" s="79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1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hidden="1" customHeight="1" x14ac:dyDescent="0.25">
      <c r="A92" s="63" t="s">
        <v>212</v>
      </c>
      <c r="B92" s="63" t="s">
        <v>213</v>
      </c>
      <c r="C92" s="36">
        <v>4301051846</v>
      </c>
      <c r="D92" s="791">
        <v>4680115885769</v>
      </c>
      <c r="E92" s="79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11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215</v>
      </c>
      <c r="B93" s="63" t="s">
        <v>216</v>
      </c>
      <c r="C93" s="36">
        <v>4301051822</v>
      </c>
      <c r="D93" s="791">
        <v>4680115884410</v>
      </c>
      <c r="E93" s="79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1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hidden="1" customHeight="1" x14ac:dyDescent="0.25">
      <c r="A94" s="63" t="s">
        <v>218</v>
      </c>
      <c r="B94" s="63" t="s">
        <v>219</v>
      </c>
      <c r="C94" s="36">
        <v>4301051837</v>
      </c>
      <c r="D94" s="791">
        <v>4680115884311</v>
      </c>
      <c r="E94" s="791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11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hidden="1" customHeight="1" x14ac:dyDescent="0.25">
      <c r="A95" s="63" t="s">
        <v>220</v>
      </c>
      <c r="B95" s="63" t="s">
        <v>221</v>
      </c>
      <c r="C95" s="36">
        <v>4301051844</v>
      </c>
      <c r="D95" s="791">
        <v>4680115885929</v>
      </c>
      <c r="E95" s="791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11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hidden="1" customHeight="1" x14ac:dyDescent="0.25">
      <c r="A96" s="63" t="s">
        <v>222</v>
      </c>
      <c r="B96" s="63" t="s">
        <v>223</v>
      </c>
      <c r="C96" s="36">
        <v>4301051827</v>
      </c>
      <c r="D96" s="791">
        <v>4680115884403</v>
      </c>
      <c r="E96" s="791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11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idden="1" x14ac:dyDescent="0.2">
      <c r="A97" s="798"/>
      <c r="B97" s="798"/>
      <c r="C97" s="798"/>
      <c r="D97" s="798"/>
      <c r="E97" s="798"/>
      <c r="F97" s="798"/>
      <c r="G97" s="798"/>
      <c r="H97" s="798"/>
      <c r="I97" s="798"/>
      <c r="J97" s="798"/>
      <c r="K97" s="798"/>
      <c r="L97" s="798"/>
      <c r="M97" s="798"/>
      <c r="N97" s="798"/>
      <c r="O97" s="799"/>
      <c r="P97" s="795" t="s">
        <v>40</v>
      </c>
      <c r="Q97" s="796"/>
      <c r="R97" s="796"/>
      <c r="S97" s="796"/>
      <c r="T97" s="796"/>
      <c r="U97" s="796"/>
      <c r="V97" s="79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798"/>
      <c r="B98" s="798"/>
      <c r="C98" s="798"/>
      <c r="D98" s="798"/>
      <c r="E98" s="798"/>
      <c r="F98" s="798"/>
      <c r="G98" s="798"/>
      <c r="H98" s="798"/>
      <c r="I98" s="798"/>
      <c r="J98" s="798"/>
      <c r="K98" s="798"/>
      <c r="L98" s="798"/>
      <c r="M98" s="798"/>
      <c r="N98" s="798"/>
      <c r="O98" s="799"/>
      <c r="P98" s="795" t="s">
        <v>40</v>
      </c>
      <c r="Q98" s="796"/>
      <c r="R98" s="796"/>
      <c r="S98" s="796"/>
      <c r="T98" s="796"/>
      <c r="U98" s="796"/>
      <c r="V98" s="79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hidden="1" customHeight="1" x14ac:dyDescent="0.25">
      <c r="A99" s="790" t="s">
        <v>224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66"/>
      <c r="AB99" s="66"/>
      <c r="AC99" s="80"/>
    </row>
    <row r="100" spans="1:68" ht="37.5" hidden="1" customHeight="1" x14ac:dyDescent="0.25">
      <c r="A100" s="63" t="s">
        <v>225</v>
      </c>
      <c r="B100" s="63" t="s">
        <v>226</v>
      </c>
      <c r="C100" s="36">
        <v>4301060366</v>
      </c>
      <c r="D100" s="791">
        <v>4680115881532</v>
      </c>
      <c r="E100" s="791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1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hidden="1" customHeight="1" x14ac:dyDescent="0.25">
      <c r="A101" s="63" t="s">
        <v>225</v>
      </c>
      <c r="B101" s="63" t="s">
        <v>228</v>
      </c>
      <c r="C101" s="36">
        <v>4301060371</v>
      </c>
      <c r="D101" s="791">
        <v>4680115881532</v>
      </c>
      <c r="E101" s="791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10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229</v>
      </c>
      <c r="B102" s="63" t="s">
        <v>230</v>
      </c>
      <c r="C102" s="36">
        <v>4301060351</v>
      </c>
      <c r="D102" s="791">
        <v>4680115881464</v>
      </c>
      <c r="E102" s="79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11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idden="1" x14ac:dyDescent="0.2">
      <c r="A103" s="798"/>
      <c r="B103" s="798"/>
      <c r="C103" s="798"/>
      <c r="D103" s="798"/>
      <c r="E103" s="798"/>
      <c r="F103" s="798"/>
      <c r="G103" s="798"/>
      <c r="H103" s="798"/>
      <c r="I103" s="798"/>
      <c r="J103" s="798"/>
      <c r="K103" s="798"/>
      <c r="L103" s="798"/>
      <c r="M103" s="798"/>
      <c r="N103" s="798"/>
      <c r="O103" s="799"/>
      <c r="P103" s="795" t="s">
        <v>40</v>
      </c>
      <c r="Q103" s="796"/>
      <c r="R103" s="796"/>
      <c r="S103" s="796"/>
      <c r="T103" s="796"/>
      <c r="U103" s="796"/>
      <c r="V103" s="79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798"/>
      <c r="B104" s="798"/>
      <c r="C104" s="798"/>
      <c r="D104" s="798"/>
      <c r="E104" s="798"/>
      <c r="F104" s="798"/>
      <c r="G104" s="798"/>
      <c r="H104" s="798"/>
      <c r="I104" s="798"/>
      <c r="J104" s="798"/>
      <c r="K104" s="798"/>
      <c r="L104" s="798"/>
      <c r="M104" s="798"/>
      <c r="N104" s="798"/>
      <c r="O104" s="799"/>
      <c r="P104" s="795" t="s">
        <v>40</v>
      </c>
      <c r="Q104" s="796"/>
      <c r="R104" s="796"/>
      <c r="S104" s="796"/>
      <c r="T104" s="796"/>
      <c r="U104" s="796"/>
      <c r="V104" s="79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hidden="1" customHeight="1" x14ac:dyDescent="0.25">
      <c r="A105" s="805" t="s">
        <v>232</v>
      </c>
      <c r="B105" s="805"/>
      <c r="C105" s="805"/>
      <c r="D105" s="805"/>
      <c r="E105" s="805"/>
      <c r="F105" s="805"/>
      <c r="G105" s="805"/>
      <c r="H105" s="805"/>
      <c r="I105" s="805"/>
      <c r="J105" s="805"/>
      <c r="K105" s="805"/>
      <c r="L105" s="805"/>
      <c r="M105" s="805"/>
      <c r="N105" s="805"/>
      <c r="O105" s="805"/>
      <c r="P105" s="805"/>
      <c r="Q105" s="805"/>
      <c r="R105" s="805"/>
      <c r="S105" s="805"/>
      <c r="T105" s="805"/>
      <c r="U105" s="805"/>
      <c r="V105" s="805"/>
      <c r="W105" s="805"/>
      <c r="X105" s="805"/>
      <c r="Y105" s="805"/>
      <c r="Z105" s="805"/>
      <c r="AA105" s="65"/>
      <c r="AB105" s="65"/>
      <c r="AC105" s="79"/>
    </row>
    <row r="106" spans="1:68" ht="14.25" hidden="1" customHeight="1" x14ac:dyDescent="0.25">
      <c r="A106" s="790" t="s">
        <v>126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66"/>
      <c r="AB106" s="66"/>
      <c r="AC106" s="80"/>
    </row>
    <row r="107" spans="1:68" ht="27" hidden="1" customHeight="1" x14ac:dyDescent="0.25">
      <c r="A107" s="63" t="s">
        <v>233</v>
      </c>
      <c r="B107" s="63" t="s">
        <v>234</v>
      </c>
      <c r="C107" s="36">
        <v>4301011468</v>
      </c>
      <c r="D107" s="791">
        <v>4680115881327</v>
      </c>
      <c r="E107" s="79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11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hidden="1" customHeight="1" x14ac:dyDescent="0.25">
      <c r="A108" s="63" t="s">
        <v>236</v>
      </c>
      <c r="B108" s="63" t="s">
        <v>237</v>
      </c>
      <c r="C108" s="36">
        <v>4301011476</v>
      </c>
      <c r="D108" s="791">
        <v>4680115881518</v>
      </c>
      <c r="E108" s="79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hidden="1" customHeight="1" x14ac:dyDescent="0.25">
      <c r="A109" s="63" t="s">
        <v>239</v>
      </c>
      <c r="B109" s="63" t="s">
        <v>240</v>
      </c>
      <c r="C109" s="36">
        <v>4301011443</v>
      </c>
      <c r="D109" s="791">
        <v>4680115881303</v>
      </c>
      <c r="E109" s="79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176</v>
      </c>
      <c r="N109" s="38"/>
      <c r="O109" s="37">
        <v>50</v>
      </c>
      <c r="P109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798"/>
      <c r="B110" s="798"/>
      <c r="C110" s="798"/>
      <c r="D110" s="798"/>
      <c r="E110" s="798"/>
      <c r="F110" s="798"/>
      <c r="G110" s="798"/>
      <c r="H110" s="798"/>
      <c r="I110" s="798"/>
      <c r="J110" s="798"/>
      <c r="K110" s="798"/>
      <c r="L110" s="798"/>
      <c r="M110" s="798"/>
      <c r="N110" s="798"/>
      <c r="O110" s="799"/>
      <c r="P110" s="795" t="s">
        <v>40</v>
      </c>
      <c r="Q110" s="796"/>
      <c r="R110" s="796"/>
      <c r="S110" s="796"/>
      <c r="T110" s="796"/>
      <c r="U110" s="796"/>
      <c r="V110" s="79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798"/>
      <c r="B111" s="798"/>
      <c r="C111" s="798"/>
      <c r="D111" s="798"/>
      <c r="E111" s="798"/>
      <c r="F111" s="798"/>
      <c r="G111" s="798"/>
      <c r="H111" s="798"/>
      <c r="I111" s="798"/>
      <c r="J111" s="798"/>
      <c r="K111" s="798"/>
      <c r="L111" s="798"/>
      <c r="M111" s="798"/>
      <c r="N111" s="798"/>
      <c r="O111" s="799"/>
      <c r="P111" s="795" t="s">
        <v>40</v>
      </c>
      <c r="Q111" s="796"/>
      <c r="R111" s="796"/>
      <c r="S111" s="796"/>
      <c r="T111" s="796"/>
      <c r="U111" s="796"/>
      <c r="V111" s="79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790" t="s">
        <v>84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66"/>
      <c r="AB112" s="66"/>
      <c r="AC112" s="80"/>
    </row>
    <row r="113" spans="1:68" ht="27" hidden="1" customHeight="1" x14ac:dyDescent="0.25">
      <c r="A113" s="63" t="s">
        <v>241</v>
      </c>
      <c r="B113" s="63" t="s">
        <v>242</v>
      </c>
      <c r="C113" s="36">
        <v>4301051437</v>
      </c>
      <c r="D113" s="791">
        <v>4607091386967</v>
      </c>
      <c r="E113" s="791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11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hidden="1" customHeight="1" x14ac:dyDescent="0.25">
      <c r="A114" s="63" t="s">
        <v>241</v>
      </c>
      <c r="B114" s="63" t="s">
        <v>244</v>
      </c>
      <c r="C114" s="36">
        <v>4301051546</v>
      </c>
      <c r="D114" s="791">
        <v>4607091386967</v>
      </c>
      <c r="E114" s="791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11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hidden="1" customHeight="1" x14ac:dyDescent="0.25">
      <c r="A115" s="63" t="s">
        <v>245</v>
      </c>
      <c r="B115" s="63" t="s">
        <v>246</v>
      </c>
      <c r="C115" s="36">
        <v>4301051436</v>
      </c>
      <c r="D115" s="791">
        <v>4607091385731</v>
      </c>
      <c r="E115" s="79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110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hidden="1" customHeight="1" x14ac:dyDescent="0.25">
      <c r="A116" s="63" t="s">
        <v>247</v>
      </c>
      <c r="B116" s="63" t="s">
        <v>248</v>
      </c>
      <c r="C116" s="36">
        <v>4301051438</v>
      </c>
      <c r="D116" s="791">
        <v>4680115880894</v>
      </c>
      <c r="E116" s="791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11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hidden="1" customHeight="1" x14ac:dyDescent="0.25">
      <c r="A117" s="63" t="s">
        <v>250</v>
      </c>
      <c r="B117" s="63" t="s">
        <v>251</v>
      </c>
      <c r="C117" s="36">
        <v>4301051439</v>
      </c>
      <c r="D117" s="791">
        <v>4680115880214</v>
      </c>
      <c r="E117" s="791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11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hidden="1" customHeight="1" x14ac:dyDescent="0.25">
      <c r="A118" s="63" t="s">
        <v>250</v>
      </c>
      <c r="B118" s="63" t="s">
        <v>253</v>
      </c>
      <c r="C118" s="36">
        <v>4301051687</v>
      </c>
      <c r="D118" s="791">
        <v>4680115880214</v>
      </c>
      <c r="E118" s="791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1093" t="s">
        <v>254</v>
      </c>
      <c r="Q118" s="793"/>
      <c r="R118" s="793"/>
      <c r="S118" s="793"/>
      <c r="T118" s="79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idden="1" x14ac:dyDescent="0.2">
      <c r="A119" s="798"/>
      <c r="B119" s="798"/>
      <c r="C119" s="798"/>
      <c r="D119" s="798"/>
      <c r="E119" s="798"/>
      <c r="F119" s="798"/>
      <c r="G119" s="798"/>
      <c r="H119" s="798"/>
      <c r="I119" s="798"/>
      <c r="J119" s="798"/>
      <c r="K119" s="798"/>
      <c r="L119" s="798"/>
      <c r="M119" s="798"/>
      <c r="N119" s="798"/>
      <c r="O119" s="799"/>
      <c r="P119" s="795" t="s">
        <v>40</v>
      </c>
      <c r="Q119" s="796"/>
      <c r="R119" s="796"/>
      <c r="S119" s="796"/>
      <c r="T119" s="796"/>
      <c r="U119" s="796"/>
      <c r="V119" s="797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hidden="1" x14ac:dyDescent="0.2">
      <c r="A120" s="798"/>
      <c r="B120" s="798"/>
      <c r="C120" s="798"/>
      <c r="D120" s="798"/>
      <c r="E120" s="798"/>
      <c r="F120" s="798"/>
      <c r="G120" s="798"/>
      <c r="H120" s="798"/>
      <c r="I120" s="798"/>
      <c r="J120" s="798"/>
      <c r="K120" s="798"/>
      <c r="L120" s="798"/>
      <c r="M120" s="798"/>
      <c r="N120" s="798"/>
      <c r="O120" s="799"/>
      <c r="P120" s="795" t="s">
        <v>40</v>
      </c>
      <c r="Q120" s="796"/>
      <c r="R120" s="796"/>
      <c r="S120" s="796"/>
      <c r="T120" s="796"/>
      <c r="U120" s="796"/>
      <c r="V120" s="797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hidden="1" customHeight="1" x14ac:dyDescent="0.25">
      <c r="A121" s="805" t="s">
        <v>256</v>
      </c>
      <c r="B121" s="805"/>
      <c r="C121" s="805"/>
      <c r="D121" s="805"/>
      <c r="E121" s="805"/>
      <c r="F121" s="805"/>
      <c r="G121" s="805"/>
      <c r="H121" s="805"/>
      <c r="I121" s="805"/>
      <c r="J121" s="805"/>
      <c r="K121" s="805"/>
      <c r="L121" s="805"/>
      <c r="M121" s="805"/>
      <c r="N121" s="805"/>
      <c r="O121" s="805"/>
      <c r="P121" s="805"/>
      <c r="Q121" s="805"/>
      <c r="R121" s="805"/>
      <c r="S121" s="805"/>
      <c r="T121" s="805"/>
      <c r="U121" s="805"/>
      <c r="V121" s="805"/>
      <c r="W121" s="805"/>
      <c r="X121" s="805"/>
      <c r="Y121" s="805"/>
      <c r="Z121" s="805"/>
      <c r="AA121" s="65"/>
      <c r="AB121" s="65"/>
      <c r="AC121" s="79"/>
    </row>
    <row r="122" spans="1:68" ht="14.25" hidden="1" customHeight="1" x14ac:dyDescent="0.25">
      <c r="A122" s="790" t="s">
        <v>126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66"/>
      <c r="AB122" s="66"/>
      <c r="AC122" s="80"/>
    </row>
    <row r="123" spans="1:68" ht="27" hidden="1" customHeight="1" x14ac:dyDescent="0.25">
      <c r="A123" s="63" t="s">
        <v>257</v>
      </c>
      <c r="B123" s="63" t="s">
        <v>258</v>
      </c>
      <c r="C123" s="36">
        <v>4301011514</v>
      </c>
      <c r="D123" s="791">
        <v>4680115882133</v>
      </c>
      <c r="E123" s="79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10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hidden="1" customHeight="1" x14ac:dyDescent="0.25">
      <c r="A124" s="63" t="s">
        <v>257</v>
      </c>
      <c r="B124" s="63" t="s">
        <v>260</v>
      </c>
      <c r="C124" s="36">
        <v>4301011703</v>
      </c>
      <c r="D124" s="791">
        <v>4680115882133</v>
      </c>
      <c r="E124" s="79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109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hidden="1" customHeight="1" x14ac:dyDescent="0.25">
      <c r="A125" s="63" t="s">
        <v>262</v>
      </c>
      <c r="B125" s="63" t="s">
        <v>263</v>
      </c>
      <c r="C125" s="36">
        <v>4301011417</v>
      </c>
      <c r="D125" s="791">
        <v>4680115880269</v>
      </c>
      <c r="E125" s="79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109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hidden="1" customHeight="1" x14ac:dyDescent="0.25">
      <c r="A126" s="63" t="s">
        <v>264</v>
      </c>
      <c r="B126" s="63" t="s">
        <v>265</v>
      </c>
      <c r="C126" s="36">
        <v>4301011415</v>
      </c>
      <c r="D126" s="791">
        <v>4680115880429</v>
      </c>
      <c r="E126" s="79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10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266</v>
      </c>
      <c r="B127" s="63" t="s">
        <v>267</v>
      </c>
      <c r="C127" s="36">
        <v>4301011462</v>
      </c>
      <c r="D127" s="791">
        <v>4680115881457</v>
      </c>
      <c r="E127" s="79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10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798"/>
      <c r="B128" s="798"/>
      <c r="C128" s="798"/>
      <c r="D128" s="798"/>
      <c r="E128" s="798"/>
      <c r="F128" s="798"/>
      <c r="G128" s="798"/>
      <c r="H128" s="798"/>
      <c r="I128" s="798"/>
      <c r="J128" s="798"/>
      <c r="K128" s="798"/>
      <c r="L128" s="798"/>
      <c r="M128" s="798"/>
      <c r="N128" s="798"/>
      <c r="O128" s="799"/>
      <c r="P128" s="795" t="s">
        <v>40</v>
      </c>
      <c r="Q128" s="796"/>
      <c r="R128" s="796"/>
      <c r="S128" s="796"/>
      <c r="T128" s="796"/>
      <c r="U128" s="796"/>
      <c r="V128" s="79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hidden="1" x14ac:dyDescent="0.2">
      <c r="A129" s="798"/>
      <c r="B129" s="798"/>
      <c r="C129" s="798"/>
      <c r="D129" s="798"/>
      <c r="E129" s="798"/>
      <c r="F129" s="798"/>
      <c r="G129" s="798"/>
      <c r="H129" s="798"/>
      <c r="I129" s="798"/>
      <c r="J129" s="798"/>
      <c r="K129" s="798"/>
      <c r="L129" s="798"/>
      <c r="M129" s="798"/>
      <c r="N129" s="798"/>
      <c r="O129" s="799"/>
      <c r="P129" s="795" t="s">
        <v>40</v>
      </c>
      <c r="Q129" s="796"/>
      <c r="R129" s="796"/>
      <c r="S129" s="796"/>
      <c r="T129" s="796"/>
      <c r="U129" s="796"/>
      <c r="V129" s="79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hidden="1" customHeight="1" x14ac:dyDescent="0.25">
      <c r="A130" s="790" t="s">
        <v>183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66"/>
      <c r="AB130" s="66"/>
      <c r="AC130" s="80"/>
    </row>
    <row r="131" spans="1:68" ht="16.5" hidden="1" customHeight="1" x14ac:dyDescent="0.25">
      <c r="A131" s="63" t="s">
        <v>268</v>
      </c>
      <c r="B131" s="63" t="s">
        <v>269</v>
      </c>
      <c r="C131" s="36">
        <v>4301020345</v>
      </c>
      <c r="D131" s="791">
        <v>4680115881488</v>
      </c>
      <c r="E131" s="79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10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271</v>
      </c>
      <c r="B132" s="63" t="s">
        <v>272</v>
      </c>
      <c r="C132" s="36">
        <v>4301020258</v>
      </c>
      <c r="D132" s="791">
        <v>4680115882775</v>
      </c>
      <c r="E132" s="791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108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hidden="1" customHeight="1" x14ac:dyDescent="0.25">
      <c r="A133" s="63" t="s">
        <v>271</v>
      </c>
      <c r="B133" s="63" t="s">
        <v>274</v>
      </c>
      <c r="C133" s="36">
        <v>4301020346</v>
      </c>
      <c r="D133" s="791">
        <v>4680115882775</v>
      </c>
      <c r="E133" s="79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10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hidden="1" customHeight="1" x14ac:dyDescent="0.25">
      <c r="A134" s="63" t="s">
        <v>275</v>
      </c>
      <c r="B134" s="63" t="s">
        <v>276</v>
      </c>
      <c r="C134" s="36">
        <v>4301020344</v>
      </c>
      <c r="D134" s="791">
        <v>4680115880658</v>
      </c>
      <c r="E134" s="791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10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idden="1" x14ac:dyDescent="0.2">
      <c r="A135" s="798"/>
      <c r="B135" s="798"/>
      <c r="C135" s="798"/>
      <c r="D135" s="798"/>
      <c r="E135" s="798"/>
      <c r="F135" s="798"/>
      <c r="G135" s="798"/>
      <c r="H135" s="798"/>
      <c r="I135" s="798"/>
      <c r="J135" s="798"/>
      <c r="K135" s="798"/>
      <c r="L135" s="798"/>
      <c r="M135" s="798"/>
      <c r="N135" s="798"/>
      <c r="O135" s="799"/>
      <c r="P135" s="795" t="s">
        <v>40</v>
      </c>
      <c r="Q135" s="796"/>
      <c r="R135" s="796"/>
      <c r="S135" s="796"/>
      <c r="T135" s="796"/>
      <c r="U135" s="796"/>
      <c r="V135" s="797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hidden="1" x14ac:dyDescent="0.2">
      <c r="A136" s="798"/>
      <c r="B136" s="798"/>
      <c r="C136" s="798"/>
      <c r="D136" s="798"/>
      <c r="E136" s="798"/>
      <c r="F136" s="798"/>
      <c r="G136" s="798"/>
      <c r="H136" s="798"/>
      <c r="I136" s="798"/>
      <c r="J136" s="798"/>
      <c r="K136" s="798"/>
      <c r="L136" s="798"/>
      <c r="M136" s="798"/>
      <c r="N136" s="798"/>
      <c r="O136" s="799"/>
      <c r="P136" s="795" t="s">
        <v>40</v>
      </c>
      <c r="Q136" s="796"/>
      <c r="R136" s="796"/>
      <c r="S136" s="796"/>
      <c r="T136" s="796"/>
      <c r="U136" s="796"/>
      <c r="V136" s="797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hidden="1" customHeight="1" x14ac:dyDescent="0.25">
      <c r="A137" s="790" t="s">
        <v>84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66"/>
      <c r="AB137" s="66"/>
      <c r="AC137" s="80"/>
    </row>
    <row r="138" spans="1:68" ht="37.5" hidden="1" customHeight="1" x14ac:dyDescent="0.25">
      <c r="A138" s="63" t="s">
        <v>277</v>
      </c>
      <c r="B138" s="63" t="s">
        <v>278</v>
      </c>
      <c r="C138" s="36">
        <v>4301051360</v>
      </c>
      <c r="D138" s="791">
        <v>4607091385168</v>
      </c>
      <c r="E138" s="791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10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hidden="1" customHeight="1" x14ac:dyDescent="0.25">
      <c r="A139" s="63" t="s">
        <v>277</v>
      </c>
      <c r="B139" s="63" t="s">
        <v>280</v>
      </c>
      <c r="C139" s="36">
        <v>4301051625</v>
      </c>
      <c r="D139" s="791">
        <v>4607091385168</v>
      </c>
      <c r="E139" s="791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108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hidden="1" customHeight="1" x14ac:dyDescent="0.25">
      <c r="A140" s="63" t="s">
        <v>282</v>
      </c>
      <c r="B140" s="63" t="s">
        <v>283</v>
      </c>
      <c r="C140" s="36">
        <v>4301051742</v>
      </c>
      <c r="D140" s="791">
        <v>4680115884540</v>
      </c>
      <c r="E140" s="791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108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hidden="1" customHeight="1" x14ac:dyDescent="0.25">
      <c r="A141" s="63" t="s">
        <v>285</v>
      </c>
      <c r="B141" s="63" t="s">
        <v>286</v>
      </c>
      <c r="C141" s="36">
        <v>4301051362</v>
      </c>
      <c r="D141" s="791">
        <v>4607091383256</v>
      </c>
      <c r="E141" s="791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108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hidden="1" customHeight="1" x14ac:dyDescent="0.25">
      <c r="A142" s="63" t="s">
        <v>288</v>
      </c>
      <c r="B142" s="63" t="s">
        <v>289</v>
      </c>
      <c r="C142" s="36">
        <v>4301051358</v>
      </c>
      <c r="D142" s="791">
        <v>4607091385748</v>
      </c>
      <c r="E142" s="791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108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hidden="1" customHeight="1" x14ac:dyDescent="0.25">
      <c r="A143" s="63" t="s">
        <v>290</v>
      </c>
      <c r="B143" s="63" t="s">
        <v>291</v>
      </c>
      <c r="C143" s="36">
        <v>4301051740</v>
      </c>
      <c r="D143" s="791">
        <v>4680115884533</v>
      </c>
      <c r="E143" s="791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10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hidden="1" customHeight="1" x14ac:dyDescent="0.25">
      <c r="A144" s="63" t="s">
        <v>293</v>
      </c>
      <c r="B144" s="63" t="s">
        <v>294</v>
      </c>
      <c r="C144" s="36">
        <v>4301051480</v>
      </c>
      <c r="D144" s="791">
        <v>4680115882645</v>
      </c>
      <c r="E144" s="791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10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idden="1" x14ac:dyDescent="0.2">
      <c r="A145" s="798"/>
      <c r="B145" s="798"/>
      <c r="C145" s="798"/>
      <c r="D145" s="798"/>
      <c r="E145" s="798"/>
      <c r="F145" s="798"/>
      <c r="G145" s="798"/>
      <c r="H145" s="798"/>
      <c r="I145" s="798"/>
      <c r="J145" s="798"/>
      <c r="K145" s="798"/>
      <c r="L145" s="798"/>
      <c r="M145" s="798"/>
      <c r="N145" s="798"/>
      <c r="O145" s="799"/>
      <c r="P145" s="795" t="s">
        <v>40</v>
      </c>
      <c r="Q145" s="796"/>
      <c r="R145" s="796"/>
      <c r="S145" s="796"/>
      <c r="T145" s="796"/>
      <c r="U145" s="796"/>
      <c r="V145" s="797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hidden="1" x14ac:dyDescent="0.2">
      <c r="A146" s="798"/>
      <c r="B146" s="798"/>
      <c r="C146" s="798"/>
      <c r="D146" s="798"/>
      <c r="E146" s="798"/>
      <c r="F146" s="798"/>
      <c r="G146" s="798"/>
      <c r="H146" s="798"/>
      <c r="I146" s="798"/>
      <c r="J146" s="798"/>
      <c r="K146" s="798"/>
      <c r="L146" s="798"/>
      <c r="M146" s="798"/>
      <c r="N146" s="798"/>
      <c r="O146" s="799"/>
      <c r="P146" s="795" t="s">
        <v>40</v>
      </c>
      <c r="Q146" s="796"/>
      <c r="R146" s="796"/>
      <c r="S146" s="796"/>
      <c r="T146" s="796"/>
      <c r="U146" s="796"/>
      <c r="V146" s="797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790" t="s">
        <v>224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66"/>
      <c r="AB147" s="66"/>
      <c r="AC147" s="80"/>
    </row>
    <row r="148" spans="1:68" ht="37.5" hidden="1" customHeight="1" x14ac:dyDescent="0.25">
      <c r="A148" s="63" t="s">
        <v>296</v>
      </c>
      <c r="B148" s="63" t="s">
        <v>297</v>
      </c>
      <c r="C148" s="36">
        <v>4301060356</v>
      </c>
      <c r="D148" s="791">
        <v>4680115882652</v>
      </c>
      <c r="E148" s="791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10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hidden="1" customHeight="1" x14ac:dyDescent="0.25">
      <c r="A149" s="63" t="s">
        <v>299</v>
      </c>
      <c r="B149" s="63" t="s">
        <v>300</v>
      </c>
      <c r="C149" s="36">
        <v>4301060309</v>
      </c>
      <c r="D149" s="791">
        <v>4680115880238</v>
      </c>
      <c r="E149" s="791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795" t="s">
        <v>40</v>
      </c>
      <c r="Q150" s="796"/>
      <c r="R150" s="796"/>
      <c r="S150" s="796"/>
      <c r="T150" s="796"/>
      <c r="U150" s="796"/>
      <c r="V150" s="797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hidden="1" x14ac:dyDescent="0.2">
      <c r="A151" s="798"/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9"/>
      <c r="P151" s="795" t="s">
        <v>40</v>
      </c>
      <c r="Q151" s="796"/>
      <c r="R151" s="796"/>
      <c r="S151" s="796"/>
      <c r="T151" s="796"/>
      <c r="U151" s="796"/>
      <c r="V151" s="797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hidden="1" customHeight="1" x14ac:dyDescent="0.25">
      <c r="A152" s="805" t="s">
        <v>302</v>
      </c>
      <c r="B152" s="805"/>
      <c r="C152" s="805"/>
      <c r="D152" s="805"/>
      <c r="E152" s="805"/>
      <c r="F152" s="805"/>
      <c r="G152" s="805"/>
      <c r="H152" s="805"/>
      <c r="I152" s="805"/>
      <c r="J152" s="805"/>
      <c r="K152" s="805"/>
      <c r="L152" s="805"/>
      <c r="M152" s="805"/>
      <c r="N152" s="805"/>
      <c r="O152" s="805"/>
      <c r="P152" s="805"/>
      <c r="Q152" s="805"/>
      <c r="R152" s="805"/>
      <c r="S152" s="805"/>
      <c r="T152" s="805"/>
      <c r="U152" s="805"/>
      <c r="V152" s="805"/>
      <c r="W152" s="805"/>
      <c r="X152" s="805"/>
      <c r="Y152" s="805"/>
      <c r="Z152" s="805"/>
      <c r="AA152" s="65"/>
      <c r="AB152" s="65"/>
      <c r="AC152" s="79"/>
    </row>
    <row r="153" spans="1:68" ht="14.25" hidden="1" customHeight="1" x14ac:dyDescent="0.25">
      <c r="A153" s="790" t="s">
        <v>126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66"/>
      <c r="AB153" s="66"/>
      <c r="AC153" s="80"/>
    </row>
    <row r="154" spans="1:68" ht="27" hidden="1" customHeight="1" x14ac:dyDescent="0.25">
      <c r="A154" s="63" t="s">
        <v>303</v>
      </c>
      <c r="B154" s="63" t="s">
        <v>304</v>
      </c>
      <c r="C154" s="36">
        <v>4301011564</v>
      </c>
      <c r="D154" s="791">
        <v>4680115882577</v>
      </c>
      <c r="E154" s="791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hidden="1" customHeight="1" x14ac:dyDescent="0.25">
      <c r="A155" s="63" t="s">
        <v>303</v>
      </c>
      <c r="B155" s="63" t="s">
        <v>306</v>
      </c>
      <c r="C155" s="36">
        <v>4301011562</v>
      </c>
      <c r="D155" s="791">
        <v>4680115882577</v>
      </c>
      <c r="E155" s="791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10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798"/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9"/>
      <c r="P156" s="795" t="s">
        <v>40</v>
      </c>
      <c r="Q156" s="796"/>
      <c r="R156" s="796"/>
      <c r="S156" s="796"/>
      <c r="T156" s="796"/>
      <c r="U156" s="796"/>
      <c r="V156" s="797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hidden="1" x14ac:dyDescent="0.2">
      <c r="A157" s="798"/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9"/>
      <c r="P157" s="795" t="s">
        <v>40</v>
      </c>
      <c r="Q157" s="796"/>
      <c r="R157" s="796"/>
      <c r="S157" s="796"/>
      <c r="T157" s="796"/>
      <c r="U157" s="796"/>
      <c r="V157" s="797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hidden="1" customHeight="1" x14ac:dyDescent="0.25">
      <c r="A158" s="790" t="s">
        <v>78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66"/>
      <c r="AB158" s="66"/>
      <c r="AC158" s="80"/>
    </row>
    <row r="159" spans="1:68" ht="27" hidden="1" customHeight="1" x14ac:dyDescent="0.25">
      <c r="A159" s="63" t="s">
        <v>307</v>
      </c>
      <c r="B159" s="63" t="s">
        <v>308</v>
      </c>
      <c r="C159" s="36">
        <v>4301031234</v>
      </c>
      <c r="D159" s="791">
        <v>4680115883444</v>
      </c>
      <c r="E159" s="791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10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hidden="1" customHeight="1" x14ac:dyDescent="0.25">
      <c r="A160" s="63" t="s">
        <v>307</v>
      </c>
      <c r="B160" s="63" t="s">
        <v>310</v>
      </c>
      <c r="C160" s="36">
        <v>4301031235</v>
      </c>
      <c r="D160" s="791">
        <v>4680115883444</v>
      </c>
      <c r="E160" s="791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10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795" t="s">
        <v>40</v>
      </c>
      <c r="Q161" s="796"/>
      <c r="R161" s="796"/>
      <c r="S161" s="796"/>
      <c r="T161" s="796"/>
      <c r="U161" s="796"/>
      <c r="V161" s="797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hidden="1" x14ac:dyDescent="0.2">
      <c r="A162" s="798"/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9"/>
      <c r="P162" s="795" t="s">
        <v>40</v>
      </c>
      <c r="Q162" s="796"/>
      <c r="R162" s="796"/>
      <c r="S162" s="796"/>
      <c r="T162" s="796"/>
      <c r="U162" s="796"/>
      <c r="V162" s="797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790" t="s">
        <v>84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66"/>
      <c r="AB163" s="66"/>
      <c r="AC163" s="80"/>
    </row>
    <row r="164" spans="1:68" ht="16.5" hidden="1" customHeight="1" x14ac:dyDescent="0.25">
      <c r="A164" s="63" t="s">
        <v>311</v>
      </c>
      <c r="B164" s="63" t="s">
        <v>312</v>
      </c>
      <c r="C164" s="36">
        <v>4301051477</v>
      </c>
      <c r="D164" s="791">
        <v>4680115882584</v>
      </c>
      <c r="E164" s="791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hidden="1" customHeight="1" x14ac:dyDescent="0.25">
      <c r="A165" s="63" t="s">
        <v>311</v>
      </c>
      <c r="B165" s="63" t="s">
        <v>313</v>
      </c>
      <c r="C165" s="36">
        <v>4301051476</v>
      </c>
      <c r="D165" s="791">
        <v>4680115882584</v>
      </c>
      <c r="E165" s="791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107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idden="1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795" t="s">
        <v>40</v>
      </c>
      <c r="Q166" s="796"/>
      <c r="R166" s="796"/>
      <c r="S166" s="796"/>
      <c r="T166" s="796"/>
      <c r="U166" s="796"/>
      <c r="V166" s="797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hidden="1" x14ac:dyDescent="0.2">
      <c r="A167" s="798"/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9"/>
      <c r="P167" s="795" t="s">
        <v>40</v>
      </c>
      <c r="Q167" s="796"/>
      <c r="R167" s="796"/>
      <c r="S167" s="796"/>
      <c r="T167" s="796"/>
      <c r="U167" s="796"/>
      <c r="V167" s="797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hidden="1" customHeight="1" x14ac:dyDescent="0.25">
      <c r="A168" s="805" t="s">
        <v>124</v>
      </c>
      <c r="B168" s="805"/>
      <c r="C168" s="805"/>
      <c r="D168" s="805"/>
      <c r="E168" s="805"/>
      <c r="F168" s="805"/>
      <c r="G168" s="805"/>
      <c r="H168" s="805"/>
      <c r="I168" s="805"/>
      <c r="J168" s="805"/>
      <c r="K168" s="805"/>
      <c r="L168" s="805"/>
      <c r="M168" s="805"/>
      <c r="N168" s="805"/>
      <c r="O168" s="805"/>
      <c r="P168" s="805"/>
      <c r="Q168" s="805"/>
      <c r="R168" s="805"/>
      <c r="S168" s="805"/>
      <c r="T168" s="805"/>
      <c r="U168" s="805"/>
      <c r="V168" s="805"/>
      <c r="W168" s="805"/>
      <c r="X168" s="805"/>
      <c r="Y168" s="805"/>
      <c r="Z168" s="805"/>
      <c r="AA168" s="65"/>
      <c r="AB168" s="65"/>
      <c r="AC168" s="79"/>
    </row>
    <row r="169" spans="1:68" ht="14.25" hidden="1" customHeight="1" x14ac:dyDescent="0.25">
      <c r="A169" s="790" t="s">
        <v>126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66"/>
      <c r="AB169" s="66"/>
      <c r="AC169" s="80"/>
    </row>
    <row r="170" spans="1:68" ht="27" hidden="1" customHeight="1" x14ac:dyDescent="0.25">
      <c r="A170" s="63" t="s">
        <v>314</v>
      </c>
      <c r="B170" s="63" t="s">
        <v>315</v>
      </c>
      <c r="C170" s="36">
        <v>4301011705</v>
      </c>
      <c r="D170" s="791">
        <v>4607091384604</v>
      </c>
      <c r="E170" s="791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133</v>
      </c>
      <c r="N170" s="38"/>
      <c r="O170" s="37">
        <v>50</v>
      </c>
      <c r="P170" s="10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idden="1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795" t="s">
        <v>40</v>
      </c>
      <c r="Q171" s="796"/>
      <c r="R171" s="796"/>
      <c r="S171" s="796"/>
      <c r="T171" s="796"/>
      <c r="U171" s="796"/>
      <c r="V171" s="797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hidden="1" x14ac:dyDescent="0.2">
      <c r="A172" s="798"/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9"/>
      <c r="P172" s="795" t="s">
        <v>40</v>
      </c>
      <c r="Q172" s="796"/>
      <c r="R172" s="796"/>
      <c r="S172" s="796"/>
      <c r="T172" s="796"/>
      <c r="U172" s="796"/>
      <c r="V172" s="797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790" t="s">
        <v>78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66"/>
      <c r="AB173" s="66"/>
      <c r="AC173" s="80"/>
    </row>
    <row r="174" spans="1:68" ht="16.5" hidden="1" customHeight="1" x14ac:dyDescent="0.25">
      <c r="A174" s="63" t="s">
        <v>317</v>
      </c>
      <c r="B174" s="63" t="s">
        <v>318</v>
      </c>
      <c r="C174" s="36">
        <v>4301030895</v>
      </c>
      <c r="D174" s="791">
        <v>4607091387667</v>
      </c>
      <c r="E174" s="79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 t="s">
        <v>45</v>
      </c>
      <c r="M174" s="38" t="s">
        <v>133</v>
      </c>
      <c r="N174" s="38"/>
      <c r="O174" s="37">
        <v>40</v>
      </c>
      <c r="P174" s="10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320</v>
      </c>
      <c r="B175" s="63" t="s">
        <v>321</v>
      </c>
      <c r="C175" s="36">
        <v>4301030961</v>
      </c>
      <c r="D175" s="791">
        <v>4607091387636</v>
      </c>
      <c r="E175" s="791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10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hidden="1" customHeight="1" x14ac:dyDescent="0.25">
      <c r="A176" s="63" t="s">
        <v>323</v>
      </c>
      <c r="B176" s="63" t="s">
        <v>324</v>
      </c>
      <c r="C176" s="36">
        <v>4301030963</v>
      </c>
      <c r="D176" s="791">
        <v>4607091382426</v>
      </c>
      <c r="E176" s="791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82</v>
      </c>
      <c r="N176" s="38"/>
      <c r="O176" s="37">
        <v>40</v>
      </c>
      <c r="P176" s="10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326</v>
      </c>
      <c r="B177" s="63" t="s">
        <v>327</v>
      </c>
      <c r="C177" s="36">
        <v>4301030962</v>
      </c>
      <c r="D177" s="791">
        <v>4607091386547</v>
      </c>
      <c r="E177" s="791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10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328</v>
      </c>
      <c r="B178" s="63" t="s">
        <v>329</v>
      </c>
      <c r="C178" s="36">
        <v>4301030964</v>
      </c>
      <c r="D178" s="791">
        <v>4607091382464</v>
      </c>
      <c r="E178" s="791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798"/>
      <c r="B179" s="798"/>
      <c r="C179" s="798"/>
      <c r="D179" s="798"/>
      <c r="E179" s="798"/>
      <c r="F179" s="798"/>
      <c r="G179" s="798"/>
      <c r="H179" s="798"/>
      <c r="I179" s="798"/>
      <c r="J179" s="798"/>
      <c r="K179" s="798"/>
      <c r="L179" s="798"/>
      <c r="M179" s="798"/>
      <c r="N179" s="798"/>
      <c r="O179" s="799"/>
      <c r="P179" s="795" t="s">
        <v>40</v>
      </c>
      <c r="Q179" s="796"/>
      <c r="R179" s="796"/>
      <c r="S179" s="796"/>
      <c r="T179" s="796"/>
      <c r="U179" s="796"/>
      <c r="V179" s="797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798"/>
      <c r="B180" s="798"/>
      <c r="C180" s="798"/>
      <c r="D180" s="798"/>
      <c r="E180" s="798"/>
      <c r="F180" s="798"/>
      <c r="G180" s="798"/>
      <c r="H180" s="798"/>
      <c r="I180" s="798"/>
      <c r="J180" s="798"/>
      <c r="K180" s="798"/>
      <c r="L180" s="798"/>
      <c r="M180" s="798"/>
      <c r="N180" s="798"/>
      <c r="O180" s="799"/>
      <c r="P180" s="795" t="s">
        <v>40</v>
      </c>
      <c r="Q180" s="796"/>
      <c r="R180" s="796"/>
      <c r="S180" s="796"/>
      <c r="T180" s="796"/>
      <c r="U180" s="796"/>
      <c r="V180" s="797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790" t="s">
        <v>84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66"/>
      <c r="AB181" s="66"/>
      <c r="AC181" s="80"/>
    </row>
    <row r="182" spans="1:68" ht="16.5" hidden="1" customHeight="1" x14ac:dyDescent="0.25">
      <c r="A182" s="63" t="s">
        <v>330</v>
      </c>
      <c r="B182" s="63" t="s">
        <v>331</v>
      </c>
      <c r="C182" s="36">
        <v>4301051653</v>
      </c>
      <c r="D182" s="791">
        <v>4607091386264</v>
      </c>
      <c r="E182" s="791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10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333</v>
      </c>
      <c r="B183" s="63" t="s">
        <v>334</v>
      </c>
      <c r="C183" s="36">
        <v>4301051313</v>
      </c>
      <c r="D183" s="791">
        <v>4607091385427</v>
      </c>
      <c r="E183" s="791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795" t="s">
        <v>40</v>
      </c>
      <c r="Q184" s="796"/>
      <c r="R184" s="796"/>
      <c r="S184" s="796"/>
      <c r="T184" s="796"/>
      <c r="U184" s="796"/>
      <c r="V184" s="79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hidden="1" x14ac:dyDescent="0.2">
      <c r="A185" s="798"/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9"/>
      <c r="P185" s="795" t="s">
        <v>40</v>
      </c>
      <c r="Q185" s="796"/>
      <c r="R185" s="796"/>
      <c r="S185" s="796"/>
      <c r="T185" s="796"/>
      <c r="U185" s="796"/>
      <c r="V185" s="79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hidden="1" customHeight="1" x14ac:dyDescent="0.2">
      <c r="A186" s="839" t="s">
        <v>336</v>
      </c>
      <c r="B186" s="839"/>
      <c r="C186" s="839"/>
      <c r="D186" s="839"/>
      <c r="E186" s="839"/>
      <c r="F186" s="839"/>
      <c r="G186" s="839"/>
      <c r="H186" s="839"/>
      <c r="I186" s="839"/>
      <c r="J186" s="839"/>
      <c r="K186" s="839"/>
      <c r="L186" s="839"/>
      <c r="M186" s="839"/>
      <c r="N186" s="839"/>
      <c r="O186" s="839"/>
      <c r="P186" s="839"/>
      <c r="Q186" s="839"/>
      <c r="R186" s="839"/>
      <c r="S186" s="839"/>
      <c r="T186" s="839"/>
      <c r="U186" s="839"/>
      <c r="V186" s="839"/>
      <c r="W186" s="839"/>
      <c r="X186" s="839"/>
      <c r="Y186" s="839"/>
      <c r="Z186" s="839"/>
      <c r="AA186" s="54"/>
      <c r="AB186" s="54"/>
      <c r="AC186" s="54"/>
    </row>
    <row r="187" spans="1:68" ht="16.5" hidden="1" customHeight="1" x14ac:dyDescent="0.25">
      <c r="A187" s="805" t="s">
        <v>337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65"/>
      <c r="AB187" s="65"/>
      <c r="AC187" s="79"/>
    </row>
    <row r="188" spans="1:68" ht="14.25" hidden="1" customHeight="1" x14ac:dyDescent="0.25">
      <c r="A188" s="790" t="s">
        <v>183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66"/>
      <c r="AB188" s="66"/>
      <c r="AC188" s="80"/>
    </row>
    <row r="189" spans="1:68" ht="27" hidden="1" customHeight="1" x14ac:dyDescent="0.25">
      <c r="A189" s="63" t="s">
        <v>338</v>
      </c>
      <c r="B189" s="63" t="s">
        <v>339</v>
      </c>
      <c r="C189" s="36">
        <v>4301020323</v>
      </c>
      <c r="D189" s="791">
        <v>4680115886223</v>
      </c>
      <c r="E189" s="791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10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795" t="s">
        <v>40</v>
      </c>
      <c r="Q190" s="796"/>
      <c r="R190" s="796"/>
      <c r="S190" s="796"/>
      <c r="T190" s="796"/>
      <c r="U190" s="796"/>
      <c r="V190" s="797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hidden="1" x14ac:dyDescent="0.2">
      <c r="A191" s="798"/>
      <c r="B191" s="798"/>
      <c r="C191" s="798"/>
      <c r="D191" s="798"/>
      <c r="E191" s="798"/>
      <c r="F191" s="798"/>
      <c r="G191" s="798"/>
      <c r="H191" s="798"/>
      <c r="I191" s="798"/>
      <c r="J191" s="798"/>
      <c r="K191" s="798"/>
      <c r="L191" s="798"/>
      <c r="M191" s="798"/>
      <c r="N191" s="798"/>
      <c r="O191" s="799"/>
      <c r="P191" s="795" t="s">
        <v>40</v>
      </c>
      <c r="Q191" s="796"/>
      <c r="R191" s="796"/>
      <c r="S191" s="796"/>
      <c r="T191" s="796"/>
      <c r="U191" s="796"/>
      <c r="V191" s="797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790" t="s">
        <v>78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66"/>
      <c r="AB192" s="66"/>
      <c r="AC192" s="80"/>
    </row>
    <row r="193" spans="1:68" ht="27" hidden="1" customHeight="1" x14ac:dyDescent="0.25">
      <c r="A193" s="63" t="s">
        <v>341</v>
      </c>
      <c r="B193" s="63" t="s">
        <v>342</v>
      </c>
      <c r="C193" s="36">
        <v>4301031191</v>
      </c>
      <c r="D193" s="791">
        <v>4680115880993</v>
      </c>
      <c r="E193" s="79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10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hidden="1" customHeight="1" x14ac:dyDescent="0.25">
      <c r="A194" s="63" t="s">
        <v>344</v>
      </c>
      <c r="B194" s="63" t="s">
        <v>345</v>
      </c>
      <c r="C194" s="36">
        <v>4301031204</v>
      </c>
      <c r="D194" s="791">
        <v>4680115881761</v>
      </c>
      <c r="E194" s="791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10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hidden="1" customHeight="1" x14ac:dyDescent="0.25">
      <c r="A195" s="63" t="s">
        <v>347</v>
      </c>
      <c r="B195" s="63" t="s">
        <v>348</v>
      </c>
      <c r="C195" s="36">
        <v>4301031201</v>
      </c>
      <c r="D195" s="791">
        <v>4680115881563</v>
      </c>
      <c r="E195" s="791"/>
      <c r="F195" s="62">
        <v>0.7</v>
      </c>
      <c r="G195" s="37">
        <v>6</v>
      </c>
      <c r="H195" s="62">
        <v>4.2</v>
      </c>
      <c r="I195" s="62">
        <v>4.4000000000000004</v>
      </c>
      <c r="J195" s="37">
        <v>156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10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hidden="1" customHeight="1" x14ac:dyDescent="0.25">
      <c r="A196" s="63" t="s">
        <v>350</v>
      </c>
      <c r="B196" s="63" t="s">
        <v>351</v>
      </c>
      <c r="C196" s="36">
        <v>4301031199</v>
      </c>
      <c r="D196" s="791">
        <v>4680115880986</v>
      </c>
      <c r="E196" s="79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10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hidden="1" customHeight="1" x14ac:dyDescent="0.25">
      <c r="A197" s="63" t="s">
        <v>352</v>
      </c>
      <c r="B197" s="63" t="s">
        <v>353</v>
      </c>
      <c r="C197" s="36">
        <v>4301031205</v>
      </c>
      <c r="D197" s="791">
        <v>4680115881785</v>
      </c>
      <c r="E197" s="791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hidden="1" customHeight="1" x14ac:dyDescent="0.25">
      <c r="A198" s="63" t="s">
        <v>354</v>
      </c>
      <c r="B198" s="63" t="s">
        <v>355</v>
      </c>
      <c r="C198" s="36">
        <v>4301031202</v>
      </c>
      <c r="D198" s="791">
        <v>4680115881679</v>
      </c>
      <c r="E198" s="791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hidden="1" customHeight="1" x14ac:dyDescent="0.25">
      <c r="A199" s="63" t="s">
        <v>356</v>
      </c>
      <c r="B199" s="63" t="s">
        <v>357</v>
      </c>
      <c r="C199" s="36">
        <v>4301031158</v>
      </c>
      <c r="D199" s="791">
        <v>4680115880191</v>
      </c>
      <c r="E199" s="791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hidden="1" customHeight="1" x14ac:dyDescent="0.25">
      <c r="A200" s="63" t="s">
        <v>358</v>
      </c>
      <c r="B200" s="63" t="s">
        <v>359</v>
      </c>
      <c r="C200" s="36">
        <v>4301031245</v>
      </c>
      <c r="D200" s="791">
        <v>4680115883963</v>
      </c>
      <c r="E200" s="791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idden="1" x14ac:dyDescent="0.2">
      <c r="A201" s="798"/>
      <c r="B201" s="798"/>
      <c r="C201" s="798"/>
      <c r="D201" s="798"/>
      <c r="E201" s="798"/>
      <c r="F201" s="798"/>
      <c r="G201" s="798"/>
      <c r="H201" s="798"/>
      <c r="I201" s="798"/>
      <c r="J201" s="798"/>
      <c r="K201" s="798"/>
      <c r="L201" s="798"/>
      <c r="M201" s="798"/>
      <c r="N201" s="798"/>
      <c r="O201" s="799"/>
      <c r="P201" s="795" t="s">
        <v>40</v>
      </c>
      <c r="Q201" s="796"/>
      <c r="R201" s="796"/>
      <c r="S201" s="796"/>
      <c r="T201" s="796"/>
      <c r="U201" s="796"/>
      <c r="V201" s="79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hidden="1" x14ac:dyDescent="0.2">
      <c r="A202" s="798"/>
      <c r="B202" s="798"/>
      <c r="C202" s="798"/>
      <c r="D202" s="798"/>
      <c r="E202" s="798"/>
      <c r="F202" s="798"/>
      <c r="G202" s="798"/>
      <c r="H202" s="798"/>
      <c r="I202" s="798"/>
      <c r="J202" s="798"/>
      <c r="K202" s="798"/>
      <c r="L202" s="798"/>
      <c r="M202" s="798"/>
      <c r="N202" s="798"/>
      <c r="O202" s="799"/>
      <c r="P202" s="795" t="s">
        <v>40</v>
      </c>
      <c r="Q202" s="796"/>
      <c r="R202" s="796"/>
      <c r="S202" s="796"/>
      <c r="T202" s="796"/>
      <c r="U202" s="796"/>
      <c r="V202" s="79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hidden="1" customHeight="1" x14ac:dyDescent="0.25">
      <c r="A203" s="805" t="s">
        <v>361</v>
      </c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5"/>
      <c r="P203" s="805"/>
      <c r="Q203" s="805"/>
      <c r="R203" s="805"/>
      <c r="S203" s="805"/>
      <c r="T203" s="805"/>
      <c r="U203" s="805"/>
      <c r="V203" s="805"/>
      <c r="W203" s="805"/>
      <c r="X203" s="805"/>
      <c r="Y203" s="805"/>
      <c r="Z203" s="805"/>
      <c r="AA203" s="65"/>
      <c r="AB203" s="65"/>
      <c r="AC203" s="79"/>
    </row>
    <row r="204" spans="1:68" ht="14.25" hidden="1" customHeight="1" x14ac:dyDescent="0.25">
      <c r="A204" s="790" t="s">
        <v>126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66"/>
      <c r="AB204" s="66"/>
      <c r="AC204" s="80"/>
    </row>
    <row r="205" spans="1:68" ht="16.5" hidden="1" customHeight="1" x14ac:dyDescent="0.25">
      <c r="A205" s="63" t="s">
        <v>362</v>
      </c>
      <c r="B205" s="63" t="s">
        <v>363</v>
      </c>
      <c r="C205" s="36">
        <v>4301011450</v>
      </c>
      <c r="D205" s="791">
        <v>4680115881402</v>
      </c>
      <c r="E205" s="791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130</v>
      </c>
      <c r="L205" s="37" t="s">
        <v>45</v>
      </c>
      <c r="M205" s="38" t="s">
        <v>133</v>
      </c>
      <c r="N205" s="38"/>
      <c r="O205" s="37">
        <v>55</v>
      </c>
      <c r="P205" s="10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hidden="1" customHeight="1" x14ac:dyDescent="0.25">
      <c r="A206" s="63" t="s">
        <v>365</v>
      </c>
      <c r="B206" s="63" t="s">
        <v>366</v>
      </c>
      <c r="C206" s="36">
        <v>4301011767</v>
      </c>
      <c r="D206" s="791">
        <v>4680115881396</v>
      </c>
      <c r="E206" s="791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10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idden="1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795" t="s">
        <v>40</v>
      </c>
      <c r="Q207" s="796"/>
      <c r="R207" s="796"/>
      <c r="S207" s="796"/>
      <c r="T207" s="796"/>
      <c r="U207" s="796"/>
      <c r="V207" s="797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hidden="1" x14ac:dyDescent="0.2">
      <c r="A208" s="798"/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9"/>
      <c r="P208" s="795" t="s">
        <v>40</v>
      </c>
      <c r="Q208" s="796"/>
      <c r="R208" s="796"/>
      <c r="S208" s="796"/>
      <c r="T208" s="796"/>
      <c r="U208" s="796"/>
      <c r="V208" s="797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hidden="1" customHeight="1" x14ac:dyDescent="0.25">
      <c r="A209" s="790" t="s">
        <v>183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66"/>
      <c r="AB209" s="66"/>
      <c r="AC209" s="80"/>
    </row>
    <row r="210" spans="1:68" ht="16.5" hidden="1" customHeight="1" x14ac:dyDescent="0.25">
      <c r="A210" s="63" t="s">
        <v>368</v>
      </c>
      <c r="B210" s="63" t="s">
        <v>369</v>
      </c>
      <c r="C210" s="36">
        <v>4301020262</v>
      </c>
      <c r="D210" s="791">
        <v>4680115882935</v>
      </c>
      <c r="E210" s="79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50</v>
      </c>
      <c r="P210" s="10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hidden="1" customHeight="1" x14ac:dyDescent="0.25">
      <c r="A211" s="63" t="s">
        <v>371</v>
      </c>
      <c r="B211" s="63" t="s">
        <v>372</v>
      </c>
      <c r="C211" s="36">
        <v>4301020220</v>
      </c>
      <c r="D211" s="791">
        <v>4680115880764</v>
      </c>
      <c r="E211" s="791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133</v>
      </c>
      <c r="N211" s="38"/>
      <c r="O211" s="37">
        <v>50</v>
      </c>
      <c r="P211" s="10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idden="1" x14ac:dyDescent="0.2">
      <c r="A212" s="798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795" t="s">
        <v>40</v>
      </c>
      <c r="Q212" s="796"/>
      <c r="R212" s="796"/>
      <c r="S212" s="796"/>
      <c r="T212" s="796"/>
      <c r="U212" s="796"/>
      <c r="V212" s="79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hidden="1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795" t="s">
        <v>40</v>
      </c>
      <c r="Q213" s="796"/>
      <c r="R213" s="796"/>
      <c r="S213" s="796"/>
      <c r="T213" s="796"/>
      <c r="U213" s="796"/>
      <c r="V213" s="79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hidden="1" customHeight="1" x14ac:dyDescent="0.25">
      <c r="A214" s="790" t="s">
        <v>78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66"/>
      <c r="AB214" s="66"/>
      <c r="AC214" s="80"/>
    </row>
    <row r="215" spans="1:68" ht="27" hidden="1" customHeight="1" x14ac:dyDescent="0.25">
      <c r="A215" s="63" t="s">
        <v>373</v>
      </c>
      <c r="B215" s="63" t="s">
        <v>374</v>
      </c>
      <c r="C215" s="36">
        <v>4301031224</v>
      </c>
      <c r="D215" s="791">
        <v>4680115882683</v>
      </c>
      <c r="E215" s="79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10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hidden="1" customHeight="1" x14ac:dyDescent="0.25">
      <c r="A216" s="63" t="s">
        <v>376</v>
      </c>
      <c r="B216" s="63" t="s">
        <v>377</v>
      </c>
      <c r="C216" s="36">
        <v>4301031230</v>
      </c>
      <c r="D216" s="791">
        <v>4680115882690</v>
      </c>
      <c r="E216" s="79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hidden="1" customHeight="1" x14ac:dyDescent="0.25">
      <c r="A217" s="63" t="s">
        <v>379</v>
      </c>
      <c r="B217" s="63" t="s">
        <v>380</v>
      </c>
      <c r="C217" s="36">
        <v>4301031220</v>
      </c>
      <c r="D217" s="791">
        <v>4680115882669</v>
      </c>
      <c r="E217" s="79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hidden="1" customHeight="1" x14ac:dyDescent="0.25">
      <c r="A218" s="63" t="s">
        <v>382</v>
      </c>
      <c r="B218" s="63" t="s">
        <v>383</v>
      </c>
      <c r="C218" s="36">
        <v>4301031221</v>
      </c>
      <c r="D218" s="791">
        <v>4680115882676</v>
      </c>
      <c r="E218" s="79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10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hidden="1" customHeight="1" x14ac:dyDescent="0.25">
      <c r="A219" s="63" t="s">
        <v>385</v>
      </c>
      <c r="B219" s="63" t="s">
        <v>386</v>
      </c>
      <c r="C219" s="36">
        <v>4301031223</v>
      </c>
      <c r="D219" s="791">
        <v>4680115884014</v>
      </c>
      <c r="E219" s="791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hidden="1" customHeight="1" x14ac:dyDescent="0.25">
      <c r="A220" s="63" t="s">
        <v>387</v>
      </c>
      <c r="B220" s="63" t="s">
        <v>388</v>
      </c>
      <c r="C220" s="36">
        <v>4301031222</v>
      </c>
      <c r="D220" s="791">
        <v>4680115884007</v>
      </c>
      <c r="E220" s="79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10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hidden="1" customHeight="1" x14ac:dyDescent="0.25">
      <c r="A221" s="63" t="s">
        <v>389</v>
      </c>
      <c r="B221" s="63" t="s">
        <v>390</v>
      </c>
      <c r="C221" s="36">
        <v>4301031229</v>
      </c>
      <c r="D221" s="791">
        <v>4680115884038</v>
      </c>
      <c r="E221" s="79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hidden="1" customHeight="1" x14ac:dyDescent="0.25">
      <c r="A222" s="63" t="s">
        <v>391</v>
      </c>
      <c r="B222" s="63" t="s">
        <v>392</v>
      </c>
      <c r="C222" s="36">
        <v>4301031225</v>
      </c>
      <c r="D222" s="791">
        <v>4680115884021</v>
      </c>
      <c r="E222" s="79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idden="1" x14ac:dyDescent="0.2">
      <c r="A223" s="798"/>
      <c r="B223" s="798"/>
      <c r="C223" s="798"/>
      <c r="D223" s="798"/>
      <c r="E223" s="798"/>
      <c r="F223" s="798"/>
      <c r="G223" s="798"/>
      <c r="H223" s="798"/>
      <c r="I223" s="798"/>
      <c r="J223" s="798"/>
      <c r="K223" s="798"/>
      <c r="L223" s="798"/>
      <c r="M223" s="798"/>
      <c r="N223" s="798"/>
      <c r="O223" s="799"/>
      <c r="P223" s="795" t="s">
        <v>40</v>
      </c>
      <c r="Q223" s="796"/>
      <c r="R223" s="796"/>
      <c r="S223" s="796"/>
      <c r="T223" s="796"/>
      <c r="U223" s="796"/>
      <c r="V223" s="797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hidden="1" x14ac:dyDescent="0.2">
      <c r="A224" s="798"/>
      <c r="B224" s="798"/>
      <c r="C224" s="798"/>
      <c r="D224" s="798"/>
      <c r="E224" s="798"/>
      <c r="F224" s="798"/>
      <c r="G224" s="798"/>
      <c r="H224" s="798"/>
      <c r="I224" s="798"/>
      <c r="J224" s="798"/>
      <c r="K224" s="798"/>
      <c r="L224" s="798"/>
      <c r="M224" s="798"/>
      <c r="N224" s="798"/>
      <c r="O224" s="799"/>
      <c r="P224" s="795" t="s">
        <v>40</v>
      </c>
      <c r="Q224" s="796"/>
      <c r="R224" s="796"/>
      <c r="S224" s="796"/>
      <c r="T224" s="796"/>
      <c r="U224" s="796"/>
      <c r="V224" s="797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hidden="1" customHeight="1" x14ac:dyDescent="0.25">
      <c r="A225" s="790" t="s">
        <v>84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66"/>
      <c r="AB225" s="66"/>
      <c r="AC225" s="80"/>
    </row>
    <row r="226" spans="1:68" ht="37.5" hidden="1" customHeight="1" x14ac:dyDescent="0.25">
      <c r="A226" s="63" t="s">
        <v>393</v>
      </c>
      <c r="B226" s="63" t="s">
        <v>394</v>
      </c>
      <c r="C226" s="36">
        <v>4301051408</v>
      </c>
      <c r="D226" s="791">
        <v>4680115881594</v>
      </c>
      <c r="E226" s="791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130</v>
      </c>
      <c r="L226" s="37" t="s">
        <v>45</v>
      </c>
      <c r="M226" s="38" t="s">
        <v>88</v>
      </c>
      <c r="N226" s="38"/>
      <c r="O226" s="37">
        <v>40</v>
      </c>
      <c r="P226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hidden="1" customHeight="1" x14ac:dyDescent="0.25">
      <c r="A227" s="63" t="s">
        <v>396</v>
      </c>
      <c r="B227" s="63" t="s">
        <v>397</v>
      </c>
      <c r="C227" s="36">
        <v>4301051754</v>
      </c>
      <c r="D227" s="791">
        <v>4680115880962</v>
      </c>
      <c r="E227" s="791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130</v>
      </c>
      <c r="L227" s="37" t="s">
        <v>45</v>
      </c>
      <c r="M227" s="38" t="s">
        <v>82</v>
      </c>
      <c r="N227" s="38"/>
      <c r="O227" s="37">
        <v>40</v>
      </c>
      <c r="P227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hidden="1" customHeight="1" x14ac:dyDescent="0.25">
      <c r="A228" s="63" t="s">
        <v>399</v>
      </c>
      <c r="B228" s="63" t="s">
        <v>400</v>
      </c>
      <c r="C228" s="36">
        <v>4301051411</v>
      </c>
      <c r="D228" s="791">
        <v>4680115881617</v>
      </c>
      <c r="E228" s="791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10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hidden="1" customHeight="1" x14ac:dyDescent="0.25">
      <c r="A229" s="63" t="s">
        <v>402</v>
      </c>
      <c r="B229" s="63" t="s">
        <v>403</v>
      </c>
      <c r="C229" s="36">
        <v>4301051632</v>
      </c>
      <c r="D229" s="791">
        <v>4680115880573</v>
      </c>
      <c r="E229" s="791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45</v>
      </c>
      <c r="P229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hidden="1" customHeight="1" x14ac:dyDescent="0.25">
      <c r="A230" s="63" t="s">
        <v>405</v>
      </c>
      <c r="B230" s="63" t="s">
        <v>406</v>
      </c>
      <c r="C230" s="36">
        <v>4301051407</v>
      </c>
      <c r="D230" s="791">
        <v>4680115882195</v>
      </c>
      <c r="E230" s="791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10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hidden="1" customHeight="1" x14ac:dyDescent="0.25">
      <c r="A231" s="63" t="s">
        <v>407</v>
      </c>
      <c r="B231" s="63" t="s">
        <v>408</v>
      </c>
      <c r="C231" s="36">
        <v>4301051752</v>
      </c>
      <c r="D231" s="791">
        <v>4680115882607</v>
      </c>
      <c r="E231" s="79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10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hidden="1" customHeight="1" x14ac:dyDescent="0.25">
      <c r="A232" s="63" t="s">
        <v>410</v>
      </c>
      <c r="B232" s="63" t="s">
        <v>411</v>
      </c>
      <c r="C232" s="36">
        <v>4301051630</v>
      </c>
      <c r="D232" s="791">
        <v>4680115880092</v>
      </c>
      <c r="E232" s="79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10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hidden="1" customHeight="1" x14ac:dyDescent="0.25">
      <c r="A233" s="63" t="s">
        <v>413</v>
      </c>
      <c r="B233" s="63" t="s">
        <v>414</v>
      </c>
      <c r="C233" s="36">
        <v>4301051631</v>
      </c>
      <c r="D233" s="791">
        <v>4680115880221</v>
      </c>
      <c r="E233" s="791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10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hidden="1" customHeight="1" x14ac:dyDescent="0.25">
      <c r="A234" s="63" t="s">
        <v>415</v>
      </c>
      <c r="B234" s="63" t="s">
        <v>416</v>
      </c>
      <c r="C234" s="36">
        <v>4301051749</v>
      </c>
      <c r="D234" s="791">
        <v>4680115882942</v>
      </c>
      <c r="E234" s="79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10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hidden="1" customHeight="1" x14ac:dyDescent="0.25">
      <c r="A235" s="63" t="s">
        <v>417</v>
      </c>
      <c r="B235" s="63" t="s">
        <v>418</v>
      </c>
      <c r="C235" s="36">
        <v>4301051753</v>
      </c>
      <c r="D235" s="791">
        <v>4680115880504</v>
      </c>
      <c r="E235" s="791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hidden="1" customHeight="1" x14ac:dyDescent="0.25">
      <c r="A236" s="63" t="s">
        <v>419</v>
      </c>
      <c r="B236" s="63" t="s">
        <v>420</v>
      </c>
      <c r="C236" s="36">
        <v>4301051410</v>
      </c>
      <c r="D236" s="791">
        <v>4680115882164</v>
      </c>
      <c r="E236" s="791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idden="1" x14ac:dyDescent="0.2">
      <c r="A237" s="798"/>
      <c r="B237" s="798"/>
      <c r="C237" s="798"/>
      <c r="D237" s="798"/>
      <c r="E237" s="798"/>
      <c r="F237" s="798"/>
      <c r="G237" s="798"/>
      <c r="H237" s="798"/>
      <c r="I237" s="798"/>
      <c r="J237" s="798"/>
      <c r="K237" s="798"/>
      <c r="L237" s="798"/>
      <c r="M237" s="798"/>
      <c r="N237" s="798"/>
      <c r="O237" s="799"/>
      <c r="P237" s="795" t="s">
        <v>40</v>
      </c>
      <c r="Q237" s="796"/>
      <c r="R237" s="796"/>
      <c r="S237" s="796"/>
      <c r="T237" s="796"/>
      <c r="U237" s="796"/>
      <c r="V237" s="797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hidden="1" x14ac:dyDescent="0.2">
      <c r="A238" s="798"/>
      <c r="B238" s="798"/>
      <c r="C238" s="798"/>
      <c r="D238" s="798"/>
      <c r="E238" s="798"/>
      <c r="F238" s="798"/>
      <c r="G238" s="798"/>
      <c r="H238" s="798"/>
      <c r="I238" s="798"/>
      <c r="J238" s="798"/>
      <c r="K238" s="798"/>
      <c r="L238" s="798"/>
      <c r="M238" s="798"/>
      <c r="N238" s="798"/>
      <c r="O238" s="799"/>
      <c r="P238" s="795" t="s">
        <v>40</v>
      </c>
      <c r="Q238" s="796"/>
      <c r="R238" s="796"/>
      <c r="S238" s="796"/>
      <c r="T238" s="796"/>
      <c r="U238" s="796"/>
      <c r="V238" s="797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790" t="s">
        <v>224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66"/>
      <c r="AB239" s="66"/>
      <c r="AC239" s="80"/>
    </row>
    <row r="240" spans="1:68" ht="16.5" hidden="1" customHeight="1" x14ac:dyDescent="0.25">
      <c r="A240" s="63" t="s">
        <v>422</v>
      </c>
      <c r="B240" s="63" t="s">
        <v>423</v>
      </c>
      <c r="C240" s="36">
        <v>4301060404</v>
      </c>
      <c r="D240" s="791">
        <v>4680115882874</v>
      </c>
      <c r="E240" s="79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139</v>
      </c>
      <c r="L240" s="37" t="s">
        <v>45</v>
      </c>
      <c r="M240" s="38" t="s">
        <v>82</v>
      </c>
      <c r="N240" s="38"/>
      <c r="O240" s="37">
        <v>40</v>
      </c>
      <c r="P240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hidden="1" customHeight="1" x14ac:dyDescent="0.25">
      <c r="A241" s="63" t="s">
        <v>422</v>
      </c>
      <c r="B241" s="63" t="s">
        <v>425</v>
      </c>
      <c r="C241" s="36">
        <v>4301060360</v>
      </c>
      <c r="D241" s="791">
        <v>4680115882874</v>
      </c>
      <c r="E241" s="79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139</v>
      </c>
      <c r="L241" s="37" t="s">
        <v>45</v>
      </c>
      <c r="M241" s="38" t="s">
        <v>82</v>
      </c>
      <c r="N241" s="38"/>
      <c r="O241" s="37">
        <v>30</v>
      </c>
      <c r="P241" s="10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hidden="1" customHeight="1" x14ac:dyDescent="0.25">
      <c r="A242" s="63" t="s">
        <v>422</v>
      </c>
      <c r="B242" s="63" t="s">
        <v>427</v>
      </c>
      <c r="C242" s="36">
        <v>4301060460</v>
      </c>
      <c r="D242" s="791">
        <v>4680115882874</v>
      </c>
      <c r="E242" s="79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176</v>
      </c>
      <c r="N242" s="38"/>
      <c r="O242" s="37">
        <v>30</v>
      </c>
      <c r="P242" s="1037" t="s">
        <v>428</v>
      </c>
      <c r="Q242" s="793"/>
      <c r="R242" s="793"/>
      <c r="S242" s="793"/>
      <c r="T242" s="79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hidden="1" customHeight="1" x14ac:dyDescent="0.25">
      <c r="A243" s="63" t="s">
        <v>430</v>
      </c>
      <c r="B243" s="63" t="s">
        <v>431</v>
      </c>
      <c r="C243" s="36">
        <v>4301060359</v>
      </c>
      <c r="D243" s="791">
        <v>4680115884434</v>
      </c>
      <c r="E243" s="79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10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hidden="1" customHeight="1" x14ac:dyDescent="0.25">
      <c r="A244" s="63" t="s">
        <v>433</v>
      </c>
      <c r="B244" s="63" t="s">
        <v>434</v>
      </c>
      <c r="C244" s="36">
        <v>4301060375</v>
      </c>
      <c r="D244" s="791">
        <v>4680115880818</v>
      </c>
      <c r="E244" s="791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hidden="1" customHeight="1" x14ac:dyDescent="0.25">
      <c r="A245" s="63" t="s">
        <v>436</v>
      </c>
      <c r="B245" s="63" t="s">
        <v>437</v>
      </c>
      <c r="C245" s="36">
        <v>4301060389</v>
      </c>
      <c r="D245" s="791">
        <v>4680115880801</v>
      </c>
      <c r="E245" s="791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idden="1" x14ac:dyDescent="0.2">
      <c r="A246" s="798"/>
      <c r="B246" s="798"/>
      <c r="C246" s="798"/>
      <c r="D246" s="798"/>
      <c r="E246" s="798"/>
      <c r="F246" s="798"/>
      <c r="G246" s="798"/>
      <c r="H246" s="798"/>
      <c r="I246" s="798"/>
      <c r="J246" s="798"/>
      <c r="K246" s="798"/>
      <c r="L246" s="798"/>
      <c r="M246" s="798"/>
      <c r="N246" s="798"/>
      <c r="O246" s="799"/>
      <c r="P246" s="795" t="s">
        <v>40</v>
      </c>
      <c r="Q246" s="796"/>
      <c r="R246" s="796"/>
      <c r="S246" s="796"/>
      <c r="T246" s="796"/>
      <c r="U246" s="796"/>
      <c r="V246" s="797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798"/>
      <c r="B247" s="798"/>
      <c r="C247" s="798"/>
      <c r="D247" s="798"/>
      <c r="E247" s="798"/>
      <c r="F247" s="798"/>
      <c r="G247" s="798"/>
      <c r="H247" s="798"/>
      <c r="I247" s="798"/>
      <c r="J247" s="798"/>
      <c r="K247" s="798"/>
      <c r="L247" s="798"/>
      <c r="M247" s="798"/>
      <c r="N247" s="798"/>
      <c r="O247" s="799"/>
      <c r="P247" s="795" t="s">
        <v>40</v>
      </c>
      <c r="Q247" s="796"/>
      <c r="R247" s="796"/>
      <c r="S247" s="796"/>
      <c r="T247" s="796"/>
      <c r="U247" s="796"/>
      <c r="V247" s="797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hidden="1" customHeight="1" x14ac:dyDescent="0.25">
      <c r="A248" s="805" t="s">
        <v>439</v>
      </c>
      <c r="B248" s="805"/>
      <c r="C248" s="805"/>
      <c r="D248" s="805"/>
      <c r="E248" s="805"/>
      <c r="F248" s="805"/>
      <c r="G248" s="805"/>
      <c r="H248" s="805"/>
      <c r="I248" s="805"/>
      <c r="J248" s="805"/>
      <c r="K248" s="805"/>
      <c r="L248" s="805"/>
      <c r="M248" s="805"/>
      <c r="N248" s="805"/>
      <c r="O248" s="805"/>
      <c r="P248" s="805"/>
      <c r="Q248" s="805"/>
      <c r="R248" s="805"/>
      <c r="S248" s="805"/>
      <c r="T248" s="805"/>
      <c r="U248" s="805"/>
      <c r="V248" s="805"/>
      <c r="W248" s="805"/>
      <c r="X248" s="805"/>
      <c r="Y248" s="805"/>
      <c r="Z248" s="805"/>
      <c r="AA248" s="65"/>
      <c r="AB248" s="65"/>
      <c r="AC248" s="79"/>
    </row>
    <row r="249" spans="1:68" ht="14.25" hidden="1" customHeight="1" x14ac:dyDescent="0.25">
      <c r="A249" s="790" t="s">
        <v>126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66"/>
      <c r="AB249" s="66"/>
      <c r="AC249" s="80"/>
    </row>
    <row r="250" spans="1:68" ht="27" hidden="1" customHeight="1" x14ac:dyDescent="0.25">
      <c r="A250" s="63" t="s">
        <v>440</v>
      </c>
      <c r="B250" s="63" t="s">
        <v>441</v>
      </c>
      <c r="C250" s="36">
        <v>4301011717</v>
      </c>
      <c r="D250" s="791">
        <v>4680115884274</v>
      </c>
      <c r="E250" s="79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 t="s">
        <v>45</v>
      </c>
      <c r="M250" s="38" t="s">
        <v>133</v>
      </c>
      <c r="N250" s="38"/>
      <c r="O250" s="37">
        <v>55</v>
      </c>
      <c r="P250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hidden="1" customHeight="1" x14ac:dyDescent="0.25">
      <c r="A251" s="63" t="s">
        <v>440</v>
      </c>
      <c r="B251" s="63" t="s">
        <v>443</v>
      </c>
      <c r="C251" s="36">
        <v>4301011945</v>
      </c>
      <c r="D251" s="791">
        <v>4680115884274</v>
      </c>
      <c r="E251" s="79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 t="s">
        <v>45</v>
      </c>
      <c r="M251" s="38" t="s">
        <v>163</v>
      </c>
      <c r="N251" s="38"/>
      <c r="O251" s="37">
        <v>55</v>
      </c>
      <c r="P251" s="10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hidden="1" customHeight="1" x14ac:dyDescent="0.25">
      <c r="A252" s="63" t="s">
        <v>445</v>
      </c>
      <c r="B252" s="63" t="s">
        <v>446</v>
      </c>
      <c r="C252" s="36">
        <v>4301011719</v>
      </c>
      <c r="D252" s="791">
        <v>4680115884298</v>
      </c>
      <c r="E252" s="79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10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hidden="1" customHeight="1" x14ac:dyDescent="0.25">
      <c r="A253" s="63" t="s">
        <v>448</v>
      </c>
      <c r="B253" s="63" t="s">
        <v>449</v>
      </c>
      <c r="C253" s="36">
        <v>4301011733</v>
      </c>
      <c r="D253" s="791">
        <v>4680115884250</v>
      </c>
      <c r="E253" s="79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88</v>
      </c>
      <c r="N253" s="38"/>
      <c r="O253" s="37">
        <v>55</v>
      </c>
      <c r="P253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hidden="1" customHeight="1" x14ac:dyDescent="0.25">
      <c r="A254" s="63" t="s">
        <v>448</v>
      </c>
      <c r="B254" s="63" t="s">
        <v>451</v>
      </c>
      <c r="C254" s="36">
        <v>4301011944</v>
      </c>
      <c r="D254" s="791">
        <v>4680115884250</v>
      </c>
      <c r="E254" s="79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130</v>
      </c>
      <c r="L254" s="37" t="s">
        <v>45</v>
      </c>
      <c r="M254" s="38" t="s">
        <v>163</v>
      </c>
      <c r="N254" s="38"/>
      <c r="O254" s="37">
        <v>55</v>
      </c>
      <c r="P254" s="10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hidden="1" customHeight="1" x14ac:dyDescent="0.25">
      <c r="A255" s="63" t="s">
        <v>452</v>
      </c>
      <c r="B255" s="63" t="s">
        <v>453</v>
      </c>
      <c r="C255" s="36">
        <v>4301011718</v>
      </c>
      <c r="D255" s="791">
        <v>4680115884281</v>
      </c>
      <c r="E255" s="79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133</v>
      </c>
      <c r="N255" s="38"/>
      <c r="O255" s="37">
        <v>55</v>
      </c>
      <c r="P255" s="102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hidden="1" customHeight="1" x14ac:dyDescent="0.25">
      <c r="A256" s="63" t="s">
        <v>455</v>
      </c>
      <c r="B256" s="63" t="s">
        <v>456</v>
      </c>
      <c r="C256" s="36">
        <v>4301011720</v>
      </c>
      <c r="D256" s="791">
        <v>4680115884199</v>
      </c>
      <c r="E256" s="791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133</v>
      </c>
      <c r="N256" s="38"/>
      <c r="O256" s="37">
        <v>55</v>
      </c>
      <c r="P256" s="10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hidden="1" customHeight="1" x14ac:dyDescent="0.25">
      <c r="A257" s="63" t="s">
        <v>457</v>
      </c>
      <c r="B257" s="63" t="s">
        <v>458</v>
      </c>
      <c r="C257" s="36">
        <v>4301011716</v>
      </c>
      <c r="D257" s="791">
        <v>4680115884267</v>
      </c>
      <c r="E257" s="79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idden="1" x14ac:dyDescent="0.2">
      <c r="A258" s="798"/>
      <c r="B258" s="798"/>
      <c r="C258" s="798"/>
      <c r="D258" s="798"/>
      <c r="E258" s="798"/>
      <c r="F258" s="798"/>
      <c r="G258" s="798"/>
      <c r="H258" s="798"/>
      <c r="I258" s="798"/>
      <c r="J258" s="798"/>
      <c r="K258" s="798"/>
      <c r="L258" s="798"/>
      <c r="M258" s="798"/>
      <c r="N258" s="798"/>
      <c r="O258" s="799"/>
      <c r="P258" s="795" t="s">
        <v>40</v>
      </c>
      <c r="Q258" s="796"/>
      <c r="R258" s="796"/>
      <c r="S258" s="796"/>
      <c r="T258" s="796"/>
      <c r="U258" s="796"/>
      <c r="V258" s="797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hidden="1" x14ac:dyDescent="0.2">
      <c r="A259" s="798"/>
      <c r="B259" s="798"/>
      <c r="C259" s="798"/>
      <c r="D259" s="798"/>
      <c r="E259" s="798"/>
      <c r="F259" s="798"/>
      <c r="G259" s="798"/>
      <c r="H259" s="798"/>
      <c r="I259" s="798"/>
      <c r="J259" s="798"/>
      <c r="K259" s="798"/>
      <c r="L259" s="798"/>
      <c r="M259" s="798"/>
      <c r="N259" s="798"/>
      <c r="O259" s="799"/>
      <c r="P259" s="795" t="s">
        <v>40</v>
      </c>
      <c r="Q259" s="796"/>
      <c r="R259" s="796"/>
      <c r="S259" s="796"/>
      <c r="T259" s="796"/>
      <c r="U259" s="796"/>
      <c r="V259" s="797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hidden="1" customHeight="1" x14ac:dyDescent="0.25">
      <c r="A260" s="805" t="s">
        <v>460</v>
      </c>
      <c r="B260" s="805"/>
      <c r="C260" s="805"/>
      <c r="D260" s="805"/>
      <c r="E260" s="805"/>
      <c r="F260" s="805"/>
      <c r="G260" s="805"/>
      <c r="H260" s="805"/>
      <c r="I260" s="805"/>
      <c r="J260" s="805"/>
      <c r="K260" s="805"/>
      <c r="L260" s="805"/>
      <c r="M260" s="805"/>
      <c r="N260" s="805"/>
      <c r="O260" s="805"/>
      <c r="P260" s="805"/>
      <c r="Q260" s="805"/>
      <c r="R260" s="805"/>
      <c r="S260" s="805"/>
      <c r="T260" s="805"/>
      <c r="U260" s="805"/>
      <c r="V260" s="805"/>
      <c r="W260" s="805"/>
      <c r="X260" s="805"/>
      <c r="Y260" s="805"/>
      <c r="Z260" s="805"/>
      <c r="AA260" s="65"/>
      <c r="AB260" s="65"/>
      <c r="AC260" s="79"/>
    </row>
    <row r="261" spans="1:68" ht="14.25" hidden="1" customHeight="1" x14ac:dyDescent="0.25">
      <c r="A261" s="790" t="s">
        <v>126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66"/>
      <c r="AB261" s="66"/>
      <c r="AC261" s="80"/>
    </row>
    <row r="262" spans="1:68" ht="27" hidden="1" customHeight="1" x14ac:dyDescent="0.25">
      <c r="A262" s="63" t="s">
        <v>461</v>
      </c>
      <c r="B262" s="63" t="s">
        <v>462</v>
      </c>
      <c r="C262" s="36">
        <v>4301011826</v>
      </c>
      <c r="D262" s="791">
        <v>4680115884137</v>
      </c>
      <c r="E262" s="79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 t="s">
        <v>45</v>
      </c>
      <c r="M262" s="38" t="s">
        <v>133</v>
      </c>
      <c r="N262" s="38"/>
      <c r="O262" s="37">
        <v>55</v>
      </c>
      <c r="P262" s="10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hidden="1" customHeight="1" x14ac:dyDescent="0.25">
      <c r="A263" s="63" t="s">
        <v>461</v>
      </c>
      <c r="B263" s="63" t="s">
        <v>464</v>
      </c>
      <c r="C263" s="36">
        <v>4301011942</v>
      </c>
      <c r="D263" s="791">
        <v>4680115884137</v>
      </c>
      <c r="E263" s="79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130</v>
      </c>
      <c r="L263" s="37" t="s">
        <v>45</v>
      </c>
      <c r="M263" s="38" t="s">
        <v>163</v>
      </c>
      <c r="N263" s="38"/>
      <c r="O263" s="37">
        <v>55</v>
      </c>
      <c r="P263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hidden="1" customHeight="1" x14ac:dyDescent="0.25">
      <c r="A264" s="63" t="s">
        <v>465</v>
      </c>
      <c r="B264" s="63" t="s">
        <v>466</v>
      </c>
      <c r="C264" s="36">
        <v>4301011724</v>
      </c>
      <c r="D264" s="791">
        <v>4680115884236</v>
      </c>
      <c r="E264" s="79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hidden="1" customHeight="1" x14ac:dyDescent="0.25">
      <c r="A265" s="63" t="s">
        <v>468</v>
      </c>
      <c r="B265" s="63" t="s">
        <v>469</v>
      </c>
      <c r="C265" s="36">
        <v>4301011721</v>
      </c>
      <c r="D265" s="791">
        <v>4680115884175</v>
      </c>
      <c r="E265" s="79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hidden="1" customHeight="1" x14ac:dyDescent="0.25">
      <c r="A266" s="63" t="s">
        <v>468</v>
      </c>
      <c r="B266" s="63" t="s">
        <v>471</v>
      </c>
      <c r="C266" s="36">
        <v>4301011941</v>
      </c>
      <c r="D266" s="791">
        <v>4680115884175</v>
      </c>
      <c r="E266" s="79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101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hidden="1" customHeight="1" x14ac:dyDescent="0.25">
      <c r="A267" s="63" t="s">
        <v>472</v>
      </c>
      <c r="B267" s="63" t="s">
        <v>473</v>
      </c>
      <c r="C267" s="36">
        <v>4301011824</v>
      </c>
      <c r="D267" s="791">
        <v>4680115884144</v>
      </c>
      <c r="E267" s="79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133</v>
      </c>
      <c r="N267" s="38"/>
      <c r="O267" s="37">
        <v>55</v>
      </c>
      <c r="P267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hidden="1" customHeight="1" x14ac:dyDescent="0.25">
      <c r="A268" s="63" t="s">
        <v>474</v>
      </c>
      <c r="B268" s="63" t="s">
        <v>475</v>
      </c>
      <c r="C268" s="36">
        <v>4301011963</v>
      </c>
      <c r="D268" s="791">
        <v>4680115885288</v>
      </c>
      <c r="E268" s="791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133</v>
      </c>
      <c r="N268" s="38"/>
      <c r="O268" s="37">
        <v>55</v>
      </c>
      <c r="P268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hidden="1" customHeight="1" x14ac:dyDescent="0.25">
      <c r="A269" s="63" t="s">
        <v>477</v>
      </c>
      <c r="B269" s="63" t="s">
        <v>478</v>
      </c>
      <c r="C269" s="36">
        <v>4301011726</v>
      </c>
      <c r="D269" s="791">
        <v>4680115884182</v>
      </c>
      <c r="E269" s="79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hidden="1" customHeight="1" x14ac:dyDescent="0.25">
      <c r="A270" s="63" t="s">
        <v>479</v>
      </c>
      <c r="B270" s="63" t="s">
        <v>480</v>
      </c>
      <c r="C270" s="36">
        <v>4301011722</v>
      </c>
      <c r="D270" s="791">
        <v>4680115884205</v>
      </c>
      <c r="E270" s="79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idden="1" x14ac:dyDescent="0.2">
      <c r="A271" s="798"/>
      <c r="B271" s="798"/>
      <c r="C271" s="798"/>
      <c r="D271" s="798"/>
      <c r="E271" s="798"/>
      <c r="F271" s="798"/>
      <c r="G271" s="798"/>
      <c r="H271" s="798"/>
      <c r="I271" s="798"/>
      <c r="J271" s="798"/>
      <c r="K271" s="798"/>
      <c r="L271" s="798"/>
      <c r="M271" s="798"/>
      <c r="N271" s="798"/>
      <c r="O271" s="799"/>
      <c r="P271" s="795" t="s">
        <v>40</v>
      </c>
      <c r="Q271" s="796"/>
      <c r="R271" s="796"/>
      <c r="S271" s="796"/>
      <c r="T271" s="796"/>
      <c r="U271" s="796"/>
      <c r="V271" s="797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798"/>
      <c r="B272" s="798"/>
      <c r="C272" s="798"/>
      <c r="D272" s="798"/>
      <c r="E272" s="798"/>
      <c r="F272" s="798"/>
      <c r="G272" s="798"/>
      <c r="H272" s="798"/>
      <c r="I272" s="798"/>
      <c r="J272" s="798"/>
      <c r="K272" s="798"/>
      <c r="L272" s="798"/>
      <c r="M272" s="798"/>
      <c r="N272" s="798"/>
      <c r="O272" s="799"/>
      <c r="P272" s="795" t="s">
        <v>40</v>
      </c>
      <c r="Q272" s="796"/>
      <c r="R272" s="796"/>
      <c r="S272" s="796"/>
      <c r="T272" s="796"/>
      <c r="U272" s="796"/>
      <c r="V272" s="797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hidden="1" customHeight="1" x14ac:dyDescent="0.25">
      <c r="A273" s="790" t="s">
        <v>183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66"/>
      <c r="AB273" s="66"/>
      <c r="AC273" s="80"/>
    </row>
    <row r="274" spans="1:68" ht="27" hidden="1" customHeight="1" x14ac:dyDescent="0.25">
      <c r="A274" s="63" t="s">
        <v>481</v>
      </c>
      <c r="B274" s="63" t="s">
        <v>482</v>
      </c>
      <c r="C274" s="36">
        <v>4301020340</v>
      </c>
      <c r="D274" s="791">
        <v>4680115885721</v>
      </c>
      <c r="E274" s="791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798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795" t="s">
        <v>40</v>
      </c>
      <c r="Q275" s="796"/>
      <c r="R275" s="796"/>
      <c r="S275" s="796"/>
      <c r="T275" s="796"/>
      <c r="U275" s="796"/>
      <c r="V275" s="79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795" t="s">
        <v>40</v>
      </c>
      <c r="Q276" s="796"/>
      <c r="R276" s="796"/>
      <c r="S276" s="796"/>
      <c r="T276" s="796"/>
      <c r="U276" s="796"/>
      <c r="V276" s="79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hidden="1" customHeight="1" x14ac:dyDescent="0.25">
      <c r="A277" s="805" t="s">
        <v>484</v>
      </c>
      <c r="B277" s="805"/>
      <c r="C277" s="805"/>
      <c r="D277" s="805"/>
      <c r="E277" s="805"/>
      <c r="F277" s="805"/>
      <c r="G277" s="805"/>
      <c r="H277" s="805"/>
      <c r="I277" s="805"/>
      <c r="J277" s="805"/>
      <c r="K277" s="805"/>
      <c r="L277" s="805"/>
      <c r="M277" s="805"/>
      <c r="N277" s="805"/>
      <c r="O277" s="805"/>
      <c r="P277" s="805"/>
      <c r="Q277" s="805"/>
      <c r="R277" s="805"/>
      <c r="S277" s="805"/>
      <c r="T277" s="805"/>
      <c r="U277" s="805"/>
      <c r="V277" s="805"/>
      <c r="W277" s="805"/>
      <c r="X277" s="805"/>
      <c r="Y277" s="805"/>
      <c r="Z277" s="805"/>
      <c r="AA277" s="65"/>
      <c r="AB277" s="65"/>
      <c r="AC277" s="79"/>
    </row>
    <row r="278" spans="1:68" ht="14.25" hidden="1" customHeight="1" x14ac:dyDescent="0.25">
      <c r="A278" s="790" t="s">
        <v>126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66"/>
      <c r="AB278" s="66"/>
      <c r="AC278" s="80"/>
    </row>
    <row r="279" spans="1:68" ht="27" hidden="1" customHeight="1" x14ac:dyDescent="0.25">
      <c r="A279" s="63" t="s">
        <v>485</v>
      </c>
      <c r="B279" s="63" t="s">
        <v>486</v>
      </c>
      <c r="C279" s="36">
        <v>4301011855</v>
      </c>
      <c r="D279" s="791">
        <v>4680115885837</v>
      </c>
      <c r="E279" s="791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 t="s">
        <v>45</v>
      </c>
      <c r="M279" s="38" t="s">
        <v>133</v>
      </c>
      <c r="N279" s="38"/>
      <c r="O279" s="37">
        <v>55</v>
      </c>
      <c r="P279" s="10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hidden="1" customHeight="1" x14ac:dyDescent="0.25">
      <c r="A280" s="63" t="s">
        <v>488</v>
      </c>
      <c r="B280" s="63" t="s">
        <v>489</v>
      </c>
      <c r="C280" s="36">
        <v>4301011322</v>
      </c>
      <c r="D280" s="791">
        <v>4607091387452</v>
      </c>
      <c r="E280" s="79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88</v>
      </c>
      <c r="N280" s="38"/>
      <c r="O280" s="37">
        <v>55</v>
      </c>
      <c r="P280" s="100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hidden="1" customHeight="1" x14ac:dyDescent="0.25">
      <c r="A281" s="63" t="s">
        <v>491</v>
      </c>
      <c r="B281" s="63" t="s">
        <v>492</v>
      </c>
      <c r="C281" s="36">
        <v>4301011850</v>
      </c>
      <c r="D281" s="791">
        <v>4680115885806</v>
      </c>
      <c r="E281" s="79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hidden="1" customHeight="1" x14ac:dyDescent="0.25">
      <c r="A282" s="63" t="s">
        <v>491</v>
      </c>
      <c r="B282" s="63" t="s">
        <v>494</v>
      </c>
      <c r="C282" s="36">
        <v>4301011910</v>
      </c>
      <c r="D282" s="791">
        <v>4680115885806</v>
      </c>
      <c r="E282" s="79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163</v>
      </c>
      <c r="N282" s="38"/>
      <c r="O282" s="37">
        <v>55</v>
      </c>
      <c r="P282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hidden="1" customHeight="1" x14ac:dyDescent="0.25">
      <c r="A283" s="63" t="s">
        <v>496</v>
      </c>
      <c r="B283" s="63" t="s">
        <v>497</v>
      </c>
      <c r="C283" s="36">
        <v>4301011853</v>
      </c>
      <c r="D283" s="791">
        <v>4680115885851</v>
      </c>
      <c r="E283" s="79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hidden="1" customHeight="1" x14ac:dyDescent="0.25">
      <c r="A284" s="63" t="s">
        <v>499</v>
      </c>
      <c r="B284" s="63" t="s">
        <v>500</v>
      </c>
      <c r="C284" s="36">
        <v>4301011313</v>
      </c>
      <c r="D284" s="791">
        <v>4607091385984</v>
      </c>
      <c r="E284" s="79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hidden="1" customHeight="1" x14ac:dyDescent="0.25">
      <c r="A285" s="63" t="s">
        <v>502</v>
      </c>
      <c r="B285" s="63" t="s">
        <v>503</v>
      </c>
      <c r="C285" s="36">
        <v>4301011852</v>
      </c>
      <c r="D285" s="791">
        <v>4680115885844</v>
      </c>
      <c r="E285" s="791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139</v>
      </c>
      <c r="L285" s="37" t="s">
        <v>45</v>
      </c>
      <c r="M285" s="38" t="s">
        <v>133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hidden="1" customHeight="1" x14ac:dyDescent="0.25">
      <c r="A286" s="63" t="s">
        <v>504</v>
      </c>
      <c r="B286" s="63" t="s">
        <v>505</v>
      </c>
      <c r="C286" s="36">
        <v>4301011319</v>
      </c>
      <c r="D286" s="791">
        <v>4607091387469</v>
      </c>
      <c r="E286" s="79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139</v>
      </c>
      <c r="L286" s="37" t="s">
        <v>45</v>
      </c>
      <c r="M286" s="38" t="s">
        <v>133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hidden="1" customHeight="1" x14ac:dyDescent="0.25">
      <c r="A287" s="63" t="s">
        <v>506</v>
      </c>
      <c r="B287" s="63" t="s">
        <v>507</v>
      </c>
      <c r="C287" s="36">
        <v>4301011851</v>
      </c>
      <c r="D287" s="791">
        <v>4680115885820</v>
      </c>
      <c r="E287" s="79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hidden="1" customHeight="1" x14ac:dyDescent="0.25">
      <c r="A288" s="63" t="s">
        <v>508</v>
      </c>
      <c r="B288" s="63" t="s">
        <v>509</v>
      </c>
      <c r="C288" s="36">
        <v>4301011316</v>
      </c>
      <c r="D288" s="791">
        <v>4607091387438</v>
      </c>
      <c r="E288" s="79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510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idden="1" x14ac:dyDescent="0.2">
      <c r="A289" s="798"/>
      <c r="B289" s="798"/>
      <c r="C289" s="798"/>
      <c r="D289" s="798"/>
      <c r="E289" s="798"/>
      <c r="F289" s="798"/>
      <c r="G289" s="798"/>
      <c r="H289" s="798"/>
      <c r="I289" s="798"/>
      <c r="J289" s="798"/>
      <c r="K289" s="798"/>
      <c r="L289" s="798"/>
      <c r="M289" s="798"/>
      <c r="N289" s="798"/>
      <c r="O289" s="799"/>
      <c r="P289" s="795" t="s">
        <v>40</v>
      </c>
      <c r="Q289" s="796"/>
      <c r="R289" s="796"/>
      <c r="S289" s="796"/>
      <c r="T289" s="796"/>
      <c r="U289" s="796"/>
      <c r="V289" s="797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hidden="1" x14ac:dyDescent="0.2">
      <c r="A290" s="798"/>
      <c r="B290" s="798"/>
      <c r="C290" s="798"/>
      <c r="D290" s="798"/>
      <c r="E290" s="798"/>
      <c r="F290" s="798"/>
      <c r="G290" s="798"/>
      <c r="H290" s="798"/>
      <c r="I290" s="798"/>
      <c r="J290" s="798"/>
      <c r="K290" s="798"/>
      <c r="L290" s="798"/>
      <c r="M290" s="798"/>
      <c r="N290" s="798"/>
      <c r="O290" s="799"/>
      <c r="P290" s="795" t="s">
        <v>40</v>
      </c>
      <c r="Q290" s="796"/>
      <c r="R290" s="796"/>
      <c r="S290" s="796"/>
      <c r="T290" s="796"/>
      <c r="U290" s="796"/>
      <c r="V290" s="797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hidden="1" customHeight="1" x14ac:dyDescent="0.25">
      <c r="A291" s="805" t="s">
        <v>511</v>
      </c>
      <c r="B291" s="805"/>
      <c r="C291" s="805"/>
      <c r="D291" s="805"/>
      <c r="E291" s="805"/>
      <c r="F291" s="805"/>
      <c r="G291" s="805"/>
      <c r="H291" s="805"/>
      <c r="I291" s="805"/>
      <c r="J291" s="805"/>
      <c r="K291" s="805"/>
      <c r="L291" s="805"/>
      <c r="M291" s="805"/>
      <c r="N291" s="805"/>
      <c r="O291" s="805"/>
      <c r="P291" s="805"/>
      <c r="Q291" s="805"/>
      <c r="R291" s="805"/>
      <c r="S291" s="805"/>
      <c r="T291" s="805"/>
      <c r="U291" s="805"/>
      <c r="V291" s="805"/>
      <c r="W291" s="805"/>
      <c r="X291" s="805"/>
      <c r="Y291" s="805"/>
      <c r="Z291" s="805"/>
      <c r="AA291" s="65"/>
      <c r="AB291" s="65"/>
      <c r="AC291" s="79"/>
    </row>
    <row r="292" spans="1:68" ht="14.25" hidden="1" customHeight="1" x14ac:dyDescent="0.25">
      <c r="A292" s="790" t="s">
        <v>126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66"/>
      <c r="AB292" s="66"/>
      <c r="AC292" s="80"/>
    </row>
    <row r="293" spans="1:68" ht="27" hidden="1" customHeight="1" x14ac:dyDescent="0.25">
      <c r="A293" s="63" t="s">
        <v>512</v>
      </c>
      <c r="B293" s="63" t="s">
        <v>513</v>
      </c>
      <c r="C293" s="36">
        <v>4301011876</v>
      </c>
      <c r="D293" s="791">
        <v>4680115885707</v>
      </c>
      <c r="E293" s="791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130</v>
      </c>
      <c r="L293" s="37" t="s">
        <v>45</v>
      </c>
      <c r="M293" s="38" t="s">
        <v>133</v>
      </c>
      <c r="N293" s="38"/>
      <c r="O293" s="37">
        <v>31</v>
      </c>
      <c r="P293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idden="1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795" t="s">
        <v>40</v>
      </c>
      <c r="Q294" s="796"/>
      <c r="R294" s="796"/>
      <c r="S294" s="796"/>
      <c r="T294" s="796"/>
      <c r="U294" s="796"/>
      <c r="V294" s="797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hidden="1" x14ac:dyDescent="0.2">
      <c r="A295" s="798"/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9"/>
      <c r="P295" s="795" t="s">
        <v>40</v>
      </c>
      <c r="Q295" s="796"/>
      <c r="R295" s="796"/>
      <c r="S295" s="796"/>
      <c r="T295" s="796"/>
      <c r="U295" s="796"/>
      <c r="V295" s="797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hidden="1" customHeight="1" x14ac:dyDescent="0.25">
      <c r="A296" s="805" t="s">
        <v>514</v>
      </c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5"/>
      <c r="P296" s="805"/>
      <c r="Q296" s="805"/>
      <c r="R296" s="805"/>
      <c r="S296" s="805"/>
      <c r="T296" s="805"/>
      <c r="U296" s="805"/>
      <c r="V296" s="805"/>
      <c r="W296" s="805"/>
      <c r="X296" s="805"/>
      <c r="Y296" s="805"/>
      <c r="Z296" s="805"/>
      <c r="AA296" s="65"/>
      <c r="AB296" s="65"/>
      <c r="AC296" s="79"/>
    </row>
    <row r="297" spans="1:68" ht="14.25" hidden="1" customHeight="1" x14ac:dyDescent="0.25">
      <c r="A297" s="790" t="s">
        <v>126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66"/>
      <c r="AB297" s="66"/>
      <c r="AC297" s="80"/>
    </row>
    <row r="298" spans="1:68" ht="27" hidden="1" customHeight="1" x14ac:dyDescent="0.25">
      <c r="A298" s="63" t="s">
        <v>515</v>
      </c>
      <c r="B298" s="63" t="s">
        <v>516</v>
      </c>
      <c r="C298" s="36">
        <v>4301011223</v>
      </c>
      <c r="D298" s="791">
        <v>4607091383423</v>
      </c>
      <c r="E298" s="791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130</v>
      </c>
      <c r="L298" s="37" t="s">
        <v>45</v>
      </c>
      <c r="M298" s="38" t="s">
        <v>88</v>
      </c>
      <c r="N298" s="38"/>
      <c r="O298" s="37">
        <v>35</v>
      </c>
      <c r="P298" s="9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hidden="1" customHeight="1" x14ac:dyDescent="0.25">
      <c r="A299" s="63" t="s">
        <v>517</v>
      </c>
      <c r="B299" s="63" t="s">
        <v>518</v>
      </c>
      <c r="C299" s="36">
        <v>4301011879</v>
      </c>
      <c r="D299" s="791">
        <v>4680115885691</v>
      </c>
      <c r="E299" s="791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 t="s">
        <v>45</v>
      </c>
      <c r="M299" s="38" t="s">
        <v>82</v>
      </c>
      <c r="N299" s="38"/>
      <c r="O299" s="37">
        <v>30</v>
      </c>
      <c r="P299" s="9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hidden="1" customHeight="1" x14ac:dyDescent="0.25">
      <c r="A300" s="63" t="s">
        <v>520</v>
      </c>
      <c r="B300" s="63" t="s">
        <v>521</v>
      </c>
      <c r="C300" s="36">
        <v>4301011878</v>
      </c>
      <c r="D300" s="791">
        <v>4680115885660</v>
      </c>
      <c r="E300" s="79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35</v>
      </c>
      <c r="P300" s="9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idden="1" x14ac:dyDescent="0.2">
      <c r="A301" s="798"/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9"/>
      <c r="P301" s="795" t="s">
        <v>40</v>
      </c>
      <c r="Q301" s="796"/>
      <c r="R301" s="796"/>
      <c r="S301" s="796"/>
      <c r="T301" s="796"/>
      <c r="U301" s="796"/>
      <c r="V301" s="797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hidden="1" x14ac:dyDescent="0.2">
      <c r="A302" s="798"/>
      <c r="B302" s="798"/>
      <c r="C302" s="798"/>
      <c r="D302" s="798"/>
      <c r="E302" s="798"/>
      <c r="F302" s="798"/>
      <c r="G302" s="798"/>
      <c r="H302" s="798"/>
      <c r="I302" s="798"/>
      <c r="J302" s="798"/>
      <c r="K302" s="798"/>
      <c r="L302" s="798"/>
      <c r="M302" s="798"/>
      <c r="N302" s="798"/>
      <c r="O302" s="799"/>
      <c r="P302" s="795" t="s">
        <v>40</v>
      </c>
      <c r="Q302" s="796"/>
      <c r="R302" s="796"/>
      <c r="S302" s="796"/>
      <c r="T302" s="796"/>
      <c r="U302" s="796"/>
      <c r="V302" s="797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hidden="1" customHeight="1" x14ac:dyDescent="0.25">
      <c r="A303" s="805" t="s">
        <v>523</v>
      </c>
      <c r="B303" s="805"/>
      <c r="C303" s="805"/>
      <c r="D303" s="805"/>
      <c r="E303" s="805"/>
      <c r="F303" s="805"/>
      <c r="G303" s="805"/>
      <c r="H303" s="805"/>
      <c r="I303" s="805"/>
      <c r="J303" s="805"/>
      <c r="K303" s="805"/>
      <c r="L303" s="805"/>
      <c r="M303" s="805"/>
      <c r="N303" s="805"/>
      <c r="O303" s="805"/>
      <c r="P303" s="805"/>
      <c r="Q303" s="805"/>
      <c r="R303" s="805"/>
      <c r="S303" s="805"/>
      <c r="T303" s="805"/>
      <c r="U303" s="805"/>
      <c r="V303" s="805"/>
      <c r="W303" s="805"/>
      <c r="X303" s="805"/>
      <c r="Y303" s="805"/>
      <c r="Z303" s="805"/>
      <c r="AA303" s="65"/>
      <c r="AB303" s="65"/>
      <c r="AC303" s="79"/>
    </row>
    <row r="304" spans="1:68" ht="14.25" hidden="1" customHeight="1" x14ac:dyDescent="0.25">
      <c r="A304" s="790" t="s">
        <v>84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66"/>
      <c r="AB304" s="66"/>
      <c r="AC304" s="80"/>
    </row>
    <row r="305" spans="1:68" ht="37.5" hidden="1" customHeight="1" x14ac:dyDescent="0.25">
      <c r="A305" s="63" t="s">
        <v>524</v>
      </c>
      <c r="B305" s="63" t="s">
        <v>525</v>
      </c>
      <c r="C305" s="36">
        <v>4301051409</v>
      </c>
      <c r="D305" s="791">
        <v>4680115881556</v>
      </c>
      <c r="E305" s="791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130</v>
      </c>
      <c r="L305" s="37" t="s">
        <v>45</v>
      </c>
      <c r="M305" s="38" t="s">
        <v>88</v>
      </c>
      <c r="N305" s="38"/>
      <c r="O305" s="37">
        <v>45</v>
      </c>
      <c r="P305" s="9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hidden="1" customHeight="1" x14ac:dyDescent="0.25">
      <c r="A306" s="63" t="s">
        <v>527</v>
      </c>
      <c r="B306" s="63" t="s">
        <v>528</v>
      </c>
      <c r="C306" s="36">
        <v>4301051506</v>
      </c>
      <c r="D306" s="791">
        <v>4680115881037</v>
      </c>
      <c r="E306" s="791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98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hidden="1" customHeight="1" x14ac:dyDescent="0.25">
      <c r="A307" s="63" t="s">
        <v>530</v>
      </c>
      <c r="B307" s="63" t="s">
        <v>531</v>
      </c>
      <c r="C307" s="36">
        <v>4301051893</v>
      </c>
      <c r="D307" s="791">
        <v>4680115886186</v>
      </c>
      <c r="E307" s="791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9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hidden="1" customHeight="1" x14ac:dyDescent="0.25">
      <c r="A308" s="63" t="s">
        <v>532</v>
      </c>
      <c r="B308" s="63" t="s">
        <v>533</v>
      </c>
      <c r="C308" s="36">
        <v>4301051487</v>
      </c>
      <c r="D308" s="791">
        <v>4680115881228</v>
      </c>
      <c r="E308" s="791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9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hidden="1" customHeight="1" x14ac:dyDescent="0.25">
      <c r="A309" s="63" t="s">
        <v>534</v>
      </c>
      <c r="B309" s="63" t="s">
        <v>535</v>
      </c>
      <c r="C309" s="36">
        <v>4301051384</v>
      </c>
      <c r="D309" s="791">
        <v>4680115881211</v>
      </c>
      <c r="E309" s="791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159</v>
      </c>
      <c r="M309" s="38" t="s">
        <v>82</v>
      </c>
      <c r="N309" s="38"/>
      <c r="O309" s="37">
        <v>45</v>
      </c>
      <c r="P309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160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hidden="1" customHeight="1" x14ac:dyDescent="0.25">
      <c r="A310" s="63" t="s">
        <v>536</v>
      </c>
      <c r="B310" s="63" t="s">
        <v>537</v>
      </c>
      <c r="C310" s="36">
        <v>4301051378</v>
      </c>
      <c r="D310" s="791">
        <v>4680115881020</v>
      </c>
      <c r="E310" s="791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9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idden="1" x14ac:dyDescent="0.2">
      <c r="A311" s="798"/>
      <c r="B311" s="798"/>
      <c r="C311" s="798"/>
      <c r="D311" s="798"/>
      <c r="E311" s="798"/>
      <c r="F311" s="798"/>
      <c r="G311" s="798"/>
      <c r="H311" s="798"/>
      <c r="I311" s="798"/>
      <c r="J311" s="798"/>
      <c r="K311" s="798"/>
      <c r="L311" s="798"/>
      <c r="M311" s="798"/>
      <c r="N311" s="798"/>
      <c r="O311" s="799"/>
      <c r="P311" s="795" t="s">
        <v>40</v>
      </c>
      <c r="Q311" s="796"/>
      <c r="R311" s="796"/>
      <c r="S311" s="796"/>
      <c r="T311" s="796"/>
      <c r="U311" s="796"/>
      <c r="V311" s="797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hidden="1" x14ac:dyDescent="0.2">
      <c r="A312" s="798"/>
      <c r="B312" s="798"/>
      <c r="C312" s="798"/>
      <c r="D312" s="798"/>
      <c r="E312" s="798"/>
      <c r="F312" s="798"/>
      <c r="G312" s="798"/>
      <c r="H312" s="798"/>
      <c r="I312" s="798"/>
      <c r="J312" s="798"/>
      <c r="K312" s="798"/>
      <c r="L312" s="798"/>
      <c r="M312" s="798"/>
      <c r="N312" s="798"/>
      <c r="O312" s="799"/>
      <c r="P312" s="795" t="s">
        <v>40</v>
      </c>
      <c r="Q312" s="796"/>
      <c r="R312" s="796"/>
      <c r="S312" s="796"/>
      <c r="T312" s="796"/>
      <c r="U312" s="796"/>
      <c r="V312" s="797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hidden="1" customHeight="1" x14ac:dyDescent="0.25">
      <c r="A313" s="805" t="s">
        <v>539</v>
      </c>
      <c r="B313" s="805"/>
      <c r="C313" s="805"/>
      <c r="D313" s="805"/>
      <c r="E313" s="805"/>
      <c r="F313" s="805"/>
      <c r="G313" s="805"/>
      <c r="H313" s="805"/>
      <c r="I313" s="805"/>
      <c r="J313" s="805"/>
      <c r="K313" s="805"/>
      <c r="L313" s="805"/>
      <c r="M313" s="805"/>
      <c r="N313" s="805"/>
      <c r="O313" s="805"/>
      <c r="P313" s="805"/>
      <c r="Q313" s="805"/>
      <c r="R313" s="805"/>
      <c r="S313" s="805"/>
      <c r="T313" s="805"/>
      <c r="U313" s="805"/>
      <c r="V313" s="805"/>
      <c r="W313" s="805"/>
      <c r="X313" s="805"/>
      <c r="Y313" s="805"/>
      <c r="Z313" s="805"/>
      <c r="AA313" s="65"/>
      <c r="AB313" s="65"/>
      <c r="AC313" s="79"/>
    </row>
    <row r="314" spans="1:68" ht="14.25" hidden="1" customHeight="1" x14ac:dyDescent="0.25">
      <c r="A314" s="790" t="s">
        <v>126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66"/>
      <c r="AB314" s="66"/>
      <c r="AC314" s="80"/>
    </row>
    <row r="315" spans="1:68" ht="27" hidden="1" customHeight="1" x14ac:dyDescent="0.25">
      <c r="A315" s="63" t="s">
        <v>540</v>
      </c>
      <c r="B315" s="63" t="s">
        <v>541</v>
      </c>
      <c r="C315" s="36">
        <v>4301011306</v>
      </c>
      <c r="D315" s="791">
        <v>4607091389296</v>
      </c>
      <c r="E315" s="79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99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idden="1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795" t="s">
        <v>40</v>
      </c>
      <c r="Q316" s="796"/>
      <c r="R316" s="796"/>
      <c r="S316" s="796"/>
      <c r="T316" s="796"/>
      <c r="U316" s="796"/>
      <c r="V316" s="79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hidden="1" x14ac:dyDescent="0.2">
      <c r="A317" s="798"/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9"/>
      <c r="P317" s="795" t="s">
        <v>40</v>
      </c>
      <c r="Q317" s="796"/>
      <c r="R317" s="796"/>
      <c r="S317" s="796"/>
      <c r="T317" s="796"/>
      <c r="U317" s="796"/>
      <c r="V317" s="79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hidden="1" customHeight="1" x14ac:dyDescent="0.25">
      <c r="A318" s="790" t="s">
        <v>78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66"/>
      <c r="AB318" s="66"/>
      <c r="AC318" s="80"/>
    </row>
    <row r="319" spans="1:68" ht="27" hidden="1" customHeight="1" x14ac:dyDescent="0.25">
      <c r="A319" s="63" t="s">
        <v>543</v>
      </c>
      <c r="B319" s="63" t="s">
        <v>544</v>
      </c>
      <c r="C319" s="36">
        <v>4301031163</v>
      </c>
      <c r="D319" s="791">
        <v>4680115880344</v>
      </c>
      <c r="E319" s="791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98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idden="1" x14ac:dyDescent="0.2">
      <c r="A320" s="798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795" t="s">
        <v>40</v>
      </c>
      <c r="Q320" s="796"/>
      <c r="R320" s="796"/>
      <c r="S320" s="796"/>
      <c r="T320" s="796"/>
      <c r="U320" s="796"/>
      <c r="V320" s="79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hidden="1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795" t="s">
        <v>40</v>
      </c>
      <c r="Q321" s="796"/>
      <c r="R321" s="796"/>
      <c r="S321" s="796"/>
      <c r="T321" s="796"/>
      <c r="U321" s="796"/>
      <c r="V321" s="79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hidden="1" customHeight="1" x14ac:dyDescent="0.25">
      <c r="A322" s="790" t="s">
        <v>84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66"/>
      <c r="AB322" s="66"/>
      <c r="AC322" s="80"/>
    </row>
    <row r="323" spans="1:68" ht="37.5" hidden="1" customHeight="1" x14ac:dyDescent="0.25">
      <c r="A323" s="63" t="s">
        <v>546</v>
      </c>
      <c r="B323" s="63" t="s">
        <v>547</v>
      </c>
      <c r="C323" s="36">
        <v>4301051731</v>
      </c>
      <c r="D323" s="791">
        <v>4680115884618</v>
      </c>
      <c r="E323" s="791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9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798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795" t="s">
        <v>40</v>
      </c>
      <c r="Q324" s="796"/>
      <c r="R324" s="796"/>
      <c r="S324" s="796"/>
      <c r="T324" s="796"/>
      <c r="U324" s="796"/>
      <c r="V324" s="79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hidden="1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795" t="s">
        <v>40</v>
      </c>
      <c r="Q325" s="796"/>
      <c r="R325" s="796"/>
      <c r="S325" s="796"/>
      <c r="T325" s="796"/>
      <c r="U325" s="796"/>
      <c r="V325" s="79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hidden="1" customHeight="1" x14ac:dyDescent="0.25">
      <c r="A326" s="805" t="s">
        <v>549</v>
      </c>
      <c r="B326" s="805"/>
      <c r="C326" s="805"/>
      <c r="D326" s="805"/>
      <c r="E326" s="805"/>
      <c r="F326" s="805"/>
      <c r="G326" s="805"/>
      <c r="H326" s="805"/>
      <c r="I326" s="805"/>
      <c r="J326" s="805"/>
      <c r="K326" s="805"/>
      <c r="L326" s="805"/>
      <c r="M326" s="805"/>
      <c r="N326" s="805"/>
      <c r="O326" s="805"/>
      <c r="P326" s="805"/>
      <c r="Q326" s="805"/>
      <c r="R326" s="805"/>
      <c r="S326" s="805"/>
      <c r="T326" s="805"/>
      <c r="U326" s="805"/>
      <c r="V326" s="805"/>
      <c r="W326" s="805"/>
      <c r="X326" s="805"/>
      <c r="Y326" s="805"/>
      <c r="Z326" s="805"/>
      <c r="AA326" s="65"/>
      <c r="AB326" s="65"/>
      <c r="AC326" s="79"/>
    </row>
    <row r="327" spans="1:68" ht="14.25" hidden="1" customHeight="1" x14ac:dyDescent="0.25">
      <c r="A327" s="790" t="s">
        <v>126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66"/>
      <c r="AB327" s="66"/>
      <c r="AC327" s="80"/>
    </row>
    <row r="328" spans="1:68" ht="27" hidden="1" customHeight="1" x14ac:dyDescent="0.25">
      <c r="A328" s="63" t="s">
        <v>550</v>
      </c>
      <c r="B328" s="63" t="s">
        <v>551</v>
      </c>
      <c r="C328" s="36">
        <v>4301011353</v>
      </c>
      <c r="D328" s="791">
        <v>4607091389807</v>
      </c>
      <c r="E328" s="79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133</v>
      </c>
      <c r="N328" s="38"/>
      <c r="O328" s="37">
        <v>55</v>
      </c>
      <c r="P328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795" t="s">
        <v>40</v>
      </c>
      <c r="Q329" s="796"/>
      <c r="R329" s="796"/>
      <c r="S329" s="796"/>
      <c r="T329" s="796"/>
      <c r="U329" s="796"/>
      <c r="V329" s="797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hidden="1" x14ac:dyDescent="0.2">
      <c r="A330" s="798"/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9"/>
      <c r="P330" s="795" t="s">
        <v>40</v>
      </c>
      <c r="Q330" s="796"/>
      <c r="R330" s="796"/>
      <c r="S330" s="796"/>
      <c r="T330" s="796"/>
      <c r="U330" s="796"/>
      <c r="V330" s="797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hidden="1" customHeight="1" x14ac:dyDescent="0.25">
      <c r="A331" s="790" t="s">
        <v>78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66"/>
      <c r="AB331" s="66"/>
      <c r="AC331" s="80"/>
    </row>
    <row r="332" spans="1:68" ht="27" hidden="1" customHeight="1" x14ac:dyDescent="0.25">
      <c r="A332" s="63" t="s">
        <v>553</v>
      </c>
      <c r="B332" s="63" t="s">
        <v>554</v>
      </c>
      <c r="C332" s="36">
        <v>4301031164</v>
      </c>
      <c r="D332" s="791">
        <v>4680115880481</v>
      </c>
      <c r="E332" s="791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798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795" t="s">
        <v>40</v>
      </c>
      <c r="Q333" s="796"/>
      <c r="R333" s="796"/>
      <c r="S333" s="796"/>
      <c r="T333" s="796"/>
      <c r="U333" s="796"/>
      <c r="V333" s="79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hidden="1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795" t="s">
        <v>40</v>
      </c>
      <c r="Q334" s="796"/>
      <c r="R334" s="796"/>
      <c r="S334" s="796"/>
      <c r="T334" s="796"/>
      <c r="U334" s="796"/>
      <c r="V334" s="79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hidden="1" customHeight="1" x14ac:dyDescent="0.25">
      <c r="A335" s="790" t="s">
        <v>84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66"/>
      <c r="AB335" s="66"/>
      <c r="AC335" s="80"/>
    </row>
    <row r="336" spans="1:68" ht="27" hidden="1" customHeight="1" x14ac:dyDescent="0.25">
      <c r="A336" s="63" t="s">
        <v>556</v>
      </c>
      <c r="B336" s="63" t="s">
        <v>557</v>
      </c>
      <c r="C336" s="36">
        <v>4301051344</v>
      </c>
      <c r="D336" s="791">
        <v>4680115880412</v>
      </c>
      <c r="E336" s="791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559</v>
      </c>
      <c r="B337" s="63" t="s">
        <v>560</v>
      </c>
      <c r="C337" s="36">
        <v>4301051277</v>
      </c>
      <c r="D337" s="791">
        <v>4680115880511</v>
      </c>
      <c r="E337" s="791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795" t="s">
        <v>40</v>
      </c>
      <c r="Q338" s="796"/>
      <c r="R338" s="796"/>
      <c r="S338" s="796"/>
      <c r="T338" s="796"/>
      <c r="U338" s="796"/>
      <c r="V338" s="797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hidden="1" x14ac:dyDescent="0.2">
      <c r="A339" s="798"/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9"/>
      <c r="P339" s="795" t="s">
        <v>40</v>
      </c>
      <c r="Q339" s="796"/>
      <c r="R339" s="796"/>
      <c r="S339" s="796"/>
      <c r="T339" s="796"/>
      <c r="U339" s="796"/>
      <c r="V339" s="797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hidden="1" customHeight="1" x14ac:dyDescent="0.25">
      <c r="A340" s="805" t="s">
        <v>562</v>
      </c>
      <c r="B340" s="805"/>
      <c r="C340" s="805"/>
      <c r="D340" s="805"/>
      <c r="E340" s="805"/>
      <c r="F340" s="805"/>
      <c r="G340" s="805"/>
      <c r="H340" s="805"/>
      <c r="I340" s="805"/>
      <c r="J340" s="805"/>
      <c r="K340" s="805"/>
      <c r="L340" s="805"/>
      <c r="M340" s="805"/>
      <c r="N340" s="805"/>
      <c r="O340" s="805"/>
      <c r="P340" s="805"/>
      <c r="Q340" s="805"/>
      <c r="R340" s="805"/>
      <c r="S340" s="805"/>
      <c r="T340" s="805"/>
      <c r="U340" s="805"/>
      <c r="V340" s="805"/>
      <c r="W340" s="805"/>
      <c r="X340" s="805"/>
      <c r="Y340" s="805"/>
      <c r="Z340" s="805"/>
      <c r="AA340" s="65"/>
      <c r="AB340" s="65"/>
      <c r="AC340" s="79"/>
    </row>
    <row r="341" spans="1:68" ht="14.25" hidden="1" customHeight="1" x14ac:dyDescent="0.25">
      <c r="A341" s="790" t="s">
        <v>126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66"/>
      <c r="AB341" s="66"/>
      <c r="AC341" s="80"/>
    </row>
    <row r="342" spans="1:68" ht="27" hidden="1" customHeight="1" x14ac:dyDescent="0.25">
      <c r="A342" s="63" t="s">
        <v>563</v>
      </c>
      <c r="B342" s="63" t="s">
        <v>564</v>
      </c>
      <c r="C342" s="36">
        <v>4301011593</v>
      </c>
      <c r="D342" s="791">
        <v>4680115882973</v>
      </c>
      <c r="E342" s="791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130</v>
      </c>
      <c r="L342" s="37" t="s">
        <v>45</v>
      </c>
      <c r="M342" s="38" t="s">
        <v>133</v>
      </c>
      <c r="N342" s="38"/>
      <c r="O342" s="37">
        <v>55</v>
      </c>
      <c r="P342" s="9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idden="1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795" t="s">
        <v>40</v>
      </c>
      <c r="Q343" s="796"/>
      <c r="R343" s="796"/>
      <c r="S343" s="796"/>
      <c r="T343" s="796"/>
      <c r="U343" s="796"/>
      <c r="V343" s="797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hidden="1" x14ac:dyDescent="0.2">
      <c r="A344" s="798"/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9"/>
      <c r="P344" s="795" t="s">
        <v>40</v>
      </c>
      <c r="Q344" s="796"/>
      <c r="R344" s="796"/>
      <c r="S344" s="796"/>
      <c r="T344" s="796"/>
      <c r="U344" s="796"/>
      <c r="V344" s="797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hidden="1" customHeight="1" x14ac:dyDescent="0.25">
      <c r="A345" s="790" t="s">
        <v>78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66"/>
      <c r="AB345" s="66"/>
      <c r="AC345" s="80"/>
    </row>
    <row r="346" spans="1:68" ht="27" hidden="1" customHeight="1" x14ac:dyDescent="0.25">
      <c r="A346" s="63" t="s">
        <v>565</v>
      </c>
      <c r="B346" s="63" t="s">
        <v>566</v>
      </c>
      <c r="C346" s="36">
        <v>4301031305</v>
      </c>
      <c r="D346" s="791">
        <v>4607091389845</v>
      </c>
      <c r="E346" s="791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9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hidden="1" customHeight="1" x14ac:dyDescent="0.25">
      <c r="A347" s="63" t="s">
        <v>568</v>
      </c>
      <c r="B347" s="63" t="s">
        <v>569</v>
      </c>
      <c r="C347" s="36">
        <v>4301031306</v>
      </c>
      <c r="D347" s="791">
        <v>4680115882881</v>
      </c>
      <c r="E347" s="791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8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idden="1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795" t="s">
        <v>40</v>
      </c>
      <c r="Q348" s="796"/>
      <c r="R348" s="796"/>
      <c r="S348" s="796"/>
      <c r="T348" s="796"/>
      <c r="U348" s="796"/>
      <c r="V348" s="797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hidden="1" x14ac:dyDescent="0.2">
      <c r="A349" s="798"/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9"/>
      <c r="P349" s="795" t="s">
        <v>40</v>
      </c>
      <c r="Q349" s="796"/>
      <c r="R349" s="796"/>
      <c r="S349" s="796"/>
      <c r="T349" s="796"/>
      <c r="U349" s="796"/>
      <c r="V349" s="797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hidden="1" customHeight="1" x14ac:dyDescent="0.25">
      <c r="A350" s="790" t="s">
        <v>84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66"/>
      <c r="AB350" s="66"/>
      <c r="AC350" s="80"/>
    </row>
    <row r="351" spans="1:68" ht="37.5" hidden="1" customHeight="1" x14ac:dyDescent="0.25">
      <c r="A351" s="63" t="s">
        <v>570</v>
      </c>
      <c r="B351" s="63" t="s">
        <v>571</v>
      </c>
      <c r="C351" s="36">
        <v>4301051517</v>
      </c>
      <c r="D351" s="791">
        <v>4680115883390</v>
      </c>
      <c r="E351" s="791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idden="1" x14ac:dyDescent="0.2">
      <c r="A352" s="798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795" t="s">
        <v>40</v>
      </c>
      <c r="Q352" s="796"/>
      <c r="R352" s="796"/>
      <c r="S352" s="796"/>
      <c r="T352" s="796"/>
      <c r="U352" s="796"/>
      <c r="V352" s="797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hidden="1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795" t="s">
        <v>40</v>
      </c>
      <c r="Q353" s="796"/>
      <c r="R353" s="796"/>
      <c r="S353" s="796"/>
      <c r="T353" s="796"/>
      <c r="U353" s="796"/>
      <c r="V353" s="797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hidden="1" customHeight="1" x14ac:dyDescent="0.25">
      <c r="A354" s="805" t="s">
        <v>573</v>
      </c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5"/>
      <c r="P354" s="805"/>
      <c r="Q354" s="805"/>
      <c r="R354" s="805"/>
      <c r="S354" s="805"/>
      <c r="T354" s="805"/>
      <c r="U354" s="805"/>
      <c r="V354" s="805"/>
      <c r="W354" s="805"/>
      <c r="X354" s="805"/>
      <c r="Y354" s="805"/>
      <c r="Z354" s="805"/>
      <c r="AA354" s="65"/>
      <c r="AB354" s="65"/>
      <c r="AC354" s="79"/>
    </row>
    <row r="355" spans="1:68" ht="14.25" hidden="1" customHeight="1" x14ac:dyDescent="0.25">
      <c r="A355" s="790" t="s">
        <v>126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66"/>
      <c r="AB355" s="66"/>
      <c r="AC355" s="80"/>
    </row>
    <row r="356" spans="1:68" ht="27" hidden="1" customHeight="1" x14ac:dyDescent="0.25">
      <c r="A356" s="63" t="s">
        <v>574</v>
      </c>
      <c r="B356" s="63" t="s">
        <v>575</v>
      </c>
      <c r="C356" s="36">
        <v>4301012024</v>
      </c>
      <c r="D356" s="791">
        <v>4680115885615</v>
      </c>
      <c r="E356" s="79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88</v>
      </c>
      <c r="N356" s="38"/>
      <c r="O356" s="37">
        <v>55</v>
      </c>
      <c r="P356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hidden="1" customHeight="1" x14ac:dyDescent="0.25">
      <c r="A357" s="63" t="s">
        <v>577</v>
      </c>
      <c r="B357" s="63" t="s">
        <v>578</v>
      </c>
      <c r="C357" s="36">
        <v>4301012016</v>
      </c>
      <c r="D357" s="791">
        <v>4680115885554</v>
      </c>
      <c r="E357" s="791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88</v>
      </c>
      <c r="N357" s="38"/>
      <c r="O357" s="37">
        <v>55</v>
      </c>
      <c r="P357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hidden="1" customHeight="1" x14ac:dyDescent="0.25">
      <c r="A358" s="63" t="s">
        <v>577</v>
      </c>
      <c r="B358" s="63" t="s">
        <v>580</v>
      </c>
      <c r="C358" s="36">
        <v>4301011911</v>
      </c>
      <c r="D358" s="791">
        <v>4680115885554</v>
      </c>
      <c r="E358" s="791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130</v>
      </c>
      <c r="L358" s="37" t="s">
        <v>45</v>
      </c>
      <c r="M358" s="38" t="s">
        <v>163</v>
      </c>
      <c r="N358" s="38"/>
      <c r="O358" s="37">
        <v>55</v>
      </c>
      <c r="P358" s="9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hidden="1" customHeight="1" x14ac:dyDescent="0.25">
      <c r="A359" s="63" t="s">
        <v>582</v>
      </c>
      <c r="B359" s="63" t="s">
        <v>583</v>
      </c>
      <c r="C359" s="36">
        <v>4301011858</v>
      </c>
      <c r="D359" s="791">
        <v>4680115885646</v>
      </c>
      <c r="E359" s="791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130</v>
      </c>
      <c r="L359" s="37" t="s">
        <v>45</v>
      </c>
      <c r="M359" s="38" t="s">
        <v>133</v>
      </c>
      <c r="N359" s="38"/>
      <c r="O359" s="37">
        <v>55</v>
      </c>
      <c r="P359" s="9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hidden="1" customHeight="1" x14ac:dyDescent="0.25">
      <c r="A360" s="63" t="s">
        <v>585</v>
      </c>
      <c r="B360" s="63" t="s">
        <v>586</v>
      </c>
      <c r="C360" s="36">
        <v>4301011857</v>
      </c>
      <c r="D360" s="791">
        <v>4680115885622</v>
      </c>
      <c r="E360" s="791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133</v>
      </c>
      <c r="N360" s="38"/>
      <c r="O360" s="37">
        <v>55</v>
      </c>
      <c r="P360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hidden="1" customHeight="1" x14ac:dyDescent="0.25">
      <c r="A361" s="63" t="s">
        <v>587</v>
      </c>
      <c r="B361" s="63" t="s">
        <v>588</v>
      </c>
      <c r="C361" s="36">
        <v>4301011573</v>
      </c>
      <c r="D361" s="791">
        <v>4680115881938</v>
      </c>
      <c r="E361" s="79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133</v>
      </c>
      <c r="N361" s="38"/>
      <c r="O361" s="37">
        <v>90</v>
      </c>
      <c r="P361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hidden="1" customHeight="1" x14ac:dyDescent="0.25">
      <c r="A362" s="63" t="s">
        <v>590</v>
      </c>
      <c r="B362" s="63" t="s">
        <v>591</v>
      </c>
      <c r="C362" s="36">
        <v>4301010944</v>
      </c>
      <c r="D362" s="791">
        <v>4607091387346</v>
      </c>
      <c r="E362" s="791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9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hidden="1" customHeight="1" x14ac:dyDescent="0.25">
      <c r="A363" s="63" t="s">
        <v>593</v>
      </c>
      <c r="B363" s="63" t="s">
        <v>594</v>
      </c>
      <c r="C363" s="36">
        <v>4301011859</v>
      </c>
      <c r="D363" s="791">
        <v>4680115885608</v>
      </c>
      <c r="E363" s="791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55</v>
      </c>
      <c r="P363" s="9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hidden="1" customHeight="1" x14ac:dyDescent="0.25">
      <c r="A364" s="63" t="s">
        <v>595</v>
      </c>
      <c r="B364" s="63" t="s">
        <v>596</v>
      </c>
      <c r="C364" s="36">
        <v>4301011323</v>
      </c>
      <c r="D364" s="791">
        <v>4607091386011</v>
      </c>
      <c r="E364" s="791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139</v>
      </c>
      <c r="L364" s="37" t="s">
        <v>45</v>
      </c>
      <c r="M364" s="38" t="s">
        <v>88</v>
      </c>
      <c r="N364" s="38"/>
      <c r="O364" s="37">
        <v>55</v>
      </c>
      <c r="P364" s="9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idden="1" x14ac:dyDescent="0.2">
      <c r="A365" s="798"/>
      <c r="B365" s="798"/>
      <c r="C365" s="798"/>
      <c r="D365" s="798"/>
      <c r="E365" s="798"/>
      <c r="F365" s="798"/>
      <c r="G365" s="798"/>
      <c r="H365" s="798"/>
      <c r="I365" s="798"/>
      <c r="J365" s="798"/>
      <c r="K365" s="798"/>
      <c r="L365" s="798"/>
      <c r="M365" s="798"/>
      <c r="N365" s="798"/>
      <c r="O365" s="799"/>
      <c r="P365" s="795" t="s">
        <v>40</v>
      </c>
      <c r="Q365" s="796"/>
      <c r="R365" s="796"/>
      <c r="S365" s="796"/>
      <c r="T365" s="796"/>
      <c r="U365" s="796"/>
      <c r="V365" s="797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hidden="1" x14ac:dyDescent="0.2">
      <c r="A366" s="798"/>
      <c r="B366" s="798"/>
      <c r="C366" s="798"/>
      <c r="D366" s="798"/>
      <c r="E366" s="798"/>
      <c r="F366" s="798"/>
      <c r="G366" s="798"/>
      <c r="H366" s="798"/>
      <c r="I366" s="798"/>
      <c r="J366" s="798"/>
      <c r="K366" s="798"/>
      <c r="L366" s="798"/>
      <c r="M366" s="798"/>
      <c r="N366" s="798"/>
      <c r="O366" s="799"/>
      <c r="P366" s="795" t="s">
        <v>40</v>
      </c>
      <c r="Q366" s="796"/>
      <c r="R366" s="796"/>
      <c r="S366" s="796"/>
      <c r="T366" s="796"/>
      <c r="U366" s="796"/>
      <c r="V366" s="797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hidden="1" customHeight="1" x14ac:dyDescent="0.25">
      <c r="A367" s="790" t="s">
        <v>78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66"/>
      <c r="AB367" s="66"/>
      <c r="AC367" s="80"/>
    </row>
    <row r="368" spans="1:68" ht="27" hidden="1" customHeight="1" x14ac:dyDescent="0.25">
      <c r="A368" s="63" t="s">
        <v>598</v>
      </c>
      <c r="B368" s="63" t="s">
        <v>599</v>
      </c>
      <c r="C368" s="36">
        <v>4301030878</v>
      </c>
      <c r="D368" s="791">
        <v>4607091387193</v>
      </c>
      <c r="E368" s="791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9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hidden="1" customHeight="1" x14ac:dyDescent="0.25">
      <c r="A369" s="63" t="s">
        <v>601</v>
      </c>
      <c r="B369" s="63" t="s">
        <v>602</v>
      </c>
      <c r="C369" s="36">
        <v>4301031153</v>
      </c>
      <c r="D369" s="791">
        <v>4607091387230</v>
      </c>
      <c r="E369" s="791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9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hidden="1" customHeight="1" x14ac:dyDescent="0.25">
      <c r="A370" s="63" t="s">
        <v>604</v>
      </c>
      <c r="B370" s="63" t="s">
        <v>605</v>
      </c>
      <c r="C370" s="36">
        <v>4301031154</v>
      </c>
      <c r="D370" s="791">
        <v>4607091387292</v>
      </c>
      <c r="E370" s="791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9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hidden="1" customHeight="1" x14ac:dyDescent="0.25">
      <c r="A371" s="63" t="s">
        <v>607</v>
      </c>
      <c r="B371" s="63" t="s">
        <v>608</v>
      </c>
      <c r="C371" s="36">
        <v>4301031152</v>
      </c>
      <c r="D371" s="791">
        <v>4607091387285</v>
      </c>
      <c r="E371" s="791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9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idden="1" x14ac:dyDescent="0.2">
      <c r="A372" s="798"/>
      <c r="B372" s="798"/>
      <c r="C372" s="798"/>
      <c r="D372" s="798"/>
      <c r="E372" s="798"/>
      <c r="F372" s="798"/>
      <c r="G372" s="798"/>
      <c r="H372" s="798"/>
      <c r="I372" s="798"/>
      <c r="J372" s="798"/>
      <c r="K372" s="798"/>
      <c r="L372" s="798"/>
      <c r="M372" s="798"/>
      <c r="N372" s="798"/>
      <c r="O372" s="799"/>
      <c r="P372" s="795" t="s">
        <v>40</v>
      </c>
      <c r="Q372" s="796"/>
      <c r="R372" s="796"/>
      <c r="S372" s="796"/>
      <c r="T372" s="796"/>
      <c r="U372" s="796"/>
      <c r="V372" s="797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hidden="1" x14ac:dyDescent="0.2">
      <c r="A373" s="798"/>
      <c r="B373" s="798"/>
      <c r="C373" s="798"/>
      <c r="D373" s="798"/>
      <c r="E373" s="798"/>
      <c r="F373" s="798"/>
      <c r="G373" s="798"/>
      <c r="H373" s="798"/>
      <c r="I373" s="798"/>
      <c r="J373" s="798"/>
      <c r="K373" s="798"/>
      <c r="L373" s="798"/>
      <c r="M373" s="798"/>
      <c r="N373" s="798"/>
      <c r="O373" s="799"/>
      <c r="P373" s="795" t="s">
        <v>40</v>
      </c>
      <c r="Q373" s="796"/>
      <c r="R373" s="796"/>
      <c r="S373" s="796"/>
      <c r="T373" s="796"/>
      <c r="U373" s="796"/>
      <c r="V373" s="797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hidden="1" customHeight="1" x14ac:dyDescent="0.25">
      <c r="A374" s="790" t="s">
        <v>84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66"/>
      <c r="AB374" s="66"/>
      <c r="AC374" s="80"/>
    </row>
    <row r="375" spans="1:68" ht="48" hidden="1" customHeight="1" x14ac:dyDescent="0.25">
      <c r="A375" s="63" t="s">
        <v>609</v>
      </c>
      <c r="B375" s="63" t="s">
        <v>610</v>
      </c>
      <c r="C375" s="36">
        <v>4301051100</v>
      </c>
      <c r="D375" s="791">
        <v>4607091387766</v>
      </c>
      <c r="E375" s="791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130</v>
      </c>
      <c r="L375" s="37" t="s">
        <v>45</v>
      </c>
      <c r="M375" s="38" t="s">
        <v>88</v>
      </c>
      <c r="N375" s="38"/>
      <c r="O375" s="37">
        <v>40</v>
      </c>
      <c r="P375" s="9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hidden="1" customHeight="1" x14ac:dyDescent="0.25">
      <c r="A376" s="63" t="s">
        <v>612</v>
      </c>
      <c r="B376" s="63" t="s">
        <v>613</v>
      </c>
      <c r="C376" s="36">
        <v>4301051116</v>
      </c>
      <c r="D376" s="791">
        <v>4607091387957</v>
      </c>
      <c r="E376" s="791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130</v>
      </c>
      <c r="L376" s="37" t="s">
        <v>45</v>
      </c>
      <c r="M376" s="38" t="s">
        <v>82</v>
      </c>
      <c r="N376" s="38"/>
      <c r="O376" s="37">
        <v>40</v>
      </c>
      <c r="P376" s="9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hidden="1" customHeight="1" x14ac:dyDescent="0.25">
      <c r="A377" s="63" t="s">
        <v>615</v>
      </c>
      <c r="B377" s="63" t="s">
        <v>616</v>
      </c>
      <c r="C377" s="36">
        <v>4301051115</v>
      </c>
      <c r="D377" s="791">
        <v>4607091387964</v>
      </c>
      <c r="E377" s="791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130</v>
      </c>
      <c r="L377" s="37" t="s">
        <v>45</v>
      </c>
      <c r="M377" s="38" t="s">
        <v>82</v>
      </c>
      <c r="N377" s="38"/>
      <c r="O377" s="37">
        <v>40</v>
      </c>
      <c r="P377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hidden="1" customHeight="1" x14ac:dyDescent="0.25">
      <c r="A378" s="63" t="s">
        <v>618</v>
      </c>
      <c r="B378" s="63" t="s">
        <v>619</v>
      </c>
      <c r="C378" s="36">
        <v>4301051705</v>
      </c>
      <c r="D378" s="791">
        <v>4680115884588</v>
      </c>
      <c r="E378" s="791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9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hidden="1" customHeight="1" x14ac:dyDescent="0.25">
      <c r="A379" s="63" t="s">
        <v>621</v>
      </c>
      <c r="B379" s="63" t="s">
        <v>622</v>
      </c>
      <c r="C379" s="36">
        <v>4301051130</v>
      </c>
      <c r="D379" s="791">
        <v>4607091387537</v>
      </c>
      <c r="E379" s="791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9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hidden="1" customHeight="1" x14ac:dyDescent="0.25">
      <c r="A380" s="63" t="s">
        <v>624</v>
      </c>
      <c r="B380" s="63" t="s">
        <v>625</v>
      </c>
      <c r="C380" s="36">
        <v>4301051132</v>
      </c>
      <c r="D380" s="791">
        <v>4607091387513</v>
      </c>
      <c r="E380" s="791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9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idden="1" x14ac:dyDescent="0.2">
      <c r="A381" s="798"/>
      <c r="B381" s="798"/>
      <c r="C381" s="798"/>
      <c r="D381" s="798"/>
      <c r="E381" s="798"/>
      <c r="F381" s="798"/>
      <c r="G381" s="798"/>
      <c r="H381" s="798"/>
      <c r="I381" s="798"/>
      <c r="J381" s="798"/>
      <c r="K381" s="798"/>
      <c r="L381" s="798"/>
      <c r="M381" s="798"/>
      <c r="N381" s="798"/>
      <c r="O381" s="799"/>
      <c r="P381" s="795" t="s">
        <v>40</v>
      </c>
      <c r="Q381" s="796"/>
      <c r="R381" s="796"/>
      <c r="S381" s="796"/>
      <c r="T381" s="796"/>
      <c r="U381" s="796"/>
      <c r="V381" s="797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hidden="1" x14ac:dyDescent="0.2">
      <c r="A382" s="798"/>
      <c r="B382" s="798"/>
      <c r="C382" s="798"/>
      <c r="D382" s="798"/>
      <c r="E382" s="798"/>
      <c r="F382" s="798"/>
      <c r="G382" s="798"/>
      <c r="H382" s="798"/>
      <c r="I382" s="798"/>
      <c r="J382" s="798"/>
      <c r="K382" s="798"/>
      <c r="L382" s="798"/>
      <c r="M382" s="798"/>
      <c r="N382" s="798"/>
      <c r="O382" s="799"/>
      <c r="P382" s="795" t="s">
        <v>40</v>
      </c>
      <c r="Q382" s="796"/>
      <c r="R382" s="796"/>
      <c r="S382" s="796"/>
      <c r="T382" s="796"/>
      <c r="U382" s="796"/>
      <c r="V382" s="797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790" t="s">
        <v>224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66"/>
      <c r="AB383" s="66"/>
      <c r="AC383" s="80"/>
    </row>
    <row r="384" spans="1:68" ht="37.5" hidden="1" customHeight="1" x14ac:dyDescent="0.25">
      <c r="A384" s="63" t="s">
        <v>627</v>
      </c>
      <c r="B384" s="63" t="s">
        <v>628</v>
      </c>
      <c r="C384" s="36">
        <v>4301060379</v>
      </c>
      <c r="D384" s="791">
        <v>4607091380880</v>
      </c>
      <c r="E384" s="791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9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hidden="1" customHeight="1" x14ac:dyDescent="0.25">
      <c r="A385" s="63" t="s">
        <v>630</v>
      </c>
      <c r="B385" s="63" t="s">
        <v>631</v>
      </c>
      <c r="C385" s="36">
        <v>4301060308</v>
      </c>
      <c r="D385" s="791">
        <v>4607091384482</v>
      </c>
      <c r="E385" s="791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130</v>
      </c>
      <c r="L385" s="37" t="s">
        <v>45</v>
      </c>
      <c r="M385" s="38" t="s">
        <v>82</v>
      </c>
      <c r="N385" s="38"/>
      <c r="O385" s="37">
        <v>30</v>
      </c>
      <c r="P385" s="9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hidden="1" customHeight="1" x14ac:dyDescent="0.25">
      <c r="A386" s="63" t="s">
        <v>633</v>
      </c>
      <c r="B386" s="63" t="s">
        <v>634</v>
      </c>
      <c r="C386" s="36">
        <v>4301060484</v>
      </c>
      <c r="D386" s="791">
        <v>4607091380897</v>
      </c>
      <c r="E386" s="791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176</v>
      </c>
      <c r="N386" s="38"/>
      <c r="O386" s="37">
        <v>30</v>
      </c>
      <c r="P386" s="956" t="s">
        <v>635</v>
      </c>
      <c r="Q386" s="793"/>
      <c r="R386" s="793"/>
      <c r="S386" s="793"/>
      <c r="T386" s="79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hidden="1" customHeight="1" x14ac:dyDescent="0.25">
      <c r="A387" s="63" t="s">
        <v>633</v>
      </c>
      <c r="B387" s="63" t="s">
        <v>637</v>
      </c>
      <c r="C387" s="36">
        <v>4301060325</v>
      </c>
      <c r="D387" s="791">
        <v>4607091380897</v>
      </c>
      <c r="E387" s="791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798"/>
      <c r="B388" s="798"/>
      <c r="C388" s="798"/>
      <c r="D388" s="798"/>
      <c r="E388" s="798"/>
      <c r="F388" s="798"/>
      <c r="G388" s="798"/>
      <c r="H388" s="798"/>
      <c r="I388" s="798"/>
      <c r="J388" s="798"/>
      <c r="K388" s="798"/>
      <c r="L388" s="798"/>
      <c r="M388" s="798"/>
      <c r="N388" s="798"/>
      <c r="O388" s="799"/>
      <c r="P388" s="795" t="s">
        <v>40</v>
      </c>
      <c r="Q388" s="796"/>
      <c r="R388" s="796"/>
      <c r="S388" s="796"/>
      <c r="T388" s="796"/>
      <c r="U388" s="796"/>
      <c r="V388" s="797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hidden="1" x14ac:dyDescent="0.2">
      <c r="A389" s="798"/>
      <c r="B389" s="798"/>
      <c r="C389" s="798"/>
      <c r="D389" s="798"/>
      <c r="E389" s="798"/>
      <c r="F389" s="798"/>
      <c r="G389" s="798"/>
      <c r="H389" s="798"/>
      <c r="I389" s="798"/>
      <c r="J389" s="798"/>
      <c r="K389" s="798"/>
      <c r="L389" s="798"/>
      <c r="M389" s="798"/>
      <c r="N389" s="798"/>
      <c r="O389" s="799"/>
      <c r="P389" s="795" t="s">
        <v>40</v>
      </c>
      <c r="Q389" s="796"/>
      <c r="R389" s="796"/>
      <c r="S389" s="796"/>
      <c r="T389" s="796"/>
      <c r="U389" s="796"/>
      <c r="V389" s="797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790" t="s">
        <v>115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66"/>
      <c r="AB390" s="66"/>
      <c r="AC390" s="80"/>
    </row>
    <row r="391" spans="1:68" ht="16.5" hidden="1" customHeight="1" x14ac:dyDescent="0.25">
      <c r="A391" s="63" t="s">
        <v>639</v>
      </c>
      <c r="B391" s="63" t="s">
        <v>640</v>
      </c>
      <c r="C391" s="36">
        <v>4301030232</v>
      </c>
      <c r="D391" s="791">
        <v>4607091388374</v>
      </c>
      <c r="E391" s="791"/>
      <c r="F391" s="62">
        <v>0.38</v>
      </c>
      <c r="G391" s="37">
        <v>8</v>
      </c>
      <c r="H391" s="62">
        <v>3.04</v>
      </c>
      <c r="I391" s="62">
        <v>3.28</v>
      </c>
      <c r="J391" s="37">
        <v>156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958" t="s">
        <v>641</v>
      </c>
      <c r="Q391" s="793"/>
      <c r="R391" s="793"/>
      <c r="S391" s="793"/>
      <c r="T391" s="79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hidden="1" customHeight="1" x14ac:dyDescent="0.25">
      <c r="A392" s="63" t="s">
        <v>643</v>
      </c>
      <c r="B392" s="63" t="s">
        <v>644</v>
      </c>
      <c r="C392" s="36">
        <v>4301030235</v>
      </c>
      <c r="D392" s="791">
        <v>4607091388381</v>
      </c>
      <c r="E392" s="791"/>
      <c r="F392" s="62">
        <v>0.38</v>
      </c>
      <c r="G392" s="37">
        <v>8</v>
      </c>
      <c r="H392" s="62">
        <v>3.04</v>
      </c>
      <c r="I392" s="62">
        <v>3.32</v>
      </c>
      <c r="J392" s="37">
        <v>156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959" t="s">
        <v>645</v>
      </c>
      <c r="Q392" s="793"/>
      <c r="R392" s="793"/>
      <c r="S392" s="793"/>
      <c r="T392" s="79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hidden="1" customHeight="1" x14ac:dyDescent="0.25">
      <c r="A393" s="63" t="s">
        <v>646</v>
      </c>
      <c r="B393" s="63" t="s">
        <v>647</v>
      </c>
      <c r="C393" s="36">
        <v>4301032015</v>
      </c>
      <c r="D393" s="791">
        <v>4607091383102</v>
      </c>
      <c r="E393" s="791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9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hidden="1" customHeight="1" x14ac:dyDescent="0.25">
      <c r="A394" s="63" t="s">
        <v>649</v>
      </c>
      <c r="B394" s="63" t="s">
        <v>650</v>
      </c>
      <c r="C394" s="36">
        <v>4301030233</v>
      </c>
      <c r="D394" s="791">
        <v>4607091388404</v>
      </c>
      <c r="E394" s="791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9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idden="1" x14ac:dyDescent="0.2">
      <c r="A395" s="798"/>
      <c r="B395" s="798"/>
      <c r="C395" s="798"/>
      <c r="D395" s="798"/>
      <c r="E395" s="798"/>
      <c r="F395" s="798"/>
      <c r="G395" s="798"/>
      <c r="H395" s="798"/>
      <c r="I395" s="798"/>
      <c r="J395" s="798"/>
      <c r="K395" s="798"/>
      <c r="L395" s="798"/>
      <c r="M395" s="798"/>
      <c r="N395" s="798"/>
      <c r="O395" s="799"/>
      <c r="P395" s="795" t="s">
        <v>40</v>
      </c>
      <c r="Q395" s="796"/>
      <c r="R395" s="796"/>
      <c r="S395" s="796"/>
      <c r="T395" s="796"/>
      <c r="U395" s="796"/>
      <c r="V395" s="797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hidden="1" x14ac:dyDescent="0.2">
      <c r="A396" s="798"/>
      <c r="B396" s="798"/>
      <c r="C396" s="798"/>
      <c r="D396" s="798"/>
      <c r="E396" s="798"/>
      <c r="F396" s="798"/>
      <c r="G396" s="798"/>
      <c r="H396" s="798"/>
      <c r="I396" s="798"/>
      <c r="J396" s="798"/>
      <c r="K396" s="798"/>
      <c r="L396" s="798"/>
      <c r="M396" s="798"/>
      <c r="N396" s="798"/>
      <c r="O396" s="799"/>
      <c r="P396" s="795" t="s">
        <v>40</v>
      </c>
      <c r="Q396" s="796"/>
      <c r="R396" s="796"/>
      <c r="S396" s="796"/>
      <c r="T396" s="796"/>
      <c r="U396" s="796"/>
      <c r="V396" s="797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hidden="1" customHeight="1" x14ac:dyDescent="0.25">
      <c r="A397" s="790" t="s">
        <v>651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66"/>
      <c r="AB397" s="66"/>
      <c r="AC397" s="80"/>
    </row>
    <row r="398" spans="1:68" ht="16.5" hidden="1" customHeight="1" x14ac:dyDescent="0.25">
      <c r="A398" s="63" t="s">
        <v>652</v>
      </c>
      <c r="B398" s="63" t="s">
        <v>653</v>
      </c>
      <c r="C398" s="36">
        <v>4301180007</v>
      </c>
      <c r="D398" s="791">
        <v>4680115881808</v>
      </c>
      <c r="E398" s="791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hidden="1" customHeight="1" x14ac:dyDescent="0.25">
      <c r="A399" s="63" t="s">
        <v>656</v>
      </c>
      <c r="B399" s="63" t="s">
        <v>657</v>
      </c>
      <c r="C399" s="36">
        <v>4301180006</v>
      </c>
      <c r="D399" s="791">
        <v>4680115881822</v>
      </c>
      <c r="E399" s="791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9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hidden="1" customHeight="1" x14ac:dyDescent="0.25">
      <c r="A400" s="63" t="s">
        <v>658</v>
      </c>
      <c r="B400" s="63" t="s">
        <v>659</v>
      </c>
      <c r="C400" s="36">
        <v>4301180001</v>
      </c>
      <c r="D400" s="791">
        <v>4680115880016</v>
      </c>
      <c r="E400" s="791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9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idden="1" x14ac:dyDescent="0.2">
      <c r="A401" s="798"/>
      <c r="B401" s="798"/>
      <c r="C401" s="798"/>
      <c r="D401" s="798"/>
      <c r="E401" s="798"/>
      <c r="F401" s="798"/>
      <c r="G401" s="798"/>
      <c r="H401" s="798"/>
      <c r="I401" s="798"/>
      <c r="J401" s="798"/>
      <c r="K401" s="798"/>
      <c r="L401" s="798"/>
      <c r="M401" s="798"/>
      <c r="N401" s="798"/>
      <c r="O401" s="799"/>
      <c r="P401" s="795" t="s">
        <v>40</v>
      </c>
      <c r="Q401" s="796"/>
      <c r="R401" s="796"/>
      <c r="S401" s="796"/>
      <c r="T401" s="796"/>
      <c r="U401" s="796"/>
      <c r="V401" s="797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798"/>
      <c r="B402" s="798"/>
      <c r="C402" s="798"/>
      <c r="D402" s="798"/>
      <c r="E402" s="798"/>
      <c r="F402" s="798"/>
      <c r="G402" s="798"/>
      <c r="H402" s="798"/>
      <c r="I402" s="798"/>
      <c r="J402" s="798"/>
      <c r="K402" s="798"/>
      <c r="L402" s="798"/>
      <c r="M402" s="798"/>
      <c r="N402" s="798"/>
      <c r="O402" s="799"/>
      <c r="P402" s="795" t="s">
        <v>40</v>
      </c>
      <c r="Q402" s="796"/>
      <c r="R402" s="796"/>
      <c r="S402" s="796"/>
      <c r="T402" s="796"/>
      <c r="U402" s="796"/>
      <c r="V402" s="797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hidden="1" customHeight="1" x14ac:dyDescent="0.25">
      <c r="A403" s="805" t="s">
        <v>660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65"/>
      <c r="AB403" s="65"/>
      <c r="AC403" s="79"/>
    </row>
    <row r="404" spans="1:68" ht="14.25" hidden="1" customHeight="1" x14ac:dyDescent="0.25">
      <c r="A404" s="790" t="s">
        <v>78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66"/>
      <c r="AB404" s="66"/>
      <c r="AC404" s="80"/>
    </row>
    <row r="405" spans="1:68" ht="27" hidden="1" customHeight="1" x14ac:dyDescent="0.25">
      <c r="A405" s="63" t="s">
        <v>661</v>
      </c>
      <c r="B405" s="63" t="s">
        <v>662</v>
      </c>
      <c r="C405" s="36">
        <v>4301031066</v>
      </c>
      <c r="D405" s="791">
        <v>4607091383836</v>
      </c>
      <c r="E405" s="791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9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798"/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9"/>
      <c r="P406" s="795" t="s">
        <v>40</v>
      </c>
      <c r="Q406" s="796"/>
      <c r="R406" s="796"/>
      <c r="S406" s="796"/>
      <c r="T406" s="796"/>
      <c r="U406" s="796"/>
      <c r="V406" s="797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hidden="1" x14ac:dyDescent="0.2">
      <c r="A407" s="798"/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9"/>
      <c r="P407" s="795" t="s">
        <v>40</v>
      </c>
      <c r="Q407" s="796"/>
      <c r="R407" s="796"/>
      <c r="S407" s="796"/>
      <c r="T407" s="796"/>
      <c r="U407" s="796"/>
      <c r="V407" s="797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hidden="1" customHeight="1" x14ac:dyDescent="0.25">
      <c r="A408" s="790" t="s">
        <v>84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66"/>
      <c r="AB408" s="66"/>
      <c r="AC408" s="80"/>
    </row>
    <row r="409" spans="1:68" ht="37.5" hidden="1" customHeight="1" x14ac:dyDescent="0.25">
      <c r="A409" s="63" t="s">
        <v>664</v>
      </c>
      <c r="B409" s="63" t="s">
        <v>665</v>
      </c>
      <c r="C409" s="36">
        <v>4301051142</v>
      </c>
      <c r="D409" s="791">
        <v>4607091387919</v>
      </c>
      <c r="E409" s="791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130</v>
      </c>
      <c r="L409" s="37" t="s">
        <v>45</v>
      </c>
      <c r="M409" s="38" t="s">
        <v>82</v>
      </c>
      <c r="N409" s="38"/>
      <c r="O409" s="37">
        <v>45</v>
      </c>
      <c r="P409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hidden="1" customHeight="1" x14ac:dyDescent="0.25">
      <c r="A410" s="63" t="s">
        <v>667</v>
      </c>
      <c r="B410" s="63" t="s">
        <v>668</v>
      </c>
      <c r="C410" s="36">
        <v>4301051461</v>
      </c>
      <c r="D410" s="791">
        <v>4680115883604</v>
      </c>
      <c r="E410" s="791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9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670</v>
      </c>
      <c r="B411" s="63" t="s">
        <v>671</v>
      </c>
      <c r="C411" s="36">
        <v>4301051485</v>
      </c>
      <c r="D411" s="791">
        <v>4680115883567</v>
      </c>
      <c r="E411" s="791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798"/>
      <c r="B412" s="798"/>
      <c r="C412" s="798"/>
      <c r="D412" s="798"/>
      <c r="E412" s="798"/>
      <c r="F412" s="798"/>
      <c r="G412" s="798"/>
      <c r="H412" s="798"/>
      <c r="I412" s="798"/>
      <c r="J412" s="798"/>
      <c r="K412" s="798"/>
      <c r="L412" s="798"/>
      <c r="M412" s="798"/>
      <c r="N412" s="798"/>
      <c r="O412" s="799"/>
      <c r="P412" s="795" t="s">
        <v>40</v>
      </c>
      <c r="Q412" s="796"/>
      <c r="R412" s="796"/>
      <c r="S412" s="796"/>
      <c r="T412" s="796"/>
      <c r="U412" s="796"/>
      <c r="V412" s="797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hidden="1" x14ac:dyDescent="0.2">
      <c r="A413" s="798"/>
      <c r="B413" s="798"/>
      <c r="C413" s="798"/>
      <c r="D413" s="798"/>
      <c r="E413" s="798"/>
      <c r="F413" s="798"/>
      <c r="G413" s="798"/>
      <c r="H413" s="798"/>
      <c r="I413" s="798"/>
      <c r="J413" s="798"/>
      <c r="K413" s="798"/>
      <c r="L413" s="798"/>
      <c r="M413" s="798"/>
      <c r="N413" s="798"/>
      <c r="O413" s="799"/>
      <c r="P413" s="795" t="s">
        <v>40</v>
      </c>
      <c r="Q413" s="796"/>
      <c r="R413" s="796"/>
      <c r="S413" s="796"/>
      <c r="T413" s="796"/>
      <c r="U413" s="796"/>
      <c r="V413" s="797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hidden="1" customHeight="1" x14ac:dyDescent="0.2">
      <c r="A414" s="839" t="s">
        <v>673</v>
      </c>
      <c r="B414" s="839"/>
      <c r="C414" s="839"/>
      <c r="D414" s="839"/>
      <c r="E414" s="839"/>
      <c r="F414" s="839"/>
      <c r="G414" s="839"/>
      <c r="H414" s="839"/>
      <c r="I414" s="839"/>
      <c r="J414" s="839"/>
      <c r="K414" s="839"/>
      <c r="L414" s="839"/>
      <c r="M414" s="839"/>
      <c r="N414" s="839"/>
      <c r="O414" s="839"/>
      <c r="P414" s="839"/>
      <c r="Q414" s="839"/>
      <c r="R414" s="839"/>
      <c r="S414" s="839"/>
      <c r="T414" s="839"/>
      <c r="U414" s="839"/>
      <c r="V414" s="839"/>
      <c r="W414" s="839"/>
      <c r="X414" s="839"/>
      <c r="Y414" s="839"/>
      <c r="Z414" s="839"/>
      <c r="AA414" s="54"/>
      <c r="AB414" s="54"/>
      <c r="AC414" s="54"/>
    </row>
    <row r="415" spans="1:68" ht="16.5" hidden="1" customHeight="1" x14ac:dyDescent="0.25">
      <c r="A415" s="805" t="s">
        <v>674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65"/>
      <c r="AB415" s="65"/>
      <c r="AC415" s="79"/>
    </row>
    <row r="416" spans="1:68" ht="14.25" hidden="1" customHeight="1" x14ac:dyDescent="0.25">
      <c r="A416" s="790" t="s">
        <v>126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66"/>
      <c r="AB416" s="66"/>
      <c r="AC416" s="80"/>
    </row>
    <row r="417" spans="1:68" ht="27" hidden="1" customHeight="1" x14ac:dyDescent="0.25">
      <c r="A417" s="63" t="s">
        <v>675</v>
      </c>
      <c r="B417" s="63" t="s">
        <v>676</v>
      </c>
      <c r="C417" s="36">
        <v>4301011946</v>
      </c>
      <c r="D417" s="791">
        <v>4680115884847</v>
      </c>
      <c r="E417" s="79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163</v>
      </c>
      <c r="N417" s="38"/>
      <c r="O417" s="37">
        <v>60</v>
      </c>
      <c r="P417" s="9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hidden="1" customHeight="1" x14ac:dyDescent="0.25">
      <c r="A418" s="63" t="s">
        <v>675</v>
      </c>
      <c r="B418" s="63" t="s">
        <v>678</v>
      </c>
      <c r="C418" s="36">
        <v>4301011869</v>
      </c>
      <c r="D418" s="791">
        <v>4680115884847</v>
      </c>
      <c r="E418" s="79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159</v>
      </c>
      <c r="M418" s="38" t="s">
        <v>82</v>
      </c>
      <c r="N418" s="38"/>
      <c r="O418" s="37">
        <v>60</v>
      </c>
      <c r="P418" s="9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hidden="1" customHeight="1" x14ac:dyDescent="0.25">
      <c r="A419" s="63" t="s">
        <v>680</v>
      </c>
      <c r="B419" s="63" t="s">
        <v>681</v>
      </c>
      <c r="C419" s="36">
        <v>4301011947</v>
      </c>
      <c r="D419" s="791">
        <v>4680115884854</v>
      </c>
      <c r="E419" s="79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163</v>
      </c>
      <c r="N419" s="38"/>
      <c r="O419" s="37">
        <v>60</v>
      </c>
      <c r="P419" s="9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hidden="1" customHeight="1" x14ac:dyDescent="0.25">
      <c r="A420" s="63" t="s">
        <v>680</v>
      </c>
      <c r="B420" s="63" t="s">
        <v>682</v>
      </c>
      <c r="C420" s="36">
        <v>4301011870</v>
      </c>
      <c r="D420" s="791">
        <v>4680115884854</v>
      </c>
      <c r="E420" s="79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159</v>
      </c>
      <c r="M420" s="38" t="s">
        <v>82</v>
      </c>
      <c r="N420" s="38"/>
      <c r="O420" s="37">
        <v>60</v>
      </c>
      <c r="P420" s="9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791">
        <v>4607091383997</v>
      </c>
      <c r="E421" s="79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45</v>
      </c>
      <c r="M421" s="38" t="s">
        <v>82</v>
      </c>
      <c r="N421" s="38"/>
      <c r="O421" s="37">
        <v>60</v>
      </c>
      <c r="P421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9" t="s">
        <v>45</v>
      </c>
      <c r="V421" s="39" t="s">
        <v>45</v>
      </c>
      <c r="W421" s="40" t="s">
        <v>0</v>
      </c>
      <c r="X421" s="58">
        <v>1000</v>
      </c>
      <c r="Y421" s="55">
        <f t="shared" si="87"/>
        <v>1005</v>
      </c>
      <c r="Z421" s="41">
        <f>IFERROR(IF(Y421=0,"",ROUNDUP(Y421/H421,0)*0.02175),"")</f>
        <v>1.4572499999999999</v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1032</v>
      </c>
      <c r="BN421" s="78">
        <f t="shared" si="89"/>
        <v>1037.1600000000001</v>
      </c>
      <c r="BO421" s="78">
        <f t="shared" si="90"/>
        <v>1.3888888888888888</v>
      </c>
      <c r="BP421" s="78">
        <f t="shared" si="91"/>
        <v>1.3958333333333333</v>
      </c>
    </row>
    <row r="422" spans="1:68" ht="27" hidden="1" customHeight="1" x14ac:dyDescent="0.25">
      <c r="A422" s="63" t="s">
        <v>687</v>
      </c>
      <c r="B422" s="63" t="s">
        <v>688</v>
      </c>
      <c r="C422" s="36">
        <v>4301011943</v>
      </c>
      <c r="D422" s="791">
        <v>4680115884830</v>
      </c>
      <c r="E422" s="79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163</v>
      </c>
      <c r="N422" s="38"/>
      <c r="O422" s="37">
        <v>60</v>
      </c>
      <c r="P422" s="9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hidden="1" customHeight="1" x14ac:dyDescent="0.25">
      <c r="A423" s="63" t="s">
        <v>687</v>
      </c>
      <c r="B423" s="63" t="s">
        <v>689</v>
      </c>
      <c r="C423" s="36">
        <v>4301011867</v>
      </c>
      <c r="D423" s="791">
        <v>4680115884830</v>
      </c>
      <c r="E423" s="79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159</v>
      </c>
      <c r="M423" s="38" t="s">
        <v>82</v>
      </c>
      <c r="N423" s="38"/>
      <c r="O423" s="37">
        <v>60</v>
      </c>
      <c r="P423" s="9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hidden="1" customHeight="1" x14ac:dyDescent="0.25">
      <c r="A424" s="63" t="s">
        <v>691</v>
      </c>
      <c r="B424" s="63" t="s">
        <v>692</v>
      </c>
      <c r="C424" s="36">
        <v>4301011433</v>
      </c>
      <c r="D424" s="791">
        <v>4680115882638</v>
      </c>
      <c r="E424" s="791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133</v>
      </c>
      <c r="N424" s="38"/>
      <c r="O424" s="37">
        <v>90</v>
      </c>
      <c r="P424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hidden="1" customHeight="1" x14ac:dyDescent="0.25">
      <c r="A425" s="63" t="s">
        <v>694</v>
      </c>
      <c r="B425" s="63" t="s">
        <v>695</v>
      </c>
      <c r="C425" s="36">
        <v>4301011952</v>
      </c>
      <c r="D425" s="791">
        <v>4680115884922</v>
      </c>
      <c r="E425" s="791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9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hidden="1" customHeight="1" x14ac:dyDescent="0.25">
      <c r="A426" s="63" t="s">
        <v>696</v>
      </c>
      <c r="B426" s="63" t="s">
        <v>697</v>
      </c>
      <c r="C426" s="36">
        <v>4301011866</v>
      </c>
      <c r="D426" s="791">
        <v>4680115884878</v>
      </c>
      <c r="E426" s="791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93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hidden="1" customHeight="1" x14ac:dyDescent="0.25">
      <c r="A427" s="63" t="s">
        <v>699</v>
      </c>
      <c r="B427" s="63" t="s">
        <v>700</v>
      </c>
      <c r="C427" s="36">
        <v>4301011868</v>
      </c>
      <c r="D427" s="791">
        <v>4680115884861</v>
      </c>
      <c r="E427" s="791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9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798"/>
      <c r="B428" s="798"/>
      <c r="C428" s="798"/>
      <c r="D428" s="798"/>
      <c r="E428" s="798"/>
      <c r="F428" s="798"/>
      <c r="G428" s="798"/>
      <c r="H428" s="798"/>
      <c r="I428" s="798"/>
      <c r="J428" s="798"/>
      <c r="K428" s="798"/>
      <c r="L428" s="798"/>
      <c r="M428" s="798"/>
      <c r="N428" s="798"/>
      <c r="O428" s="799"/>
      <c r="P428" s="795" t="s">
        <v>40</v>
      </c>
      <c r="Q428" s="796"/>
      <c r="R428" s="796"/>
      <c r="S428" s="796"/>
      <c r="T428" s="796"/>
      <c r="U428" s="796"/>
      <c r="V428" s="797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66.666666666666671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67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1.4572499999999999</v>
      </c>
      <c r="AA428" s="67"/>
      <c r="AB428" s="67"/>
      <c r="AC428" s="67"/>
    </row>
    <row r="429" spans="1:68" x14ac:dyDescent="0.2">
      <c r="A429" s="798"/>
      <c r="B429" s="798"/>
      <c r="C429" s="798"/>
      <c r="D429" s="798"/>
      <c r="E429" s="798"/>
      <c r="F429" s="798"/>
      <c r="G429" s="798"/>
      <c r="H429" s="798"/>
      <c r="I429" s="798"/>
      <c r="J429" s="798"/>
      <c r="K429" s="798"/>
      <c r="L429" s="798"/>
      <c r="M429" s="798"/>
      <c r="N429" s="798"/>
      <c r="O429" s="799"/>
      <c r="P429" s="795" t="s">
        <v>40</v>
      </c>
      <c r="Q429" s="796"/>
      <c r="R429" s="796"/>
      <c r="S429" s="796"/>
      <c r="T429" s="796"/>
      <c r="U429" s="796"/>
      <c r="V429" s="797"/>
      <c r="W429" s="42" t="s">
        <v>0</v>
      </c>
      <c r="X429" s="43">
        <f>IFERROR(SUM(X417:X427),"0")</f>
        <v>1000</v>
      </c>
      <c r="Y429" s="43">
        <f>IFERROR(SUM(Y417:Y427),"0")</f>
        <v>1005</v>
      </c>
      <c r="Z429" s="42"/>
      <c r="AA429" s="67"/>
      <c r="AB429" s="67"/>
      <c r="AC429" s="67"/>
    </row>
    <row r="430" spans="1:68" ht="14.25" hidden="1" customHeight="1" x14ac:dyDescent="0.25">
      <c r="A430" s="790" t="s">
        <v>183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66"/>
      <c r="AB430" s="66"/>
      <c r="AC430" s="80"/>
    </row>
    <row r="431" spans="1:68" ht="27" hidden="1" customHeight="1" x14ac:dyDescent="0.25">
      <c r="A431" s="63" t="s">
        <v>701</v>
      </c>
      <c r="B431" s="63" t="s">
        <v>702</v>
      </c>
      <c r="C431" s="36">
        <v>4301020178</v>
      </c>
      <c r="D431" s="791">
        <v>4607091383980</v>
      </c>
      <c r="E431" s="791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130</v>
      </c>
      <c r="L431" s="37" t="s">
        <v>159</v>
      </c>
      <c r="M431" s="38" t="s">
        <v>133</v>
      </c>
      <c r="N431" s="38"/>
      <c r="O431" s="37">
        <v>50</v>
      </c>
      <c r="P431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hidden="1" customHeight="1" x14ac:dyDescent="0.25">
      <c r="A432" s="63" t="s">
        <v>704</v>
      </c>
      <c r="B432" s="63" t="s">
        <v>705</v>
      </c>
      <c r="C432" s="36">
        <v>4301020179</v>
      </c>
      <c r="D432" s="791">
        <v>4607091384178</v>
      </c>
      <c r="E432" s="791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133</v>
      </c>
      <c r="N432" s="38"/>
      <c r="O432" s="37">
        <v>50</v>
      </c>
      <c r="P432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idden="1" x14ac:dyDescent="0.2">
      <c r="A433" s="798"/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9"/>
      <c r="P433" s="795" t="s">
        <v>40</v>
      </c>
      <c r="Q433" s="796"/>
      <c r="R433" s="796"/>
      <c r="S433" s="796"/>
      <c r="T433" s="796"/>
      <c r="U433" s="796"/>
      <c r="V433" s="797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hidden="1" x14ac:dyDescent="0.2">
      <c r="A434" s="798"/>
      <c r="B434" s="798"/>
      <c r="C434" s="798"/>
      <c r="D434" s="798"/>
      <c r="E434" s="798"/>
      <c r="F434" s="798"/>
      <c r="G434" s="798"/>
      <c r="H434" s="798"/>
      <c r="I434" s="798"/>
      <c r="J434" s="798"/>
      <c r="K434" s="798"/>
      <c r="L434" s="798"/>
      <c r="M434" s="798"/>
      <c r="N434" s="798"/>
      <c r="O434" s="799"/>
      <c r="P434" s="795" t="s">
        <v>40</v>
      </c>
      <c r="Q434" s="796"/>
      <c r="R434" s="796"/>
      <c r="S434" s="796"/>
      <c r="T434" s="796"/>
      <c r="U434" s="796"/>
      <c r="V434" s="797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hidden="1" customHeight="1" x14ac:dyDescent="0.25">
      <c r="A435" s="790" t="s">
        <v>84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66"/>
      <c r="AB435" s="66"/>
      <c r="AC435" s="80"/>
    </row>
    <row r="436" spans="1:68" ht="27" hidden="1" customHeight="1" x14ac:dyDescent="0.25">
      <c r="A436" s="63" t="s">
        <v>706</v>
      </c>
      <c r="B436" s="63" t="s">
        <v>707</v>
      </c>
      <c r="C436" s="36">
        <v>4301051903</v>
      </c>
      <c r="D436" s="791">
        <v>4607091383928</v>
      </c>
      <c r="E436" s="791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130</v>
      </c>
      <c r="L436" s="37" t="s">
        <v>45</v>
      </c>
      <c r="M436" s="38" t="s">
        <v>88</v>
      </c>
      <c r="N436" s="38"/>
      <c r="O436" s="37">
        <v>40</v>
      </c>
      <c r="P436" s="928" t="s">
        <v>708</v>
      </c>
      <c r="Q436" s="793"/>
      <c r="R436" s="793"/>
      <c r="S436" s="793"/>
      <c r="T436" s="79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hidden="1" customHeight="1" x14ac:dyDescent="0.25">
      <c r="A437" s="63" t="s">
        <v>710</v>
      </c>
      <c r="B437" s="63" t="s">
        <v>711</v>
      </c>
      <c r="C437" s="36">
        <v>4301051897</v>
      </c>
      <c r="D437" s="791">
        <v>4607091384260</v>
      </c>
      <c r="E437" s="791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88</v>
      </c>
      <c r="N437" s="38"/>
      <c r="O437" s="37">
        <v>40</v>
      </c>
      <c r="P437" s="929" t="s">
        <v>712</v>
      </c>
      <c r="Q437" s="793"/>
      <c r="R437" s="793"/>
      <c r="S437" s="793"/>
      <c r="T437" s="79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idden="1" x14ac:dyDescent="0.2">
      <c r="A438" s="798"/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9"/>
      <c r="P438" s="795" t="s">
        <v>40</v>
      </c>
      <c r="Q438" s="796"/>
      <c r="R438" s="796"/>
      <c r="S438" s="796"/>
      <c r="T438" s="796"/>
      <c r="U438" s="796"/>
      <c r="V438" s="797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hidden="1" x14ac:dyDescent="0.2">
      <c r="A439" s="798"/>
      <c r="B439" s="798"/>
      <c r="C439" s="798"/>
      <c r="D439" s="798"/>
      <c r="E439" s="798"/>
      <c r="F439" s="798"/>
      <c r="G439" s="798"/>
      <c r="H439" s="798"/>
      <c r="I439" s="798"/>
      <c r="J439" s="798"/>
      <c r="K439" s="798"/>
      <c r="L439" s="798"/>
      <c r="M439" s="798"/>
      <c r="N439" s="798"/>
      <c r="O439" s="799"/>
      <c r="P439" s="795" t="s">
        <v>40</v>
      </c>
      <c r="Q439" s="796"/>
      <c r="R439" s="796"/>
      <c r="S439" s="796"/>
      <c r="T439" s="796"/>
      <c r="U439" s="796"/>
      <c r="V439" s="797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hidden="1" customHeight="1" x14ac:dyDescent="0.25">
      <c r="A440" s="790" t="s">
        <v>224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66"/>
      <c r="AB440" s="66"/>
      <c r="AC440" s="80"/>
    </row>
    <row r="441" spans="1:68" ht="27" hidden="1" customHeight="1" x14ac:dyDescent="0.25">
      <c r="A441" s="63" t="s">
        <v>714</v>
      </c>
      <c r="B441" s="63" t="s">
        <v>715</v>
      </c>
      <c r="C441" s="36">
        <v>4301060439</v>
      </c>
      <c r="D441" s="791">
        <v>4607091384673</v>
      </c>
      <c r="E441" s="791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88</v>
      </c>
      <c r="N441" s="38"/>
      <c r="O441" s="37">
        <v>30</v>
      </c>
      <c r="P441" s="930" t="s">
        <v>716</v>
      </c>
      <c r="Q441" s="793"/>
      <c r="R441" s="793"/>
      <c r="S441" s="793"/>
      <c r="T441" s="79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idden="1" x14ac:dyDescent="0.2">
      <c r="A442" s="798"/>
      <c r="B442" s="798"/>
      <c r="C442" s="798"/>
      <c r="D442" s="798"/>
      <c r="E442" s="798"/>
      <c r="F442" s="798"/>
      <c r="G442" s="798"/>
      <c r="H442" s="798"/>
      <c r="I442" s="798"/>
      <c r="J442" s="798"/>
      <c r="K442" s="798"/>
      <c r="L442" s="798"/>
      <c r="M442" s="798"/>
      <c r="N442" s="798"/>
      <c r="O442" s="799"/>
      <c r="P442" s="795" t="s">
        <v>40</v>
      </c>
      <c r="Q442" s="796"/>
      <c r="R442" s="796"/>
      <c r="S442" s="796"/>
      <c r="T442" s="796"/>
      <c r="U442" s="796"/>
      <c r="V442" s="797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hidden="1" x14ac:dyDescent="0.2">
      <c r="A443" s="798"/>
      <c r="B443" s="798"/>
      <c r="C443" s="798"/>
      <c r="D443" s="798"/>
      <c r="E443" s="798"/>
      <c r="F443" s="798"/>
      <c r="G443" s="798"/>
      <c r="H443" s="798"/>
      <c r="I443" s="798"/>
      <c r="J443" s="798"/>
      <c r="K443" s="798"/>
      <c r="L443" s="798"/>
      <c r="M443" s="798"/>
      <c r="N443" s="798"/>
      <c r="O443" s="799"/>
      <c r="P443" s="795" t="s">
        <v>40</v>
      </c>
      <c r="Q443" s="796"/>
      <c r="R443" s="796"/>
      <c r="S443" s="796"/>
      <c r="T443" s="796"/>
      <c r="U443" s="796"/>
      <c r="V443" s="797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hidden="1" customHeight="1" x14ac:dyDescent="0.25">
      <c r="A444" s="805" t="s">
        <v>718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65"/>
      <c r="AB444" s="65"/>
      <c r="AC444" s="79"/>
    </row>
    <row r="445" spans="1:68" ht="14.25" hidden="1" customHeight="1" x14ac:dyDescent="0.25">
      <c r="A445" s="790" t="s">
        <v>126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66"/>
      <c r="AB445" s="66"/>
      <c r="AC445" s="80"/>
    </row>
    <row r="446" spans="1:68" ht="27" hidden="1" customHeight="1" x14ac:dyDescent="0.25">
      <c r="A446" s="63" t="s">
        <v>719</v>
      </c>
      <c r="B446" s="63" t="s">
        <v>720</v>
      </c>
      <c r="C446" s="36">
        <v>4301011483</v>
      </c>
      <c r="D446" s="791">
        <v>4680115881907</v>
      </c>
      <c r="E446" s="791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9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hidden="1" customHeight="1" x14ac:dyDescent="0.25">
      <c r="A447" s="63" t="s">
        <v>719</v>
      </c>
      <c r="B447" s="63" t="s">
        <v>722</v>
      </c>
      <c r="C447" s="36">
        <v>4301011873</v>
      </c>
      <c r="D447" s="791">
        <v>4680115881907</v>
      </c>
      <c r="E447" s="79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82</v>
      </c>
      <c r="N447" s="38"/>
      <c r="O447" s="37">
        <v>60</v>
      </c>
      <c r="P447" s="9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hidden="1" customHeight="1" x14ac:dyDescent="0.25">
      <c r="A448" s="63" t="s">
        <v>724</v>
      </c>
      <c r="B448" s="63" t="s">
        <v>725</v>
      </c>
      <c r="C448" s="36">
        <v>4301011655</v>
      </c>
      <c r="D448" s="791">
        <v>4680115883925</v>
      </c>
      <c r="E448" s="791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9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hidden="1" customHeight="1" x14ac:dyDescent="0.25">
      <c r="A449" s="63" t="s">
        <v>724</v>
      </c>
      <c r="B449" s="63" t="s">
        <v>726</v>
      </c>
      <c r="C449" s="36">
        <v>4301011872</v>
      </c>
      <c r="D449" s="791">
        <v>4680115883925</v>
      </c>
      <c r="E449" s="791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9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hidden="1" customHeight="1" x14ac:dyDescent="0.25">
      <c r="A450" s="63" t="s">
        <v>727</v>
      </c>
      <c r="B450" s="63" t="s">
        <v>728</v>
      </c>
      <c r="C450" s="36">
        <v>4301011312</v>
      </c>
      <c r="D450" s="791">
        <v>4607091384192</v>
      </c>
      <c r="E450" s="791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130</v>
      </c>
      <c r="L450" s="37" t="s">
        <v>45</v>
      </c>
      <c r="M450" s="38" t="s">
        <v>133</v>
      </c>
      <c r="N450" s="38"/>
      <c r="O450" s="37">
        <v>60</v>
      </c>
      <c r="P450" s="9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hidden="1" customHeight="1" x14ac:dyDescent="0.25">
      <c r="A451" s="63" t="s">
        <v>730</v>
      </c>
      <c r="B451" s="63" t="s">
        <v>731</v>
      </c>
      <c r="C451" s="36">
        <v>4301011874</v>
      </c>
      <c r="D451" s="791">
        <v>4680115884892</v>
      </c>
      <c r="E451" s="79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9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hidden="1" customHeight="1" x14ac:dyDescent="0.25">
      <c r="A452" s="63" t="s">
        <v>733</v>
      </c>
      <c r="B452" s="63" t="s">
        <v>734</v>
      </c>
      <c r="C452" s="36">
        <v>4301011875</v>
      </c>
      <c r="D452" s="791">
        <v>4680115884885</v>
      </c>
      <c r="E452" s="791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9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hidden="1" customHeight="1" x14ac:dyDescent="0.25">
      <c r="A453" s="63" t="s">
        <v>735</v>
      </c>
      <c r="B453" s="63" t="s">
        <v>736</v>
      </c>
      <c r="C453" s="36">
        <v>4301011871</v>
      </c>
      <c r="D453" s="791">
        <v>4680115884908</v>
      </c>
      <c r="E453" s="791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9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idden="1" x14ac:dyDescent="0.2">
      <c r="A454" s="798"/>
      <c r="B454" s="798"/>
      <c r="C454" s="798"/>
      <c r="D454" s="798"/>
      <c r="E454" s="798"/>
      <c r="F454" s="798"/>
      <c r="G454" s="798"/>
      <c r="H454" s="798"/>
      <c r="I454" s="798"/>
      <c r="J454" s="798"/>
      <c r="K454" s="798"/>
      <c r="L454" s="798"/>
      <c r="M454" s="798"/>
      <c r="N454" s="798"/>
      <c r="O454" s="799"/>
      <c r="P454" s="795" t="s">
        <v>40</v>
      </c>
      <c r="Q454" s="796"/>
      <c r="R454" s="796"/>
      <c r="S454" s="796"/>
      <c r="T454" s="796"/>
      <c r="U454" s="796"/>
      <c r="V454" s="797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hidden="1" x14ac:dyDescent="0.2">
      <c r="A455" s="798"/>
      <c r="B455" s="798"/>
      <c r="C455" s="798"/>
      <c r="D455" s="798"/>
      <c r="E455" s="798"/>
      <c r="F455" s="798"/>
      <c r="G455" s="798"/>
      <c r="H455" s="798"/>
      <c r="I455" s="798"/>
      <c r="J455" s="798"/>
      <c r="K455" s="798"/>
      <c r="L455" s="798"/>
      <c r="M455" s="798"/>
      <c r="N455" s="798"/>
      <c r="O455" s="799"/>
      <c r="P455" s="795" t="s">
        <v>40</v>
      </c>
      <c r="Q455" s="796"/>
      <c r="R455" s="796"/>
      <c r="S455" s="796"/>
      <c r="T455" s="796"/>
      <c r="U455" s="796"/>
      <c r="V455" s="797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hidden="1" customHeight="1" x14ac:dyDescent="0.25">
      <c r="A456" s="790" t="s">
        <v>78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66"/>
      <c r="AB456" s="66"/>
      <c r="AC456" s="80"/>
    </row>
    <row r="457" spans="1:68" ht="27" hidden="1" customHeight="1" x14ac:dyDescent="0.25">
      <c r="A457" s="63" t="s">
        <v>737</v>
      </c>
      <c r="B457" s="63" t="s">
        <v>738</v>
      </c>
      <c r="C457" s="36">
        <v>4301031303</v>
      </c>
      <c r="D457" s="791">
        <v>4607091384802</v>
      </c>
      <c r="E457" s="791"/>
      <c r="F457" s="62">
        <v>0.73</v>
      </c>
      <c r="G457" s="37">
        <v>6</v>
      </c>
      <c r="H457" s="62">
        <v>4.38</v>
      </c>
      <c r="I457" s="62">
        <v>4.6399999999999997</v>
      </c>
      <c r="J457" s="37">
        <v>156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9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IFERROR(IF(Y457=0,"",ROUNDUP(Y457/H457,0)*0.00753),"")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hidden="1" customHeight="1" x14ac:dyDescent="0.25">
      <c r="A458" s="63" t="s">
        <v>740</v>
      </c>
      <c r="B458" s="63" t="s">
        <v>741</v>
      </c>
      <c r="C458" s="36">
        <v>4301031304</v>
      </c>
      <c r="D458" s="791">
        <v>4607091384826</v>
      </c>
      <c r="E458" s="791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9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idden="1" x14ac:dyDescent="0.2">
      <c r="A459" s="798"/>
      <c r="B459" s="798"/>
      <c r="C459" s="798"/>
      <c r="D459" s="798"/>
      <c r="E459" s="798"/>
      <c r="F459" s="798"/>
      <c r="G459" s="798"/>
      <c r="H459" s="798"/>
      <c r="I459" s="798"/>
      <c r="J459" s="798"/>
      <c r="K459" s="798"/>
      <c r="L459" s="798"/>
      <c r="M459" s="798"/>
      <c r="N459" s="798"/>
      <c r="O459" s="799"/>
      <c r="P459" s="795" t="s">
        <v>40</v>
      </c>
      <c r="Q459" s="796"/>
      <c r="R459" s="796"/>
      <c r="S459" s="796"/>
      <c r="T459" s="796"/>
      <c r="U459" s="796"/>
      <c r="V459" s="797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hidden="1" x14ac:dyDescent="0.2">
      <c r="A460" s="798"/>
      <c r="B460" s="798"/>
      <c r="C460" s="798"/>
      <c r="D460" s="798"/>
      <c r="E460" s="798"/>
      <c r="F460" s="798"/>
      <c r="G460" s="798"/>
      <c r="H460" s="798"/>
      <c r="I460" s="798"/>
      <c r="J460" s="798"/>
      <c r="K460" s="798"/>
      <c r="L460" s="798"/>
      <c r="M460" s="798"/>
      <c r="N460" s="798"/>
      <c r="O460" s="799"/>
      <c r="P460" s="795" t="s">
        <v>40</v>
      </c>
      <c r="Q460" s="796"/>
      <c r="R460" s="796"/>
      <c r="S460" s="796"/>
      <c r="T460" s="796"/>
      <c r="U460" s="796"/>
      <c r="V460" s="797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790" t="s">
        <v>84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66"/>
      <c r="AB461" s="66"/>
      <c r="AC461" s="80"/>
    </row>
    <row r="462" spans="1:68" ht="27" hidden="1" customHeight="1" x14ac:dyDescent="0.25">
      <c r="A462" s="63" t="s">
        <v>742</v>
      </c>
      <c r="B462" s="63" t="s">
        <v>743</v>
      </c>
      <c r="C462" s="36">
        <v>4301051899</v>
      </c>
      <c r="D462" s="791">
        <v>4607091384246</v>
      </c>
      <c r="E462" s="791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130</v>
      </c>
      <c r="L462" s="37" t="s">
        <v>45</v>
      </c>
      <c r="M462" s="38" t="s">
        <v>88</v>
      </c>
      <c r="N462" s="38"/>
      <c r="O462" s="37">
        <v>40</v>
      </c>
      <c r="P462" s="917" t="s">
        <v>744</v>
      </c>
      <c r="Q462" s="793"/>
      <c r="R462" s="793"/>
      <c r="S462" s="793"/>
      <c r="T462" s="79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hidden="1" customHeight="1" x14ac:dyDescent="0.25">
      <c r="A463" s="63" t="s">
        <v>746</v>
      </c>
      <c r="B463" s="63" t="s">
        <v>747</v>
      </c>
      <c r="C463" s="36">
        <v>4301051901</v>
      </c>
      <c r="D463" s="791">
        <v>4680115881976</v>
      </c>
      <c r="E463" s="791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130</v>
      </c>
      <c r="L463" s="37" t="s">
        <v>45</v>
      </c>
      <c r="M463" s="38" t="s">
        <v>88</v>
      </c>
      <c r="N463" s="38"/>
      <c r="O463" s="37">
        <v>40</v>
      </c>
      <c r="P463" s="918" t="s">
        <v>748</v>
      </c>
      <c r="Q463" s="793"/>
      <c r="R463" s="793"/>
      <c r="S463" s="793"/>
      <c r="T463" s="79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hidden="1" customHeight="1" x14ac:dyDescent="0.25">
      <c r="A464" s="63" t="s">
        <v>750</v>
      </c>
      <c r="B464" s="63" t="s">
        <v>751</v>
      </c>
      <c r="C464" s="36">
        <v>4301051634</v>
      </c>
      <c r="D464" s="791">
        <v>4607091384253</v>
      </c>
      <c r="E464" s="791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9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hidden="1" customHeight="1" x14ac:dyDescent="0.25">
      <c r="A465" s="63" t="s">
        <v>750</v>
      </c>
      <c r="B465" s="63" t="s">
        <v>753</v>
      </c>
      <c r="C465" s="36">
        <v>4301051297</v>
      </c>
      <c r="D465" s="791">
        <v>4607091384253</v>
      </c>
      <c r="E465" s="791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9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755</v>
      </c>
      <c r="B466" s="63" t="s">
        <v>756</v>
      </c>
      <c r="C466" s="36">
        <v>4301051444</v>
      </c>
      <c r="D466" s="791">
        <v>4680115881969</v>
      </c>
      <c r="E466" s="791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9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798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795" t="s">
        <v>40</v>
      </c>
      <c r="Q467" s="796"/>
      <c r="R467" s="796"/>
      <c r="S467" s="796"/>
      <c r="T467" s="796"/>
      <c r="U467" s="796"/>
      <c r="V467" s="797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hidden="1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795" t="s">
        <v>40</v>
      </c>
      <c r="Q468" s="796"/>
      <c r="R468" s="796"/>
      <c r="S468" s="796"/>
      <c r="T468" s="796"/>
      <c r="U468" s="796"/>
      <c r="V468" s="797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hidden="1" customHeight="1" x14ac:dyDescent="0.25">
      <c r="A469" s="790" t="s">
        <v>224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66"/>
      <c r="AB469" s="66"/>
      <c r="AC469" s="80"/>
    </row>
    <row r="470" spans="1:68" ht="27" hidden="1" customHeight="1" x14ac:dyDescent="0.25">
      <c r="A470" s="63" t="s">
        <v>758</v>
      </c>
      <c r="B470" s="63" t="s">
        <v>759</v>
      </c>
      <c r="C470" s="36">
        <v>4301060441</v>
      </c>
      <c r="D470" s="791">
        <v>4607091389357</v>
      </c>
      <c r="E470" s="791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130</v>
      </c>
      <c r="L470" s="37" t="s">
        <v>45</v>
      </c>
      <c r="M470" s="38" t="s">
        <v>88</v>
      </c>
      <c r="N470" s="38"/>
      <c r="O470" s="37">
        <v>40</v>
      </c>
      <c r="P470" s="913" t="s">
        <v>760</v>
      </c>
      <c r="Q470" s="793"/>
      <c r="R470" s="793"/>
      <c r="S470" s="793"/>
      <c r="T470" s="79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idden="1" x14ac:dyDescent="0.2">
      <c r="A471" s="798"/>
      <c r="B471" s="798"/>
      <c r="C471" s="798"/>
      <c r="D471" s="798"/>
      <c r="E471" s="798"/>
      <c r="F471" s="798"/>
      <c r="G471" s="798"/>
      <c r="H471" s="798"/>
      <c r="I471" s="798"/>
      <c r="J471" s="798"/>
      <c r="K471" s="798"/>
      <c r="L471" s="798"/>
      <c r="M471" s="798"/>
      <c r="N471" s="798"/>
      <c r="O471" s="799"/>
      <c r="P471" s="795" t="s">
        <v>40</v>
      </c>
      <c r="Q471" s="796"/>
      <c r="R471" s="796"/>
      <c r="S471" s="796"/>
      <c r="T471" s="796"/>
      <c r="U471" s="796"/>
      <c r="V471" s="797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hidden="1" x14ac:dyDescent="0.2">
      <c r="A472" s="798"/>
      <c r="B472" s="798"/>
      <c r="C472" s="798"/>
      <c r="D472" s="798"/>
      <c r="E472" s="798"/>
      <c r="F472" s="798"/>
      <c r="G472" s="798"/>
      <c r="H472" s="798"/>
      <c r="I472" s="798"/>
      <c r="J472" s="798"/>
      <c r="K472" s="798"/>
      <c r="L472" s="798"/>
      <c r="M472" s="798"/>
      <c r="N472" s="798"/>
      <c r="O472" s="799"/>
      <c r="P472" s="795" t="s">
        <v>40</v>
      </c>
      <c r="Q472" s="796"/>
      <c r="R472" s="796"/>
      <c r="S472" s="796"/>
      <c r="T472" s="796"/>
      <c r="U472" s="796"/>
      <c r="V472" s="797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hidden="1" customHeight="1" x14ac:dyDescent="0.2">
      <c r="A473" s="839" t="s">
        <v>762</v>
      </c>
      <c r="B473" s="839"/>
      <c r="C473" s="839"/>
      <c r="D473" s="839"/>
      <c r="E473" s="839"/>
      <c r="F473" s="839"/>
      <c r="G473" s="839"/>
      <c r="H473" s="839"/>
      <c r="I473" s="839"/>
      <c r="J473" s="839"/>
      <c r="K473" s="839"/>
      <c r="L473" s="839"/>
      <c r="M473" s="839"/>
      <c r="N473" s="839"/>
      <c r="O473" s="839"/>
      <c r="P473" s="839"/>
      <c r="Q473" s="839"/>
      <c r="R473" s="839"/>
      <c r="S473" s="839"/>
      <c r="T473" s="839"/>
      <c r="U473" s="839"/>
      <c r="V473" s="839"/>
      <c r="W473" s="839"/>
      <c r="X473" s="839"/>
      <c r="Y473" s="839"/>
      <c r="Z473" s="839"/>
      <c r="AA473" s="54"/>
      <c r="AB473" s="54"/>
      <c r="AC473" s="54"/>
    </row>
    <row r="474" spans="1:68" ht="16.5" hidden="1" customHeight="1" x14ac:dyDescent="0.25">
      <c r="A474" s="805" t="s">
        <v>763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65"/>
      <c r="AB474" s="65"/>
      <c r="AC474" s="79"/>
    </row>
    <row r="475" spans="1:68" ht="14.25" hidden="1" customHeight="1" x14ac:dyDescent="0.25">
      <c r="A475" s="790" t="s">
        <v>126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66"/>
      <c r="AB475" s="66"/>
      <c r="AC475" s="80"/>
    </row>
    <row r="476" spans="1:68" ht="27" hidden="1" customHeight="1" x14ac:dyDescent="0.25">
      <c r="A476" s="63" t="s">
        <v>764</v>
      </c>
      <c r="B476" s="63" t="s">
        <v>765</v>
      </c>
      <c r="C476" s="36">
        <v>4301011428</v>
      </c>
      <c r="D476" s="791">
        <v>4607091389708</v>
      </c>
      <c r="E476" s="791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133</v>
      </c>
      <c r="N476" s="38"/>
      <c r="O476" s="37">
        <v>50</v>
      </c>
      <c r="P476" s="9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798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795" t="s">
        <v>40</v>
      </c>
      <c r="Q477" s="796"/>
      <c r="R477" s="796"/>
      <c r="S477" s="796"/>
      <c r="T477" s="796"/>
      <c r="U477" s="796"/>
      <c r="V477" s="79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hidden="1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795" t="s">
        <v>40</v>
      </c>
      <c r="Q478" s="796"/>
      <c r="R478" s="796"/>
      <c r="S478" s="796"/>
      <c r="T478" s="796"/>
      <c r="U478" s="796"/>
      <c r="V478" s="79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hidden="1" customHeight="1" x14ac:dyDescent="0.25">
      <c r="A479" s="790" t="s">
        <v>78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66"/>
      <c r="AB479" s="66"/>
      <c r="AC479" s="80"/>
    </row>
    <row r="480" spans="1:68" ht="27" hidden="1" customHeight="1" x14ac:dyDescent="0.25">
      <c r="A480" s="63" t="s">
        <v>767</v>
      </c>
      <c r="B480" s="63" t="s">
        <v>768</v>
      </c>
      <c r="C480" s="36">
        <v>4301031405</v>
      </c>
      <c r="D480" s="791">
        <v>4680115886100</v>
      </c>
      <c r="E480" s="791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904" t="s">
        <v>769</v>
      </c>
      <c r="Q480" s="793"/>
      <c r="R480" s="793"/>
      <c r="S480" s="793"/>
      <c r="T480" s="79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hidden="1" customHeight="1" x14ac:dyDescent="0.25">
      <c r="A481" s="63" t="s">
        <v>767</v>
      </c>
      <c r="B481" s="63" t="s">
        <v>771</v>
      </c>
      <c r="C481" s="36">
        <v>4301031322</v>
      </c>
      <c r="D481" s="791">
        <v>4607091389753</v>
      </c>
      <c r="E481" s="79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hidden="1" customHeight="1" x14ac:dyDescent="0.25">
      <c r="A482" s="63" t="s">
        <v>767</v>
      </c>
      <c r="B482" s="63" t="s">
        <v>772</v>
      </c>
      <c r="C482" s="36">
        <v>4301031355</v>
      </c>
      <c r="D482" s="791">
        <v>4607091389753</v>
      </c>
      <c r="E482" s="791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770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hidden="1" customHeight="1" x14ac:dyDescent="0.25">
      <c r="A483" s="63" t="s">
        <v>773</v>
      </c>
      <c r="B483" s="63" t="s">
        <v>774</v>
      </c>
      <c r="C483" s="36">
        <v>4301031382</v>
      </c>
      <c r="D483" s="791">
        <v>4680115886117</v>
      </c>
      <c r="E483" s="791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907" t="s">
        <v>775</v>
      </c>
      <c r="Q483" s="793"/>
      <c r="R483" s="793"/>
      <c r="S483" s="793"/>
      <c r="T483" s="79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8" t="s">
        <v>776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hidden="1" customHeight="1" x14ac:dyDescent="0.25">
      <c r="A484" s="63" t="s">
        <v>773</v>
      </c>
      <c r="B484" s="63" t="s">
        <v>777</v>
      </c>
      <c r="C484" s="36">
        <v>4301031406</v>
      </c>
      <c r="D484" s="791">
        <v>4680115886117</v>
      </c>
      <c r="E484" s="791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908" t="s">
        <v>775</v>
      </c>
      <c r="Q484" s="793"/>
      <c r="R484" s="793"/>
      <c r="S484" s="793"/>
      <c r="T484" s="79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hidden="1" customHeight="1" x14ac:dyDescent="0.25">
      <c r="A485" s="63" t="s">
        <v>773</v>
      </c>
      <c r="B485" s="63" t="s">
        <v>778</v>
      </c>
      <c r="C485" s="36">
        <v>4301031323</v>
      </c>
      <c r="D485" s="791">
        <v>4607091389760</v>
      </c>
      <c r="E485" s="791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9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776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hidden="1" customHeight="1" x14ac:dyDescent="0.25">
      <c r="A486" s="63" t="s">
        <v>779</v>
      </c>
      <c r="B486" s="63" t="s">
        <v>780</v>
      </c>
      <c r="C486" s="36">
        <v>4301031325</v>
      </c>
      <c r="D486" s="791">
        <v>4607091389746</v>
      </c>
      <c r="E486" s="791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hidden="1" customHeight="1" x14ac:dyDescent="0.25">
      <c r="A487" s="63" t="s">
        <v>779</v>
      </c>
      <c r="B487" s="63" t="s">
        <v>782</v>
      </c>
      <c r="C487" s="36">
        <v>4301031356</v>
      </c>
      <c r="D487" s="791">
        <v>4607091389746</v>
      </c>
      <c r="E487" s="791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91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hidden="1" customHeight="1" x14ac:dyDescent="0.25">
      <c r="A488" s="63" t="s">
        <v>783</v>
      </c>
      <c r="B488" s="63" t="s">
        <v>784</v>
      </c>
      <c r="C488" s="36">
        <v>4301031335</v>
      </c>
      <c r="D488" s="791">
        <v>4680115883147</v>
      </c>
      <c r="E488" s="791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8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770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hidden="1" customHeight="1" x14ac:dyDescent="0.25">
      <c r="A489" s="63" t="s">
        <v>783</v>
      </c>
      <c r="B489" s="63" t="s">
        <v>785</v>
      </c>
      <c r="C489" s="36">
        <v>4301031366</v>
      </c>
      <c r="D489" s="791">
        <v>4680115883147</v>
      </c>
      <c r="E489" s="79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896" t="s">
        <v>786</v>
      </c>
      <c r="Q489" s="793"/>
      <c r="R489" s="793"/>
      <c r="S489" s="793"/>
      <c r="T489" s="79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hidden="1" customHeight="1" x14ac:dyDescent="0.25">
      <c r="A490" s="63" t="s">
        <v>787</v>
      </c>
      <c r="B490" s="63" t="s">
        <v>788</v>
      </c>
      <c r="C490" s="36">
        <v>4301031330</v>
      </c>
      <c r="D490" s="791">
        <v>4607091384338</v>
      </c>
      <c r="E490" s="791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8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hidden="1" customHeight="1" x14ac:dyDescent="0.25">
      <c r="A491" s="63" t="s">
        <v>787</v>
      </c>
      <c r="B491" s="63" t="s">
        <v>789</v>
      </c>
      <c r="C491" s="36">
        <v>4301031362</v>
      </c>
      <c r="D491" s="791">
        <v>4607091384338</v>
      </c>
      <c r="E491" s="79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hidden="1" customHeight="1" x14ac:dyDescent="0.25">
      <c r="A492" s="63" t="s">
        <v>790</v>
      </c>
      <c r="B492" s="63" t="s">
        <v>791</v>
      </c>
      <c r="C492" s="36">
        <v>4301031254</v>
      </c>
      <c r="D492" s="791">
        <v>4680115883154</v>
      </c>
      <c r="E492" s="791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45</v>
      </c>
      <c r="P492" s="8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hidden="1" customHeight="1" x14ac:dyDescent="0.25">
      <c r="A493" s="63" t="s">
        <v>790</v>
      </c>
      <c r="B493" s="63" t="s">
        <v>793</v>
      </c>
      <c r="C493" s="36">
        <v>4301031336</v>
      </c>
      <c r="D493" s="791">
        <v>4680115883154</v>
      </c>
      <c r="E493" s="79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9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hidden="1" customHeight="1" x14ac:dyDescent="0.25">
      <c r="A494" s="63" t="s">
        <v>790</v>
      </c>
      <c r="B494" s="63" t="s">
        <v>795</v>
      </c>
      <c r="C494" s="36">
        <v>4301031374</v>
      </c>
      <c r="D494" s="791">
        <v>4680115883154</v>
      </c>
      <c r="E494" s="79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901" t="s">
        <v>796</v>
      </c>
      <c r="Q494" s="793"/>
      <c r="R494" s="793"/>
      <c r="S494" s="793"/>
      <c r="T494" s="79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hidden="1" customHeight="1" x14ac:dyDescent="0.25">
      <c r="A495" s="63" t="s">
        <v>797</v>
      </c>
      <c r="B495" s="63" t="s">
        <v>798</v>
      </c>
      <c r="C495" s="36">
        <v>4301031331</v>
      </c>
      <c r="D495" s="791">
        <v>4607091389524</v>
      </c>
      <c r="E495" s="79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794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hidden="1" customHeight="1" x14ac:dyDescent="0.25">
      <c r="A496" s="63" t="s">
        <v>797</v>
      </c>
      <c r="B496" s="63" t="s">
        <v>799</v>
      </c>
      <c r="C496" s="36">
        <v>4301031361</v>
      </c>
      <c r="D496" s="791">
        <v>4607091389524</v>
      </c>
      <c r="E496" s="79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hidden="1" customHeight="1" x14ac:dyDescent="0.25">
      <c r="A497" s="63" t="s">
        <v>800</v>
      </c>
      <c r="B497" s="63" t="s">
        <v>801</v>
      </c>
      <c r="C497" s="36">
        <v>4301031337</v>
      </c>
      <c r="D497" s="791">
        <v>4680115883161</v>
      </c>
      <c r="E497" s="79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8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hidden="1" customHeight="1" x14ac:dyDescent="0.25">
      <c r="A498" s="63" t="s">
        <v>800</v>
      </c>
      <c r="B498" s="63" t="s">
        <v>803</v>
      </c>
      <c r="C498" s="36">
        <v>4301031364</v>
      </c>
      <c r="D498" s="791">
        <v>4680115883161</v>
      </c>
      <c r="E498" s="79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888" t="s">
        <v>804</v>
      </c>
      <c r="Q498" s="793"/>
      <c r="R498" s="793"/>
      <c r="S498" s="793"/>
      <c r="T498" s="79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hidden="1" customHeight="1" x14ac:dyDescent="0.25">
      <c r="A499" s="63" t="s">
        <v>805</v>
      </c>
      <c r="B499" s="63" t="s">
        <v>806</v>
      </c>
      <c r="C499" s="36">
        <v>4301031333</v>
      </c>
      <c r="D499" s="791">
        <v>4607091389531</v>
      </c>
      <c r="E499" s="79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hidden="1" customHeight="1" x14ac:dyDescent="0.25">
      <c r="A500" s="63" t="s">
        <v>805</v>
      </c>
      <c r="B500" s="63" t="s">
        <v>808</v>
      </c>
      <c r="C500" s="36">
        <v>4301031358</v>
      </c>
      <c r="D500" s="791">
        <v>4607091389531</v>
      </c>
      <c r="E500" s="79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hidden="1" customHeight="1" x14ac:dyDescent="0.25">
      <c r="A501" s="63" t="s">
        <v>809</v>
      </c>
      <c r="B501" s="63" t="s">
        <v>810</v>
      </c>
      <c r="C501" s="36">
        <v>4301031360</v>
      </c>
      <c r="D501" s="791">
        <v>4607091384345</v>
      </c>
      <c r="E501" s="79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hidden="1" customHeight="1" x14ac:dyDescent="0.25">
      <c r="A502" s="63" t="s">
        <v>811</v>
      </c>
      <c r="B502" s="63" t="s">
        <v>812</v>
      </c>
      <c r="C502" s="36">
        <v>4301031255</v>
      </c>
      <c r="D502" s="791">
        <v>4680115883185</v>
      </c>
      <c r="E502" s="79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8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hidden="1" customHeight="1" x14ac:dyDescent="0.25">
      <c r="A503" s="63" t="s">
        <v>811</v>
      </c>
      <c r="B503" s="63" t="s">
        <v>814</v>
      </c>
      <c r="C503" s="36">
        <v>4301031338</v>
      </c>
      <c r="D503" s="791">
        <v>4680115883185</v>
      </c>
      <c r="E503" s="79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hidden="1" customHeight="1" x14ac:dyDescent="0.25">
      <c r="A504" s="63" t="s">
        <v>811</v>
      </c>
      <c r="B504" s="63" t="s">
        <v>815</v>
      </c>
      <c r="C504" s="36">
        <v>4301031368</v>
      </c>
      <c r="D504" s="791">
        <v>4680115883185</v>
      </c>
      <c r="E504" s="79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4" t="s">
        <v>816</v>
      </c>
      <c r="Q504" s="793"/>
      <c r="R504" s="793"/>
      <c r="S504" s="793"/>
      <c r="T504" s="79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776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idden="1" x14ac:dyDescent="0.2">
      <c r="A505" s="798"/>
      <c r="B505" s="798"/>
      <c r="C505" s="798"/>
      <c r="D505" s="798"/>
      <c r="E505" s="798"/>
      <c r="F505" s="798"/>
      <c r="G505" s="798"/>
      <c r="H505" s="798"/>
      <c r="I505" s="798"/>
      <c r="J505" s="798"/>
      <c r="K505" s="798"/>
      <c r="L505" s="798"/>
      <c r="M505" s="798"/>
      <c r="N505" s="798"/>
      <c r="O505" s="799"/>
      <c r="P505" s="795" t="s">
        <v>40</v>
      </c>
      <c r="Q505" s="796"/>
      <c r="R505" s="796"/>
      <c r="S505" s="796"/>
      <c r="T505" s="796"/>
      <c r="U505" s="796"/>
      <c r="V505" s="797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hidden="1" x14ac:dyDescent="0.2">
      <c r="A506" s="798"/>
      <c r="B506" s="798"/>
      <c r="C506" s="798"/>
      <c r="D506" s="798"/>
      <c r="E506" s="798"/>
      <c r="F506" s="798"/>
      <c r="G506" s="798"/>
      <c r="H506" s="798"/>
      <c r="I506" s="798"/>
      <c r="J506" s="798"/>
      <c r="K506" s="798"/>
      <c r="L506" s="798"/>
      <c r="M506" s="798"/>
      <c r="N506" s="798"/>
      <c r="O506" s="799"/>
      <c r="P506" s="795" t="s">
        <v>40</v>
      </c>
      <c r="Q506" s="796"/>
      <c r="R506" s="796"/>
      <c r="S506" s="796"/>
      <c r="T506" s="796"/>
      <c r="U506" s="796"/>
      <c r="V506" s="797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hidden="1" customHeight="1" x14ac:dyDescent="0.25">
      <c r="A507" s="790" t="s">
        <v>84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66"/>
      <c r="AB507" s="66"/>
      <c r="AC507" s="80"/>
    </row>
    <row r="508" spans="1:68" ht="27" hidden="1" customHeight="1" x14ac:dyDescent="0.25">
      <c r="A508" s="63" t="s">
        <v>817</v>
      </c>
      <c r="B508" s="63" t="s">
        <v>818</v>
      </c>
      <c r="C508" s="36">
        <v>4301051284</v>
      </c>
      <c r="D508" s="791">
        <v>4607091384352</v>
      </c>
      <c r="E508" s="79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820</v>
      </c>
      <c r="B509" s="63" t="s">
        <v>821</v>
      </c>
      <c r="C509" s="36">
        <v>4301051431</v>
      </c>
      <c r="D509" s="791">
        <v>4607091389654</v>
      </c>
      <c r="E509" s="79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idden="1" x14ac:dyDescent="0.2">
      <c r="A510" s="798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795" t="s">
        <v>40</v>
      </c>
      <c r="Q510" s="796"/>
      <c r="R510" s="796"/>
      <c r="S510" s="796"/>
      <c r="T510" s="796"/>
      <c r="U510" s="796"/>
      <c r="V510" s="79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hidden="1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795" t="s">
        <v>40</v>
      </c>
      <c r="Q511" s="796"/>
      <c r="R511" s="796"/>
      <c r="S511" s="796"/>
      <c r="T511" s="796"/>
      <c r="U511" s="796"/>
      <c r="V511" s="79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hidden="1" customHeight="1" x14ac:dyDescent="0.25">
      <c r="A512" s="790" t="s">
        <v>115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66"/>
      <c r="AB512" s="66"/>
      <c r="AC512" s="80"/>
    </row>
    <row r="513" spans="1:68" ht="27" hidden="1" customHeight="1" x14ac:dyDescent="0.25">
      <c r="A513" s="63" t="s">
        <v>823</v>
      </c>
      <c r="B513" s="63" t="s">
        <v>824</v>
      </c>
      <c r="C513" s="36">
        <v>4301032045</v>
      </c>
      <c r="D513" s="791">
        <v>4680115884335</v>
      </c>
      <c r="E513" s="791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hidden="1" customHeight="1" x14ac:dyDescent="0.25">
      <c r="A514" s="63" t="s">
        <v>828</v>
      </c>
      <c r="B514" s="63" t="s">
        <v>829</v>
      </c>
      <c r="C514" s="36">
        <v>4301170011</v>
      </c>
      <c r="D514" s="791">
        <v>4680115884113</v>
      </c>
      <c r="E514" s="791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8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798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795" t="s">
        <v>40</v>
      </c>
      <c r="Q515" s="796"/>
      <c r="R515" s="796"/>
      <c r="S515" s="796"/>
      <c r="T515" s="796"/>
      <c r="U515" s="796"/>
      <c r="V515" s="797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hidden="1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795" t="s">
        <v>40</v>
      </c>
      <c r="Q516" s="796"/>
      <c r="R516" s="796"/>
      <c r="S516" s="796"/>
      <c r="T516" s="796"/>
      <c r="U516" s="796"/>
      <c r="V516" s="797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hidden="1" customHeight="1" x14ac:dyDescent="0.25">
      <c r="A517" s="805" t="s">
        <v>831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65"/>
      <c r="AB517" s="65"/>
      <c r="AC517" s="79"/>
    </row>
    <row r="518" spans="1:68" ht="14.25" hidden="1" customHeight="1" x14ac:dyDescent="0.25">
      <c r="A518" s="790" t="s">
        <v>183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66"/>
      <c r="AB518" s="66"/>
      <c r="AC518" s="80"/>
    </row>
    <row r="519" spans="1:68" ht="27" hidden="1" customHeight="1" x14ac:dyDescent="0.25">
      <c r="A519" s="63" t="s">
        <v>832</v>
      </c>
      <c r="B519" s="63" t="s">
        <v>833</v>
      </c>
      <c r="C519" s="36">
        <v>4301020315</v>
      </c>
      <c r="D519" s="791">
        <v>4607091389364</v>
      </c>
      <c r="E519" s="791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idden="1" x14ac:dyDescent="0.2">
      <c r="A520" s="798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795" t="s">
        <v>40</v>
      </c>
      <c r="Q520" s="796"/>
      <c r="R520" s="796"/>
      <c r="S520" s="796"/>
      <c r="T520" s="796"/>
      <c r="U520" s="796"/>
      <c r="V520" s="797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hidden="1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795" t="s">
        <v>40</v>
      </c>
      <c r="Q521" s="796"/>
      <c r="R521" s="796"/>
      <c r="S521" s="796"/>
      <c r="T521" s="796"/>
      <c r="U521" s="796"/>
      <c r="V521" s="797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hidden="1" customHeight="1" x14ac:dyDescent="0.25">
      <c r="A522" s="790" t="s">
        <v>78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66"/>
      <c r="AB522" s="66"/>
      <c r="AC522" s="80"/>
    </row>
    <row r="523" spans="1:68" ht="27" hidden="1" customHeight="1" x14ac:dyDescent="0.25">
      <c r="A523" s="63" t="s">
        <v>835</v>
      </c>
      <c r="B523" s="63" t="s">
        <v>836</v>
      </c>
      <c r="C523" s="36">
        <v>4301031403</v>
      </c>
      <c r="D523" s="791">
        <v>4680115886094</v>
      </c>
      <c r="E523" s="791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133</v>
      </c>
      <c r="N523" s="38"/>
      <c r="O523" s="37">
        <v>50</v>
      </c>
      <c r="P523" s="878" t="s">
        <v>837</v>
      </c>
      <c r="Q523" s="793"/>
      <c r="R523" s="793"/>
      <c r="S523" s="793"/>
      <c r="T523" s="79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104"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 t="shared" ref="BM523:BM528" si="105">IFERROR(X523*I523/H523,"0")</f>
        <v>0</v>
      </c>
      <c r="BN523" s="78">
        <f t="shared" ref="BN523:BN528" si="106">IFERROR(Y523*I523/H523,"0")</f>
        <v>0</v>
      </c>
      <c r="BO523" s="78">
        <f t="shared" ref="BO523:BO528" si="107">IFERROR(1/J523*(X523/H523),"0")</f>
        <v>0</v>
      </c>
      <c r="BP523" s="78">
        <f t="shared" ref="BP523:BP528" si="108">IFERROR(1/J523*(Y523/H523),"0")</f>
        <v>0</v>
      </c>
    </row>
    <row r="524" spans="1:68" ht="27" hidden="1" customHeight="1" x14ac:dyDescent="0.25">
      <c r="A524" s="63" t="s">
        <v>835</v>
      </c>
      <c r="B524" s="63" t="s">
        <v>839</v>
      </c>
      <c r="C524" s="36">
        <v>4301031324</v>
      </c>
      <c r="D524" s="791">
        <v>4607091389739</v>
      </c>
      <c r="E524" s="791"/>
      <c r="F524" s="62">
        <v>0.7</v>
      </c>
      <c r="G524" s="37">
        <v>6</v>
      </c>
      <c r="H524" s="62">
        <v>4.2</v>
      </c>
      <c r="I524" s="62">
        <v>4.43</v>
      </c>
      <c r="J524" s="37">
        <v>156</v>
      </c>
      <c r="K524" s="37" t="s">
        <v>139</v>
      </c>
      <c r="L524" s="37" t="s">
        <v>45</v>
      </c>
      <c r="M524" s="38" t="s">
        <v>82</v>
      </c>
      <c r="N524" s="38"/>
      <c r="O524" s="37">
        <v>50</v>
      </c>
      <c r="P524" s="8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104"/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34" t="s">
        <v>838</v>
      </c>
      <c r="AG524" s="78"/>
      <c r="AJ524" s="84" t="s">
        <v>45</v>
      </c>
      <c r="AK524" s="84">
        <v>0</v>
      </c>
      <c r="BB524" s="635" t="s">
        <v>66</v>
      </c>
      <c r="BM524" s="78">
        <f t="shared" si="105"/>
        <v>0</v>
      </c>
      <c r="BN524" s="78">
        <f t="shared" si="106"/>
        <v>0</v>
      </c>
      <c r="BO524" s="78">
        <f t="shared" si="107"/>
        <v>0</v>
      </c>
      <c r="BP524" s="78">
        <f t="shared" si="108"/>
        <v>0</v>
      </c>
    </row>
    <row r="525" spans="1:68" ht="27" hidden="1" customHeight="1" x14ac:dyDescent="0.25">
      <c r="A525" s="63" t="s">
        <v>840</v>
      </c>
      <c r="B525" s="63" t="s">
        <v>841</v>
      </c>
      <c r="C525" s="36">
        <v>4301031363</v>
      </c>
      <c r="D525" s="791">
        <v>4607091389425</v>
      </c>
      <c r="E525" s="791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8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104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842</v>
      </c>
      <c r="AG525" s="78"/>
      <c r="AJ525" s="84" t="s">
        <v>45</v>
      </c>
      <c r="AK525" s="84">
        <v>0</v>
      </c>
      <c r="BB525" s="637" t="s">
        <v>66</v>
      </c>
      <c r="BM525" s="78">
        <f t="shared" si="105"/>
        <v>0</v>
      </c>
      <c r="BN525" s="78">
        <f t="shared" si="106"/>
        <v>0</v>
      </c>
      <c r="BO525" s="78">
        <f t="shared" si="107"/>
        <v>0</v>
      </c>
      <c r="BP525" s="78">
        <f t="shared" si="108"/>
        <v>0</v>
      </c>
    </row>
    <row r="526" spans="1:68" ht="27" hidden="1" customHeight="1" x14ac:dyDescent="0.25">
      <c r="A526" s="63" t="s">
        <v>843</v>
      </c>
      <c r="B526" s="63" t="s">
        <v>844</v>
      </c>
      <c r="C526" s="36">
        <v>4301031373</v>
      </c>
      <c r="D526" s="791">
        <v>4680115880771</v>
      </c>
      <c r="E526" s="791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81" t="s">
        <v>845</v>
      </c>
      <c r="Q526" s="793"/>
      <c r="R526" s="793"/>
      <c r="S526" s="793"/>
      <c r="T526" s="79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104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846</v>
      </c>
      <c r="AG526" s="78"/>
      <c r="AJ526" s="84" t="s">
        <v>45</v>
      </c>
      <c r="AK526" s="84">
        <v>0</v>
      </c>
      <c r="BB526" s="639" t="s">
        <v>66</v>
      </c>
      <c r="BM526" s="78">
        <f t="shared" si="105"/>
        <v>0</v>
      </c>
      <c r="BN526" s="78">
        <f t="shared" si="106"/>
        <v>0</v>
      </c>
      <c r="BO526" s="78">
        <f t="shared" si="107"/>
        <v>0</v>
      </c>
      <c r="BP526" s="78">
        <f t="shared" si="108"/>
        <v>0</v>
      </c>
    </row>
    <row r="527" spans="1:68" ht="27" hidden="1" customHeight="1" x14ac:dyDescent="0.25">
      <c r="A527" s="63" t="s">
        <v>847</v>
      </c>
      <c r="B527" s="63" t="s">
        <v>848</v>
      </c>
      <c r="C527" s="36">
        <v>4301031359</v>
      </c>
      <c r="D527" s="791">
        <v>4607091389500</v>
      </c>
      <c r="E527" s="791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8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104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846</v>
      </c>
      <c r="AG527" s="78"/>
      <c r="AJ527" s="84" t="s">
        <v>45</v>
      </c>
      <c r="AK527" s="84">
        <v>0</v>
      </c>
      <c r="BB527" s="641" t="s">
        <v>66</v>
      </c>
      <c r="BM527" s="78">
        <f t="shared" si="105"/>
        <v>0</v>
      </c>
      <c r="BN527" s="78">
        <f t="shared" si="106"/>
        <v>0</v>
      </c>
      <c r="BO527" s="78">
        <f t="shared" si="107"/>
        <v>0</v>
      </c>
      <c r="BP527" s="78">
        <f t="shared" si="108"/>
        <v>0</v>
      </c>
    </row>
    <row r="528" spans="1:68" ht="27" hidden="1" customHeight="1" x14ac:dyDescent="0.25">
      <c r="A528" s="63" t="s">
        <v>847</v>
      </c>
      <c r="B528" s="63" t="s">
        <v>849</v>
      </c>
      <c r="C528" s="36">
        <v>4301031327</v>
      </c>
      <c r="D528" s="791">
        <v>4607091389500</v>
      </c>
      <c r="E528" s="791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4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846</v>
      </c>
      <c r="AG528" s="78"/>
      <c r="AJ528" s="84" t="s">
        <v>45</v>
      </c>
      <c r="AK528" s="84">
        <v>0</v>
      </c>
      <c r="BB528" s="643" t="s">
        <v>66</v>
      </c>
      <c r="BM528" s="78">
        <f t="shared" si="105"/>
        <v>0</v>
      </c>
      <c r="BN528" s="78">
        <f t="shared" si="106"/>
        <v>0</v>
      </c>
      <c r="BO528" s="78">
        <f t="shared" si="107"/>
        <v>0</v>
      </c>
      <c r="BP528" s="78">
        <f t="shared" si="108"/>
        <v>0</v>
      </c>
    </row>
    <row r="529" spans="1:68" hidden="1" x14ac:dyDescent="0.2">
      <c r="A529" s="798"/>
      <c r="B529" s="798"/>
      <c r="C529" s="798"/>
      <c r="D529" s="798"/>
      <c r="E529" s="798"/>
      <c r="F529" s="798"/>
      <c r="G529" s="798"/>
      <c r="H529" s="798"/>
      <c r="I529" s="798"/>
      <c r="J529" s="798"/>
      <c r="K529" s="798"/>
      <c r="L529" s="798"/>
      <c r="M529" s="798"/>
      <c r="N529" s="798"/>
      <c r="O529" s="799"/>
      <c r="P529" s="795" t="s">
        <v>40</v>
      </c>
      <c r="Q529" s="796"/>
      <c r="R529" s="796"/>
      <c r="S529" s="796"/>
      <c r="T529" s="796"/>
      <c r="U529" s="796"/>
      <c r="V529" s="797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hidden="1" x14ac:dyDescent="0.2">
      <c r="A530" s="798"/>
      <c r="B530" s="798"/>
      <c r="C530" s="798"/>
      <c r="D530" s="798"/>
      <c r="E530" s="798"/>
      <c r="F530" s="798"/>
      <c r="G530" s="798"/>
      <c r="H530" s="798"/>
      <c r="I530" s="798"/>
      <c r="J530" s="798"/>
      <c r="K530" s="798"/>
      <c r="L530" s="798"/>
      <c r="M530" s="798"/>
      <c r="N530" s="798"/>
      <c r="O530" s="799"/>
      <c r="P530" s="795" t="s">
        <v>40</v>
      </c>
      <c r="Q530" s="796"/>
      <c r="R530" s="796"/>
      <c r="S530" s="796"/>
      <c r="T530" s="796"/>
      <c r="U530" s="796"/>
      <c r="V530" s="797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hidden="1" customHeight="1" x14ac:dyDescent="0.25">
      <c r="A531" s="790" t="s">
        <v>115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66"/>
      <c r="AB531" s="66"/>
      <c r="AC531" s="80"/>
    </row>
    <row r="532" spans="1:68" ht="27" hidden="1" customHeight="1" x14ac:dyDescent="0.25">
      <c r="A532" s="63" t="s">
        <v>850</v>
      </c>
      <c r="B532" s="63" t="s">
        <v>851</v>
      </c>
      <c r="C532" s="36">
        <v>4301032046</v>
      </c>
      <c r="D532" s="791">
        <v>4680115884359</v>
      </c>
      <c r="E532" s="791"/>
      <c r="F532" s="62">
        <v>0.06</v>
      </c>
      <c r="G532" s="37">
        <v>20</v>
      </c>
      <c r="H532" s="62">
        <v>1.2</v>
      </c>
      <c r="I532" s="62">
        <v>1.8</v>
      </c>
      <c r="J532" s="37">
        <v>200</v>
      </c>
      <c r="K532" s="37" t="s">
        <v>827</v>
      </c>
      <c r="L532" s="37" t="s">
        <v>45</v>
      </c>
      <c r="M532" s="38" t="s">
        <v>826</v>
      </c>
      <c r="N532" s="38"/>
      <c r="O532" s="37">
        <v>60</v>
      </c>
      <c r="P532" s="87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IFERROR(IF(Y532=0,"",ROUNDUP(Y532/H532,0)*0.00627),"")</f>
        <v/>
      </c>
      <c r="AA532" s="68" t="s">
        <v>45</v>
      </c>
      <c r="AB532" s="69" t="s">
        <v>45</v>
      </c>
      <c r="AC532" s="644" t="s">
        <v>830</v>
      </c>
      <c r="AG532" s="78"/>
      <c r="AJ532" s="84" t="s">
        <v>45</v>
      </c>
      <c r="AK532" s="84">
        <v>0</v>
      </c>
      <c r="BB532" s="645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idden="1" x14ac:dyDescent="0.2">
      <c r="A533" s="798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795" t="s">
        <v>40</v>
      </c>
      <c r="Q533" s="796"/>
      <c r="R533" s="796"/>
      <c r="S533" s="796"/>
      <c r="T533" s="796"/>
      <c r="U533" s="796"/>
      <c r="V533" s="797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hidden="1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795" t="s">
        <v>40</v>
      </c>
      <c r="Q534" s="796"/>
      <c r="R534" s="796"/>
      <c r="S534" s="796"/>
      <c r="T534" s="796"/>
      <c r="U534" s="796"/>
      <c r="V534" s="797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14.25" hidden="1" customHeight="1" x14ac:dyDescent="0.25">
      <c r="A535" s="790" t="s">
        <v>852</v>
      </c>
      <c r="B535" s="790"/>
      <c r="C535" s="790"/>
      <c r="D535" s="790"/>
      <c r="E535" s="790"/>
      <c r="F535" s="790"/>
      <c r="G535" s="790"/>
      <c r="H535" s="790"/>
      <c r="I535" s="790"/>
      <c r="J535" s="790"/>
      <c r="K535" s="790"/>
      <c r="L535" s="790"/>
      <c r="M535" s="790"/>
      <c r="N535" s="790"/>
      <c r="O535" s="790"/>
      <c r="P535" s="790"/>
      <c r="Q535" s="790"/>
      <c r="R535" s="790"/>
      <c r="S535" s="790"/>
      <c r="T535" s="790"/>
      <c r="U535" s="790"/>
      <c r="V535" s="790"/>
      <c r="W535" s="790"/>
      <c r="X535" s="790"/>
      <c r="Y535" s="790"/>
      <c r="Z535" s="790"/>
      <c r="AA535" s="66"/>
      <c r="AB535" s="66"/>
      <c r="AC535" s="80"/>
    </row>
    <row r="536" spans="1:68" ht="27" hidden="1" customHeight="1" x14ac:dyDescent="0.25">
      <c r="A536" s="63" t="s">
        <v>853</v>
      </c>
      <c r="B536" s="63" t="s">
        <v>854</v>
      </c>
      <c r="C536" s="36">
        <v>4301040357</v>
      </c>
      <c r="D536" s="791">
        <v>4680115884564</v>
      </c>
      <c r="E536" s="791"/>
      <c r="F536" s="62">
        <v>0.15</v>
      </c>
      <c r="G536" s="37">
        <v>20</v>
      </c>
      <c r="H536" s="62">
        <v>3</v>
      </c>
      <c r="I536" s="62">
        <v>3.6</v>
      </c>
      <c r="J536" s="37">
        <v>200</v>
      </c>
      <c r="K536" s="37" t="s">
        <v>827</v>
      </c>
      <c r="L536" s="37" t="s">
        <v>45</v>
      </c>
      <c r="M536" s="38" t="s">
        <v>826</v>
      </c>
      <c r="N536" s="38"/>
      <c r="O536" s="37">
        <v>60</v>
      </c>
      <c r="P536" s="8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46" t="s">
        <v>855</v>
      </c>
      <c r="AG536" s="78"/>
      <c r="AJ536" s="84" t="s">
        <v>45</v>
      </c>
      <c r="AK536" s="84">
        <v>0</v>
      </c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idden="1" x14ac:dyDescent="0.2">
      <c r="A537" s="798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795" t="s">
        <v>40</v>
      </c>
      <c r="Q537" s="796"/>
      <c r="R537" s="796"/>
      <c r="S537" s="796"/>
      <c r="T537" s="796"/>
      <c r="U537" s="796"/>
      <c r="V537" s="797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hidden="1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795" t="s">
        <v>40</v>
      </c>
      <c r="Q538" s="796"/>
      <c r="R538" s="796"/>
      <c r="S538" s="796"/>
      <c r="T538" s="796"/>
      <c r="U538" s="796"/>
      <c r="V538" s="797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6.5" hidden="1" customHeight="1" x14ac:dyDescent="0.25">
      <c r="A539" s="805" t="s">
        <v>856</v>
      </c>
      <c r="B539" s="805"/>
      <c r="C539" s="805"/>
      <c r="D539" s="805"/>
      <c r="E539" s="805"/>
      <c r="F539" s="805"/>
      <c r="G539" s="805"/>
      <c r="H539" s="805"/>
      <c r="I539" s="805"/>
      <c r="J539" s="805"/>
      <c r="K539" s="805"/>
      <c r="L539" s="805"/>
      <c r="M539" s="805"/>
      <c r="N539" s="805"/>
      <c r="O539" s="805"/>
      <c r="P539" s="805"/>
      <c r="Q539" s="805"/>
      <c r="R539" s="805"/>
      <c r="S539" s="805"/>
      <c r="T539" s="805"/>
      <c r="U539" s="805"/>
      <c r="V539" s="805"/>
      <c r="W539" s="805"/>
      <c r="X539" s="805"/>
      <c r="Y539" s="805"/>
      <c r="Z539" s="805"/>
      <c r="AA539" s="65"/>
      <c r="AB539" s="65"/>
      <c r="AC539" s="79"/>
    </row>
    <row r="540" spans="1:68" ht="14.25" hidden="1" customHeight="1" x14ac:dyDescent="0.25">
      <c r="A540" s="790" t="s">
        <v>78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66"/>
      <c r="AB540" s="66"/>
      <c r="AC540" s="80"/>
    </row>
    <row r="541" spans="1:68" ht="27" hidden="1" customHeight="1" x14ac:dyDescent="0.25">
      <c r="A541" s="63" t="s">
        <v>857</v>
      </c>
      <c r="B541" s="63" t="s">
        <v>858</v>
      </c>
      <c r="C541" s="36">
        <v>4301031294</v>
      </c>
      <c r="D541" s="791">
        <v>4680115885189</v>
      </c>
      <c r="E541" s="791"/>
      <c r="F541" s="62">
        <v>0.2</v>
      </c>
      <c r="G541" s="37">
        <v>6</v>
      </c>
      <c r="H541" s="62">
        <v>1.2</v>
      </c>
      <c r="I541" s="62">
        <v>1.3720000000000001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859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hidden="1" customHeight="1" x14ac:dyDescent="0.25">
      <c r="A542" s="63" t="s">
        <v>860</v>
      </c>
      <c r="B542" s="63" t="s">
        <v>861</v>
      </c>
      <c r="C542" s="36">
        <v>4301031293</v>
      </c>
      <c r="D542" s="791">
        <v>4680115885172</v>
      </c>
      <c r="E542" s="791"/>
      <c r="F542" s="62">
        <v>0.2</v>
      </c>
      <c r="G542" s="37">
        <v>6</v>
      </c>
      <c r="H542" s="62">
        <v>1.2</v>
      </c>
      <c r="I542" s="62">
        <v>1.3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8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859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hidden="1" customHeight="1" x14ac:dyDescent="0.25">
      <c r="A543" s="63" t="s">
        <v>862</v>
      </c>
      <c r="B543" s="63" t="s">
        <v>863</v>
      </c>
      <c r="C543" s="36">
        <v>4301031291</v>
      </c>
      <c r="D543" s="791">
        <v>4680115885110</v>
      </c>
      <c r="E543" s="791"/>
      <c r="F543" s="62">
        <v>0.2</v>
      </c>
      <c r="G543" s="37">
        <v>6</v>
      </c>
      <c r="H543" s="62">
        <v>1.2</v>
      </c>
      <c r="I543" s="62">
        <v>2.02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8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864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hidden="1" customHeight="1" x14ac:dyDescent="0.25">
      <c r="A544" s="63" t="s">
        <v>865</v>
      </c>
      <c r="B544" s="63" t="s">
        <v>866</v>
      </c>
      <c r="C544" s="36">
        <v>4301031329</v>
      </c>
      <c r="D544" s="791">
        <v>4680115885219</v>
      </c>
      <c r="E544" s="791"/>
      <c r="F544" s="62">
        <v>0.28000000000000003</v>
      </c>
      <c r="G544" s="37">
        <v>6</v>
      </c>
      <c r="H544" s="62">
        <v>1.68</v>
      </c>
      <c r="I544" s="62">
        <v>2.5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87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867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idden="1" x14ac:dyDescent="0.2">
      <c r="A545" s="798"/>
      <c r="B545" s="798"/>
      <c r="C545" s="798"/>
      <c r="D545" s="798"/>
      <c r="E545" s="798"/>
      <c r="F545" s="798"/>
      <c r="G545" s="798"/>
      <c r="H545" s="798"/>
      <c r="I545" s="798"/>
      <c r="J545" s="798"/>
      <c r="K545" s="798"/>
      <c r="L545" s="798"/>
      <c r="M545" s="798"/>
      <c r="N545" s="798"/>
      <c r="O545" s="799"/>
      <c r="P545" s="795" t="s">
        <v>40</v>
      </c>
      <c r="Q545" s="796"/>
      <c r="R545" s="796"/>
      <c r="S545" s="796"/>
      <c r="T545" s="796"/>
      <c r="U545" s="796"/>
      <c r="V545" s="797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hidden="1" x14ac:dyDescent="0.2">
      <c r="A546" s="798"/>
      <c r="B546" s="798"/>
      <c r="C546" s="798"/>
      <c r="D546" s="798"/>
      <c r="E546" s="798"/>
      <c r="F546" s="798"/>
      <c r="G546" s="798"/>
      <c r="H546" s="798"/>
      <c r="I546" s="798"/>
      <c r="J546" s="798"/>
      <c r="K546" s="798"/>
      <c r="L546" s="798"/>
      <c r="M546" s="798"/>
      <c r="N546" s="798"/>
      <c r="O546" s="799"/>
      <c r="P546" s="795" t="s">
        <v>40</v>
      </c>
      <c r="Q546" s="796"/>
      <c r="R546" s="796"/>
      <c r="S546" s="796"/>
      <c r="T546" s="796"/>
      <c r="U546" s="796"/>
      <c r="V546" s="797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6.5" hidden="1" customHeight="1" x14ac:dyDescent="0.25">
      <c r="A547" s="805" t="s">
        <v>868</v>
      </c>
      <c r="B547" s="805"/>
      <c r="C547" s="805"/>
      <c r="D547" s="805"/>
      <c r="E547" s="805"/>
      <c r="F547" s="805"/>
      <c r="G547" s="805"/>
      <c r="H547" s="805"/>
      <c r="I547" s="805"/>
      <c r="J547" s="805"/>
      <c r="K547" s="805"/>
      <c r="L547" s="805"/>
      <c r="M547" s="805"/>
      <c r="N547" s="805"/>
      <c r="O547" s="805"/>
      <c r="P547" s="805"/>
      <c r="Q547" s="805"/>
      <c r="R547" s="805"/>
      <c r="S547" s="805"/>
      <c r="T547" s="805"/>
      <c r="U547" s="805"/>
      <c r="V547" s="805"/>
      <c r="W547" s="805"/>
      <c r="X547" s="805"/>
      <c r="Y547" s="805"/>
      <c r="Z547" s="805"/>
      <c r="AA547" s="65"/>
      <c r="AB547" s="65"/>
      <c r="AC547" s="79"/>
    </row>
    <row r="548" spans="1:68" ht="14.25" hidden="1" customHeight="1" x14ac:dyDescent="0.25">
      <c r="A548" s="790" t="s">
        <v>78</v>
      </c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0"/>
      <c r="P548" s="790"/>
      <c r="Q548" s="790"/>
      <c r="R548" s="790"/>
      <c r="S548" s="790"/>
      <c r="T548" s="790"/>
      <c r="U548" s="790"/>
      <c r="V548" s="790"/>
      <c r="W548" s="790"/>
      <c r="X548" s="790"/>
      <c r="Y548" s="790"/>
      <c r="Z548" s="790"/>
      <c r="AA548" s="66"/>
      <c r="AB548" s="66"/>
      <c r="AC548" s="80"/>
    </row>
    <row r="549" spans="1:68" ht="27" hidden="1" customHeight="1" x14ac:dyDescent="0.25">
      <c r="A549" s="63" t="s">
        <v>869</v>
      </c>
      <c r="B549" s="63" t="s">
        <v>870</v>
      </c>
      <c r="C549" s="36">
        <v>4301031261</v>
      </c>
      <c r="D549" s="791">
        <v>4680115885103</v>
      </c>
      <c r="E549" s="791"/>
      <c r="F549" s="62">
        <v>0.27</v>
      </c>
      <c r="G549" s="37">
        <v>6</v>
      </c>
      <c r="H549" s="62">
        <v>1.62</v>
      </c>
      <c r="I549" s="62">
        <v>1.8</v>
      </c>
      <c r="J549" s="37">
        <v>182</v>
      </c>
      <c r="K549" s="37" t="s">
        <v>89</v>
      </c>
      <c r="L549" s="37" t="s">
        <v>45</v>
      </c>
      <c r="M549" s="38" t="s">
        <v>82</v>
      </c>
      <c r="N549" s="38"/>
      <c r="O549" s="37">
        <v>40</v>
      </c>
      <c r="P549" s="8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56" t="s">
        <v>871</v>
      </c>
      <c r="AG549" s="78"/>
      <c r="AJ549" s="84" t="s">
        <v>45</v>
      </c>
      <c r="AK549" s="84">
        <v>0</v>
      </c>
      <c r="BB549" s="657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idden="1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795" t="s">
        <v>40</v>
      </c>
      <c r="Q550" s="796"/>
      <c r="R550" s="796"/>
      <c r="S550" s="796"/>
      <c r="T550" s="796"/>
      <c r="U550" s="796"/>
      <c r="V550" s="797"/>
      <c r="W550" s="42" t="s">
        <v>39</v>
      </c>
      <c r="X550" s="43">
        <f>IFERROR(X549/H549,"0")</f>
        <v>0</v>
      </c>
      <c r="Y550" s="43">
        <f>IFERROR(Y549/H549,"0")</f>
        <v>0</v>
      </c>
      <c r="Z550" s="43">
        <f>IFERROR(IF(Z549="",0,Z549),"0")</f>
        <v>0</v>
      </c>
      <c r="AA550" s="67"/>
      <c r="AB550" s="67"/>
      <c r="AC550" s="67"/>
    </row>
    <row r="551" spans="1:68" hidden="1" x14ac:dyDescent="0.2">
      <c r="A551" s="798"/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9"/>
      <c r="P551" s="795" t="s">
        <v>40</v>
      </c>
      <c r="Q551" s="796"/>
      <c r="R551" s="796"/>
      <c r="S551" s="796"/>
      <c r="T551" s="796"/>
      <c r="U551" s="796"/>
      <c r="V551" s="797"/>
      <c r="W551" s="42" t="s">
        <v>0</v>
      </c>
      <c r="X551" s="43">
        <f>IFERROR(SUM(X549:X549),"0")</f>
        <v>0</v>
      </c>
      <c r="Y551" s="43">
        <f>IFERROR(SUM(Y549:Y549),"0")</f>
        <v>0</v>
      </c>
      <c r="Z551" s="42"/>
      <c r="AA551" s="67"/>
      <c r="AB551" s="67"/>
      <c r="AC551" s="67"/>
    </row>
    <row r="552" spans="1:68" ht="27.75" hidden="1" customHeight="1" x14ac:dyDescent="0.2">
      <c r="A552" s="839" t="s">
        <v>872</v>
      </c>
      <c r="B552" s="839"/>
      <c r="C552" s="839"/>
      <c r="D552" s="839"/>
      <c r="E552" s="839"/>
      <c r="F552" s="839"/>
      <c r="G552" s="839"/>
      <c r="H552" s="839"/>
      <c r="I552" s="839"/>
      <c r="J552" s="839"/>
      <c r="K552" s="839"/>
      <c r="L552" s="839"/>
      <c r="M552" s="839"/>
      <c r="N552" s="839"/>
      <c r="O552" s="839"/>
      <c r="P552" s="839"/>
      <c r="Q552" s="839"/>
      <c r="R552" s="839"/>
      <c r="S552" s="839"/>
      <c r="T552" s="839"/>
      <c r="U552" s="839"/>
      <c r="V552" s="839"/>
      <c r="W552" s="839"/>
      <c r="X552" s="839"/>
      <c r="Y552" s="839"/>
      <c r="Z552" s="839"/>
      <c r="AA552" s="54"/>
      <c r="AB552" s="54"/>
      <c r="AC552" s="54"/>
    </row>
    <row r="553" spans="1:68" ht="16.5" hidden="1" customHeight="1" x14ac:dyDescent="0.25">
      <c r="A553" s="805" t="s">
        <v>872</v>
      </c>
      <c r="B553" s="805"/>
      <c r="C553" s="805"/>
      <c r="D553" s="805"/>
      <c r="E553" s="805"/>
      <c r="F553" s="805"/>
      <c r="G553" s="805"/>
      <c r="H553" s="805"/>
      <c r="I553" s="805"/>
      <c r="J553" s="805"/>
      <c r="K553" s="805"/>
      <c r="L553" s="805"/>
      <c r="M553" s="805"/>
      <c r="N553" s="805"/>
      <c r="O553" s="805"/>
      <c r="P553" s="805"/>
      <c r="Q553" s="805"/>
      <c r="R553" s="805"/>
      <c r="S553" s="805"/>
      <c r="T553" s="805"/>
      <c r="U553" s="805"/>
      <c r="V553" s="805"/>
      <c r="W553" s="805"/>
      <c r="X553" s="805"/>
      <c r="Y553" s="805"/>
      <c r="Z553" s="805"/>
      <c r="AA553" s="65"/>
      <c r="AB553" s="65"/>
      <c r="AC553" s="79"/>
    </row>
    <row r="554" spans="1:68" ht="14.25" hidden="1" customHeight="1" x14ac:dyDescent="0.25">
      <c r="A554" s="790" t="s">
        <v>126</v>
      </c>
      <c r="B554" s="790"/>
      <c r="C554" s="790"/>
      <c r="D554" s="790"/>
      <c r="E554" s="790"/>
      <c r="F554" s="790"/>
      <c r="G554" s="790"/>
      <c r="H554" s="790"/>
      <c r="I554" s="790"/>
      <c r="J554" s="790"/>
      <c r="K554" s="790"/>
      <c r="L554" s="790"/>
      <c r="M554" s="790"/>
      <c r="N554" s="790"/>
      <c r="O554" s="790"/>
      <c r="P554" s="790"/>
      <c r="Q554" s="790"/>
      <c r="R554" s="790"/>
      <c r="S554" s="790"/>
      <c r="T554" s="790"/>
      <c r="U554" s="790"/>
      <c r="V554" s="790"/>
      <c r="W554" s="790"/>
      <c r="X554" s="790"/>
      <c r="Y554" s="790"/>
      <c r="Z554" s="790"/>
      <c r="AA554" s="66"/>
      <c r="AB554" s="66"/>
      <c r="AC554" s="80"/>
    </row>
    <row r="555" spans="1:68" ht="27" hidden="1" customHeight="1" x14ac:dyDescent="0.25">
      <c r="A555" s="63" t="s">
        <v>873</v>
      </c>
      <c r="B555" s="63" t="s">
        <v>874</v>
      </c>
      <c r="C555" s="36">
        <v>4301012050</v>
      </c>
      <c r="D555" s="791">
        <v>4680115885479</v>
      </c>
      <c r="E555" s="791"/>
      <c r="F555" s="62">
        <v>0.4</v>
      </c>
      <c r="G555" s="37">
        <v>6</v>
      </c>
      <c r="H555" s="62">
        <v>2.4</v>
      </c>
      <c r="I555" s="62">
        <v>2.58</v>
      </c>
      <c r="J555" s="37">
        <v>182</v>
      </c>
      <c r="K555" s="37" t="s">
        <v>89</v>
      </c>
      <c r="L555" s="37" t="s">
        <v>45</v>
      </c>
      <c r="M555" s="38" t="s">
        <v>133</v>
      </c>
      <c r="N555" s="38"/>
      <c r="O555" s="37">
        <v>60</v>
      </c>
      <c r="P555" s="863" t="s">
        <v>875</v>
      </c>
      <c r="Q555" s="793"/>
      <c r="R555" s="793"/>
      <c r="S555" s="793"/>
      <c r="T555" s="79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6" si="109">IFERROR(IF(X555="",0,CEILING((X555/$H555),1)*$H555),"")</f>
        <v>0</v>
      </c>
      <c r="Z555" s="41" t="str">
        <f>IFERROR(IF(Y555=0,"",ROUNDUP(Y555/H555,0)*0.00651),"")</f>
        <v/>
      </c>
      <c r="AA555" s="68" t="s">
        <v>45</v>
      </c>
      <c r="AB555" s="69" t="s">
        <v>877</v>
      </c>
      <c r="AC555" s="658" t="s">
        <v>876</v>
      </c>
      <c r="AG555" s="78"/>
      <c r="AJ555" s="84" t="s">
        <v>45</v>
      </c>
      <c r="AK555" s="84">
        <v>0</v>
      </c>
      <c r="BB555" s="659" t="s">
        <v>66</v>
      </c>
      <c r="BM555" s="78">
        <f t="shared" ref="BM555:BM566" si="110">IFERROR(X555*I555/H555,"0")</f>
        <v>0</v>
      </c>
      <c r="BN555" s="78">
        <f t="shared" ref="BN555:BN566" si="111">IFERROR(Y555*I555/H555,"0")</f>
        <v>0</v>
      </c>
      <c r="BO555" s="78">
        <f t="shared" ref="BO555:BO566" si="112">IFERROR(1/J555*(X555/H555),"0")</f>
        <v>0</v>
      </c>
      <c r="BP555" s="78">
        <f t="shared" ref="BP555:BP566" si="113">IFERROR(1/J555*(Y555/H555),"0")</f>
        <v>0</v>
      </c>
    </row>
    <row r="556" spans="1:68" ht="27" hidden="1" customHeight="1" x14ac:dyDescent="0.25">
      <c r="A556" s="63" t="s">
        <v>878</v>
      </c>
      <c r="B556" s="63" t="s">
        <v>879</v>
      </c>
      <c r="C556" s="36">
        <v>4301011795</v>
      </c>
      <c r="D556" s="791">
        <v>4607091389067</v>
      </c>
      <c r="E556" s="791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ref="Z556:Z561" si="114">IFERROR(IF(Y556=0,"",ROUNDUP(Y556/H556,0)*0.01196),"")</f>
        <v/>
      </c>
      <c r="AA556" s="68" t="s">
        <v>45</v>
      </c>
      <c r="AB556" s="69" t="s">
        <v>45</v>
      </c>
      <c r="AC556" s="660" t="s">
        <v>129</v>
      </c>
      <c r="AG556" s="78"/>
      <c r="AJ556" s="84" t="s">
        <v>45</v>
      </c>
      <c r="AK556" s="84">
        <v>0</v>
      </c>
      <c r="BB556" s="66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hidden="1" customHeight="1" x14ac:dyDescent="0.25">
      <c r="A557" s="63" t="s">
        <v>880</v>
      </c>
      <c r="B557" s="63" t="s">
        <v>881</v>
      </c>
      <c r="C557" s="36">
        <v>4301011961</v>
      </c>
      <c r="D557" s="791">
        <v>4680115885271</v>
      </c>
      <c r="E557" s="791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 t="shared" si="114"/>
        <v/>
      </c>
      <c r="AA557" s="68" t="s">
        <v>45</v>
      </c>
      <c r="AB557" s="69" t="s">
        <v>45</v>
      </c>
      <c r="AC557" s="662" t="s">
        <v>882</v>
      </c>
      <c r="AG557" s="78"/>
      <c r="AJ557" s="84" t="s">
        <v>45</v>
      </c>
      <c r="AK557" s="84">
        <v>0</v>
      </c>
      <c r="BB557" s="66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16.5" hidden="1" customHeight="1" x14ac:dyDescent="0.25">
      <c r="A558" s="63" t="s">
        <v>883</v>
      </c>
      <c r="B558" s="63" t="s">
        <v>884</v>
      </c>
      <c r="C558" s="36">
        <v>4301011774</v>
      </c>
      <c r="D558" s="791">
        <v>4680115884502</v>
      </c>
      <c r="E558" s="791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 t="shared" si="114"/>
        <v/>
      </c>
      <c r="AA558" s="68" t="s">
        <v>45</v>
      </c>
      <c r="AB558" s="69" t="s">
        <v>45</v>
      </c>
      <c r="AC558" s="664" t="s">
        <v>885</v>
      </c>
      <c r="AG558" s="78"/>
      <c r="AJ558" s="84" t="s">
        <v>45</v>
      </c>
      <c r="AK558" s="84">
        <v>0</v>
      </c>
      <c r="BB558" s="665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hidden="1" customHeight="1" x14ac:dyDescent="0.25">
      <c r="A559" s="63" t="s">
        <v>886</v>
      </c>
      <c r="B559" s="63" t="s">
        <v>887</v>
      </c>
      <c r="C559" s="36">
        <v>4301011771</v>
      </c>
      <c r="D559" s="791">
        <v>4607091389104</v>
      </c>
      <c r="E559" s="79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133</v>
      </c>
      <c r="N559" s="38"/>
      <c r="O559" s="37">
        <v>60</v>
      </c>
      <c r="P559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 t="shared" si="114"/>
        <v/>
      </c>
      <c r="AA559" s="68" t="s">
        <v>45</v>
      </c>
      <c r="AB559" s="69" t="s">
        <v>45</v>
      </c>
      <c r="AC559" s="666" t="s">
        <v>876</v>
      </c>
      <c r="AG559" s="78"/>
      <c r="AJ559" s="84" t="s">
        <v>45</v>
      </c>
      <c r="AK559" s="84">
        <v>0</v>
      </c>
      <c r="BB559" s="667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16.5" hidden="1" customHeight="1" x14ac:dyDescent="0.25">
      <c r="A560" s="63" t="s">
        <v>888</v>
      </c>
      <c r="B560" s="63" t="s">
        <v>889</v>
      </c>
      <c r="C560" s="36">
        <v>4301011799</v>
      </c>
      <c r="D560" s="791">
        <v>4680115884519</v>
      </c>
      <c r="E560" s="791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88</v>
      </c>
      <c r="N560" s="38"/>
      <c r="O560" s="37">
        <v>60</v>
      </c>
      <c r="P560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 t="shared" si="114"/>
        <v/>
      </c>
      <c r="AA560" s="68" t="s">
        <v>45</v>
      </c>
      <c r="AB560" s="69" t="s">
        <v>45</v>
      </c>
      <c r="AC560" s="668" t="s">
        <v>890</v>
      </c>
      <c r="AG560" s="78"/>
      <c r="AJ560" s="84" t="s">
        <v>45</v>
      </c>
      <c r="AK560" s="84">
        <v>0</v>
      </c>
      <c r="BB560" s="669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hidden="1" customHeight="1" x14ac:dyDescent="0.25">
      <c r="A561" s="63" t="s">
        <v>891</v>
      </c>
      <c r="B561" s="63" t="s">
        <v>892</v>
      </c>
      <c r="C561" s="36">
        <v>4301011376</v>
      </c>
      <c r="D561" s="791">
        <v>4680115885226</v>
      </c>
      <c r="E561" s="79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 t="s">
        <v>45</v>
      </c>
      <c r="M561" s="38" t="s">
        <v>88</v>
      </c>
      <c r="N561" s="38"/>
      <c r="O561" s="37">
        <v>60</v>
      </c>
      <c r="P561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 t="shared" si="114"/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hidden="1" customHeight="1" x14ac:dyDescent="0.25">
      <c r="A562" s="63" t="s">
        <v>894</v>
      </c>
      <c r="B562" s="63" t="s">
        <v>895</v>
      </c>
      <c r="C562" s="36">
        <v>4301011778</v>
      </c>
      <c r="D562" s="791">
        <v>4680115880603</v>
      </c>
      <c r="E562" s="791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139</v>
      </c>
      <c r="L562" s="37" t="s">
        <v>45</v>
      </c>
      <c r="M562" s="38" t="s">
        <v>133</v>
      </c>
      <c r="N562" s="38"/>
      <c r="O562" s="37">
        <v>60</v>
      </c>
      <c r="P562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129</v>
      </c>
      <c r="AG562" s="78"/>
      <c r="AJ562" s="84" t="s">
        <v>45</v>
      </c>
      <c r="AK562" s="84">
        <v>0</v>
      </c>
      <c r="BB562" s="673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hidden="1" customHeight="1" x14ac:dyDescent="0.25">
      <c r="A563" s="63" t="s">
        <v>894</v>
      </c>
      <c r="B563" s="63" t="s">
        <v>896</v>
      </c>
      <c r="C563" s="36">
        <v>4301012035</v>
      </c>
      <c r="D563" s="791">
        <v>4680115880603</v>
      </c>
      <c r="E563" s="791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129</v>
      </c>
      <c r="AG563" s="78"/>
      <c r="AJ563" s="84" t="s">
        <v>45</v>
      </c>
      <c r="AK563" s="84">
        <v>0</v>
      </c>
      <c r="BB563" s="675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hidden="1" customHeight="1" x14ac:dyDescent="0.25">
      <c r="A564" s="63" t="s">
        <v>897</v>
      </c>
      <c r="B564" s="63" t="s">
        <v>898</v>
      </c>
      <c r="C564" s="36">
        <v>4301012036</v>
      </c>
      <c r="D564" s="791">
        <v>4680115882782</v>
      </c>
      <c r="E564" s="79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882</v>
      </c>
      <c r="AG564" s="78"/>
      <c r="AJ564" s="84" t="s">
        <v>45</v>
      </c>
      <c r="AK564" s="84">
        <v>0</v>
      </c>
      <c r="BB564" s="677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hidden="1" customHeight="1" x14ac:dyDescent="0.25">
      <c r="A565" s="63" t="s">
        <v>899</v>
      </c>
      <c r="B565" s="63" t="s">
        <v>900</v>
      </c>
      <c r="C565" s="36">
        <v>4301011784</v>
      </c>
      <c r="D565" s="791">
        <v>4607091389982</v>
      </c>
      <c r="E565" s="791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876</v>
      </c>
      <c r="AG565" s="78"/>
      <c r="AJ565" s="84" t="s">
        <v>45</v>
      </c>
      <c r="AK565" s="84">
        <v>0</v>
      </c>
      <c r="BB565" s="679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hidden="1" customHeight="1" x14ac:dyDescent="0.25">
      <c r="A566" s="63" t="s">
        <v>899</v>
      </c>
      <c r="B566" s="63" t="s">
        <v>901</v>
      </c>
      <c r="C566" s="36">
        <v>4301012034</v>
      </c>
      <c r="D566" s="791">
        <v>4607091389982</v>
      </c>
      <c r="E566" s="791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139</v>
      </c>
      <c r="L566" s="37" t="s">
        <v>45</v>
      </c>
      <c r="M566" s="38" t="s">
        <v>133</v>
      </c>
      <c r="N566" s="38"/>
      <c r="O566" s="37">
        <v>60</v>
      </c>
      <c r="P566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876</v>
      </c>
      <c r="AG566" s="78"/>
      <c r="AJ566" s="84" t="s">
        <v>45</v>
      </c>
      <c r="AK566" s="84">
        <v>0</v>
      </c>
      <c r="BB566" s="681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idden="1" x14ac:dyDescent="0.2">
      <c r="A567" s="798"/>
      <c r="B567" s="798"/>
      <c r="C567" s="798"/>
      <c r="D567" s="798"/>
      <c r="E567" s="798"/>
      <c r="F567" s="798"/>
      <c r="G567" s="798"/>
      <c r="H567" s="798"/>
      <c r="I567" s="798"/>
      <c r="J567" s="798"/>
      <c r="K567" s="798"/>
      <c r="L567" s="798"/>
      <c r="M567" s="798"/>
      <c r="N567" s="798"/>
      <c r="O567" s="799"/>
      <c r="P567" s="795" t="s">
        <v>40</v>
      </c>
      <c r="Q567" s="796"/>
      <c r="R567" s="796"/>
      <c r="S567" s="796"/>
      <c r="T567" s="796"/>
      <c r="U567" s="796"/>
      <c r="V567" s="797"/>
      <c r="W567" s="42" t="s">
        <v>39</v>
      </c>
      <c r="X567" s="43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hidden="1" x14ac:dyDescent="0.2">
      <c r="A568" s="798"/>
      <c r="B568" s="798"/>
      <c r="C568" s="798"/>
      <c r="D568" s="798"/>
      <c r="E568" s="798"/>
      <c r="F568" s="798"/>
      <c r="G568" s="798"/>
      <c r="H568" s="798"/>
      <c r="I568" s="798"/>
      <c r="J568" s="798"/>
      <c r="K568" s="798"/>
      <c r="L568" s="798"/>
      <c r="M568" s="798"/>
      <c r="N568" s="798"/>
      <c r="O568" s="799"/>
      <c r="P568" s="795" t="s">
        <v>40</v>
      </c>
      <c r="Q568" s="796"/>
      <c r="R568" s="796"/>
      <c r="S568" s="796"/>
      <c r="T568" s="796"/>
      <c r="U568" s="796"/>
      <c r="V568" s="797"/>
      <c r="W568" s="42" t="s">
        <v>0</v>
      </c>
      <c r="X568" s="43">
        <f>IFERROR(SUM(X555:X566),"0")</f>
        <v>0</v>
      </c>
      <c r="Y568" s="43">
        <f>IFERROR(SUM(Y555:Y566),"0")</f>
        <v>0</v>
      </c>
      <c r="Z568" s="42"/>
      <c r="AA568" s="67"/>
      <c r="AB568" s="67"/>
      <c r="AC568" s="67"/>
    </row>
    <row r="569" spans="1:68" ht="14.25" hidden="1" customHeight="1" x14ac:dyDescent="0.25">
      <c r="A569" s="790" t="s">
        <v>183</v>
      </c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0"/>
      <c r="P569" s="790"/>
      <c r="Q569" s="790"/>
      <c r="R569" s="790"/>
      <c r="S569" s="790"/>
      <c r="T569" s="790"/>
      <c r="U569" s="790"/>
      <c r="V569" s="790"/>
      <c r="W569" s="790"/>
      <c r="X569" s="790"/>
      <c r="Y569" s="790"/>
      <c r="Z569" s="790"/>
      <c r="AA569" s="66"/>
      <c r="AB569" s="66"/>
      <c r="AC569" s="80"/>
    </row>
    <row r="570" spans="1:68" ht="16.5" hidden="1" customHeight="1" x14ac:dyDescent="0.25">
      <c r="A570" s="63" t="s">
        <v>902</v>
      </c>
      <c r="B570" s="63" t="s">
        <v>903</v>
      </c>
      <c r="C570" s="36">
        <v>4301020222</v>
      </c>
      <c r="D570" s="791">
        <v>4607091388930</v>
      </c>
      <c r="E570" s="79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130</v>
      </c>
      <c r="L570" s="37" t="s">
        <v>45</v>
      </c>
      <c r="M570" s="38" t="s">
        <v>133</v>
      </c>
      <c r="N570" s="38"/>
      <c r="O570" s="37">
        <v>55</v>
      </c>
      <c r="P570" s="8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904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hidden="1" customHeight="1" x14ac:dyDescent="0.25">
      <c r="A571" s="63" t="s">
        <v>905</v>
      </c>
      <c r="B571" s="63" t="s">
        <v>906</v>
      </c>
      <c r="C571" s="36">
        <v>4301020364</v>
      </c>
      <c r="D571" s="791">
        <v>4680115880054</v>
      </c>
      <c r="E571" s="791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139</v>
      </c>
      <c r="L571" s="37" t="s">
        <v>45</v>
      </c>
      <c r="M571" s="38" t="s">
        <v>133</v>
      </c>
      <c r="N571" s="38"/>
      <c r="O571" s="37">
        <v>55</v>
      </c>
      <c r="P571" s="8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904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hidden="1" customHeight="1" x14ac:dyDescent="0.25">
      <c r="A572" s="63" t="s">
        <v>905</v>
      </c>
      <c r="B572" s="63" t="s">
        <v>907</v>
      </c>
      <c r="C572" s="36">
        <v>4301020206</v>
      </c>
      <c r="D572" s="791">
        <v>4680115880054</v>
      </c>
      <c r="E572" s="791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139</v>
      </c>
      <c r="L572" s="37" t="s">
        <v>45</v>
      </c>
      <c r="M572" s="38" t="s">
        <v>133</v>
      </c>
      <c r="N572" s="38"/>
      <c r="O572" s="37">
        <v>55</v>
      </c>
      <c r="P572" s="8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904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idden="1" x14ac:dyDescent="0.2">
      <c r="A573" s="798"/>
      <c r="B573" s="798"/>
      <c r="C573" s="798"/>
      <c r="D573" s="798"/>
      <c r="E573" s="798"/>
      <c r="F573" s="798"/>
      <c r="G573" s="798"/>
      <c r="H573" s="798"/>
      <c r="I573" s="798"/>
      <c r="J573" s="798"/>
      <c r="K573" s="798"/>
      <c r="L573" s="798"/>
      <c r="M573" s="798"/>
      <c r="N573" s="798"/>
      <c r="O573" s="799"/>
      <c r="P573" s="795" t="s">
        <v>40</v>
      </c>
      <c r="Q573" s="796"/>
      <c r="R573" s="796"/>
      <c r="S573" s="796"/>
      <c r="T573" s="796"/>
      <c r="U573" s="796"/>
      <c r="V573" s="797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hidden="1" x14ac:dyDescent="0.2">
      <c r="A574" s="798"/>
      <c r="B574" s="798"/>
      <c r="C574" s="798"/>
      <c r="D574" s="798"/>
      <c r="E574" s="798"/>
      <c r="F574" s="798"/>
      <c r="G574" s="798"/>
      <c r="H574" s="798"/>
      <c r="I574" s="798"/>
      <c r="J574" s="798"/>
      <c r="K574" s="798"/>
      <c r="L574" s="798"/>
      <c r="M574" s="798"/>
      <c r="N574" s="798"/>
      <c r="O574" s="799"/>
      <c r="P574" s="795" t="s">
        <v>40</v>
      </c>
      <c r="Q574" s="796"/>
      <c r="R574" s="796"/>
      <c r="S574" s="796"/>
      <c r="T574" s="796"/>
      <c r="U574" s="796"/>
      <c r="V574" s="797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hidden="1" customHeight="1" x14ac:dyDescent="0.25">
      <c r="A575" s="790" t="s">
        <v>78</v>
      </c>
      <c r="B575" s="790"/>
      <c r="C575" s="790"/>
      <c r="D575" s="790"/>
      <c r="E575" s="790"/>
      <c r="F575" s="790"/>
      <c r="G575" s="790"/>
      <c r="H575" s="790"/>
      <c r="I575" s="790"/>
      <c r="J575" s="790"/>
      <c r="K575" s="790"/>
      <c r="L575" s="790"/>
      <c r="M575" s="790"/>
      <c r="N575" s="790"/>
      <c r="O575" s="790"/>
      <c r="P575" s="790"/>
      <c r="Q575" s="790"/>
      <c r="R575" s="790"/>
      <c r="S575" s="790"/>
      <c r="T575" s="790"/>
      <c r="U575" s="790"/>
      <c r="V575" s="790"/>
      <c r="W575" s="790"/>
      <c r="X575" s="790"/>
      <c r="Y575" s="790"/>
      <c r="Z575" s="790"/>
      <c r="AA575" s="66"/>
      <c r="AB575" s="66"/>
      <c r="AC575" s="80"/>
    </row>
    <row r="576" spans="1:68" ht="27" hidden="1" customHeight="1" x14ac:dyDescent="0.25">
      <c r="A576" s="63" t="s">
        <v>908</v>
      </c>
      <c r="B576" s="63" t="s">
        <v>909</v>
      </c>
      <c r="C576" s="36">
        <v>4301031252</v>
      </c>
      <c r="D576" s="791">
        <v>4680115883116</v>
      </c>
      <c r="E576" s="791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130</v>
      </c>
      <c r="L576" s="37" t="s">
        <v>45</v>
      </c>
      <c r="M576" s="38" t="s">
        <v>133</v>
      </c>
      <c r="N576" s="38"/>
      <c r="O576" s="37">
        <v>60</v>
      </c>
      <c r="P576" s="8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5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910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6">IFERROR(X576*I576/H576,"0")</f>
        <v>0</v>
      </c>
      <c r="BN576" s="78">
        <f t="shared" ref="BN576:BN584" si="117">IFERROR(Y576*I576/H576,"0")</f>
        <v>0</v>
      </c>
      <c r="BO576" s="78">
        <f t="shared" ref="BO576:BO584" si="118">IFERROR(1/J576*(X576/H576),"0")</f>
        <v>0</v>
      </c>
      <c r="BP576" s="78">
        <f t="shared" ref="BP576:BP584" si="119">IFERROR(1/J576*(Y576/H576),"0")</f>
        <v>0</v>
      </c>
    </row>
    <row r="577" spans="1:68" ht="27" hidden="1" customHeight="1" x14ac:dyDescent="0.25">
      <c r="A577" s="63" t="s">
        <v>911</v>
      </c>
      <c r="B577" s="63" t="s">
        <v>912</v>
      </c>
      <c r="C577" s="36">
        <v>4301031248</v>
      </c>
      <c r="D577" s="791">
        <v>4680115883093</v>
      </c>
      <c r="E577" s="791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130</v>
      </c>
      <c r="L577" s="37" t="s">
        <v>45</v>
      </c>
      <c r="M577" s="38" t="s">
        <v>82</v>
      </c>
      <c r="N577" s="38"/>
      <c r="O577" s="37">
        <v>60</v>
      </c>
      <c r="P577" s="8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913</v>
      </c>
      <c r="AG577" s="78"/>
      <c r="AJ577" s="84" t="s">
        <v>45</v>
      </c>
      <c r="AK577" s="84">
        <v>0</v>
      </c>
      <c r="BB577" s="69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hidden="1" customHeight="1" x14ac:dyDescent="0.25">
      <c r="A578" s="63" t="s">
        <v>914</v>
      </c>
      <c r="B578" s="63" t="s">
        <v>915</v>
      </c>
      <c r="C578" s="36">
        <v>4301031250</v>
      </c>
      <c r="D578" s="791">
        <v>4680115883109</v>
      </c>
      <c r="E578" s="791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130</v>
      </c>
      <c r="L578" s="37" t="s">
        <v>45</v>
      </c>
      <c r="M578" s="38" t="s">
        <v>82</v>
      </c>
      <c r="N578" s="38"/>
      <c r="O578" s="37">
        <v>60</v>
      </c>
      <c r="P578" s="8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916</v>
      </c>
      <c r="AG578" s="78"/>
      <c r="AJ578" s="84" t="s">
        <v>45</v>
      </c>
      <c r="AK578" s="84">
        <v>0</v>
      </c>
      <c r="BB578" s="69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hidden="1" customHeight="1" x14ac:dyDescent="0.25">
      <c r="A579" s="63" t="s">
        <v>917</v>
      </c>
      <c r="B579" s="63" t="s">
        <v>918</v>
      </c>
      <c r="C579" s="36">
        <v>4301031249</v>
      </c>
      <c r="D579" s="791">
        <v>4680115882072</v>
      </c>
      <c r="E579" s="791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139</v>
      </c>
      <c r="L579" s="37" t="s">
        <v>45</v>
      </c>
      <c r="M579" s="38" t="s">
        <v>133</v>
      </c>
      <c r="N579" s="38"/>
      <c r="O579" s="37">
        <v>60</v>
      </c>
      <c r="P579" s="8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919</v>
      </c>
      <c r="AG579" s="78"/>
      <c r="AJ579" s="84" t="s">
        <v>45</v>
      </c>
      <c r="AK579" s="84">
        <v>0</v>
      </c>
      <c r="BB579" s="69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hidden="1" customHeight="1" x14ac:dyDescent="0.25">
      <c r="A580" s="63" t="s">
        <v>917</v>
      </c>
      <c r="B580" s="63" t="s">
        <v>920</v>
      </c>
      <c r="C580" s="36">
        <v>4301031383</v>
      </c>
      <c r="D580" s="791">
        <v>4680115882072</v>
      </c>
      <c r="E580" s="791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139</v>
      </c>
      <c r="L580" s="37" t="s">
        <v>45</v>
      </c>
      <c r="M580" s="38" t="s">
        <v>133</v>
      </c>
      <c r="N580" s="38"/>
      <c r="O580" s="37">
        <v>60</v>
      </c>
      <c r="P580" s="8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919</v>
      </c>
      <c r="AG580" s="78"/>
      <c r="AJ580" s="84" t="s">
        <v>45</v>
      </c>
      <c r="AK580" s="84">
        <v>0</v>
      </c>
      <c r="BB580" s="69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hidden="1" customHeight="1" x14ac:dyDescent="0.25">
      <c r="A581" s="63" t="s">
        <v>921</v>
      </c>
      <c r="B581" s="63" t="s">
        <v>922</v>
      </c>
      <c r="C581" s="36">
        <v>4301031251</v>
      </c>
      <c r="D581" s="791">
        <v>4680115882102</v>
      </c>
      <c r="E581" s="791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8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hidden="1" customHeight="1" x14ac:dyDescent="0.25">
      <c r="A582" s="63" t="s">
        <v>921</v>
      </c>
      <c r="B582" s="63" t="s">
        <v>923</v>
      </c>
      <c r="C582" s="36">
        <v>4301031385</v>
      </c>
      <c r="D582" s="791">
        <v>4680115882102</v>
      </c>
      <c r="E582" s="791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84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hidden="1" customHeight="1" x14ac:dyDescent="0.25">
      <c r="A583" s="63" t="s">
        <v>925</v>
      </c>
      <c r="B583" s="63" t="s">
        <v>926</v>
      </c>
      <c r="C583" s="36">
        <v>4301031253</v>
      </c>
      <c r="D583" s="791">
        <v>4680115882096</v>
      </c>
      <c r="E583" s="791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8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916</v>
      </c>
      <c r="AG583" s="78"/>
      <c r="AJ583" s="84" t="s">
        <v>45</v>
      </c>
      <c r="AK583" s="84">
        <v>0</v>
      </c>
      <c r="BB583" s="70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hidden="1" customHeight="1" x14ac:dyDescent="0.25">
      <c r="A584" s="63" t="s">
        <v>925</v>
      </c>
      <c r="B584" s="63" t="s">
        <v>927</v>
      </c>
      <c r="C584" s="36">
        <v>4301031384</v>
      </c>
      <c r="D584" s="791">
        <v>4680115882096</v>
      </c>
      <c r="E584" s="791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8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928</v>
      </c>
      <c r="AG584" s="78"/>
      <c r="AJ584" s="84" t="s">
        <v>45</v>
      </c>
      <c r="AK584" s="84">
        <v>0</v>
      </c>
      <c r="BB584" s="705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idden="1" x14ac:dyDescent="0.2">
      <c r="A585" s="798"/>
      <c r="B585" s="798"/>
      <c r="C585" s="798"/>
      <c r="D585" s="798"/>
      <c r="E585" s="798"/>
      <c r="F585" s="798"/>
      <c r="G585" s="798"/>
      <c r="H585" s="798"/>
      <c r="I585" s="798"/>
      <c r="J585" s="798"/>
      <c r="K585" s="798"/>
      <c r="L585" s="798"/>
      <c r="M585" s="798"/>
      <c r="N585" s="798"/>
      <c r="O585" s="799"/>
      <c r="P585" s="795" t="s">
        <v>40</v>
      </c>
      <c r="Q585" s="796"/>
      <c r="R585" s="796"/>
      <c r="S585" s="796"/>
      <c r="T585" s="796"/>
      <c r="U585" s="796"/>
      <c r="V585" s="797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hidden="1" x14ac:dyDescent="0.2">
      <c r="A586" s="798"/>
      <c r="B586" s="798"/>
      <c r="C586" s="798"/>
      <c r="D586" s="798"/>
      <c r="E586" s="798"/>
      <c r="F586" s="798"/>
      <c r="G586" s="798"/>
      <c r="H586" s="798"/>
      <c r="I586" s="798"/>
      <c r="J586" s="798"/>
      <c r="K586" s="798"/>
      <c r="L586" s="798"/>
      <c r="M586" s="798"/>
      <c r="N586" s="798"/>
      <c r="O586" s="799"/>
      <c r="P586" s="795" t="s">
        <v>40</v>
      </c>
      <c r="Q586" s="796"/>
      <c r="R586" s="796"/>
      <c r="S586" s="796"/>
      <c r="T586" s="796"/>
      <c r="U586" s="796"/>
      <c r="V586" s="797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hidden="1" customHeight="1" x14ac:dyDescent="0.25">
      <c r="A587" s="790" t="s">
        <v>84</v>
      </c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0"/>
      <c r="P587" s="790"/>
      <c r="Q587" s="790"/>
      <c r="R587" s="790"/>
      <c r="S587" s="790"/>
      <c r="T587" s="790"/>
      <c r="U587" s="790"/>
      <c r="V587" s="790"/>
      <c r="W587" s="790"/>
      <c r="X587" s="790"/>
      <c r="Y587" s="790"/>
      <c r="Z587" s="790"/>
      <c r="AA587" s="66"/>
      <c r="AB587" s="66"/>
      <c r="AC587" s="80"/>
    </row>
    <row r="588" spans="1:68" ht="27" hidden="1" customHeight="1" x14ac:dyDescent="0.25">
      <c r="A588" s="63" t="s">
        <v>929</v>
      </c>
      <c r="B588" s="63" t="s">
        <v>930</v>
      </c>
      <c r="C588" s="36">
        <v>4301051230</v>
      </c>
      <c r="D588" s="791">
        <v>4607091383409</v>
      </c>
      <c r="E588" s="79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130</v>
      </c>
      <c r="L588" s="37" t="s">
        <v>45</v>
      </c>
      <c r="M588" s="38" t="s">
        <v>82</v>
      </c>
      <c r="N588" s="38"/>
      <c r="O588" s="37">
        <v>45</v>
      </c>
      <c r="P588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931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hidden="1" customHeight="1" x14ac:dyDescent="0.25">
      <c r="A589" s="63" t="s">
        <v>932</v>
      </c>
      <c r="B589" s="63" t="s">
        <v>933</v>
      </c>
      <c r="C589" s="36">
        <v>4301051231</v>
      </c>
      <c r="D589" s="791">
        <v>4607091383416</v>
      </c>
      <c r="E589" s="791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130</v>
      </c>
      <c r="L589" s="37" t="s">
        <v>45</v>
      </c>
      <c r="M589" s="38" t="s">
        <v>82</v>
      </c>
      <c r="N589" s="38"/>
      <c r="O589" s="37">
        <v>45</v>
      </c>
      <c r="P589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934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hidden="1" customHeight="1" x14ac:dyDescent="0.25">
      <c r="A590" s="63" t="s">
        <v>935</v>
      </c>
      <c r="B590" s="63" t="s">
        <v>936</v>
      </c>
      <c r="C590" s="36">
        <v>4301051058</v>
      </c>
      <c r="D590" s="791">
        <v>4680115883536</v>
      </c>
      <c r="E590" s="791"/>
      <c r="F590" s="62">
        <v>0.3</v>
      </c>
      <c r="G590" s="37">
        <v>6</v>
      </c>
      <c r="H590" s="62">
        <v>1.8</v>
      </c>
      <c r="I590" s="62">
        <v>2.0459999999999998</v>
      </c>
      <c r="J590" s="37">
        <v>182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IFERROR(IF(Y590=0,"",ROUNDUP(Y590/H590,0)*0.00651),"")</f>
        <v/>
      </c>
      <c r="AA590" s="68" t="s">
        <v>45</v>
      </c>
      <c r="AB590" s="69" t="s">
        <v>45</v>
      </c>
      <c r="AC590" s="710" t="s">
        <v>937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idden="1" x14ac:dyDescent="0.2">
      <c r="A591" s="798"/>
      <c r="B591" s="798"/>
      <c r="C591" s="798"/>
      <c r="D591" s="798"/>
      <c r="E591" s="798"/>
      <c r="F591" s="798"/>
      <c r="G591" s="798"/>
      <c r="H591" s="798"/>
      <c r="I591" s="798"/>
      <c r="J591" s="798"/>
      <c r="K591" s="798"/>
      <c r="L591" s="798"/>
      <c r="M591" s="798"/>
      <c r="N591" s="798"/>
      <c r="O591" s="799"/>
      <c r="P591" s="795" t="s">
        <v>40</v>
      </c>
      <c r="Q591" s="796"/>
      <c r="R591" s="796"/>
      <c r="S591" s="796"/>
      <c r="T591" s="796"/>
      <c r="U591" s="796"/>
      <c r="V591" s="797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hidden="1" x14ac:dyDescent="0.2">
      <c r="A592" s="798"/>
      <c r="B592" s="798"/>
      <c r="C592" s="798"/>
      <c r="D592" s="798"/>
      <c r="E592" s="798"/>
      <c r="F592" s="798"/>
      <c r="G592" s="798"/>
      <c r="H592" s="798"/>
      <c r="I592" s="798"/>
      <c r="J592" s="798"/>
      <c r="K592" s="798"/>
      <c r="L592" s="798"/>
      <c r="M592" s="798"/>
      <c r="N592" s="798"/>
      <c r="O592" s="799"/>
      <c r="P592" s="795" t="s">
        <v>40</v>
      </c>
      <c r="Q592" s="796"/>
      <c r="R592" s="796"/>
      <c r="S592" s="796"/>
      <c r="T592" s="796"/>
      <c r="U592" s="796"/>
      <c r="V592" s="797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hidden="1" customHeight="1" x14ac:dyDescent="0.25">
      <c r="A593" s="790" t="s">
        <v>224</v>
      </c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0"/>
      <c r="P593" s="790"/>
      <c r="Q593" s="790"/>
      <c r="R593" s="790"/>
      <c r="S593" s="790"/>
      <c r="T593" s="790"/>
      <c r="U593" s="790"/>
      <c r="V593" s="790"/>
      <c r="W593" s="790"/>
      <c r="X593" s="790"/>
      <c r="Y593" s="790"/>
      <c r="Z593" s="790"/>
      <c r="AA593" s="66"/>
      <c r="AB593" s="66"/>
      <c r="AC593" s="80"/>
    </row>
    <row r="594" spans="1:68" ht="27" hidden="1" customHeight="1" x14ac:dyDescent="0.25">
      <c r="A594" s="63" t="s">
        <v>938</v>
      </c>
      <c r="B594" s="63" t="s">
        <v>939</v>
      </c>
      <c r="C594" s="36">
        <v>4301060363</v>
      </c>
      <c r="D594" s="791">
        <v>4680115885035</v>
      </c>
      <c r="E594" s="791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130</v>
      </c>
      <c r="L594" s="37" t="s">
        <v>45</v>
      </c>
      <c r="M594" s="38" t="s">
        <v>82</v>
      </c>
      <c r="N594" s="38"/>
      <c r="O594" s="37">
        <v>35</v>
      </c>
      <c r="P594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940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hidden="1" customHeight="1" x14ac:dyDescent="0.25">
      <c r="A595" s="63" t="s">
        <v>941</v>
      </c>
      <c r="B595" s="63" t="s">
        <v>942</v>
      </c>
      <c r="C595" s="36">
        <v>4301060436</v>
      </c>
      <c r="D595" s="791">
        <v>4680115885936</v>
      </c>
      <c r="E595" s="791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130</v>
      </c>
      <c r="L595" s="37" t="s">
        <v>45</v>
      </c>
      <c r="M595" s="38" t="s">
        <v>82</v>
      </c>
      <c r="N595" s="38"/>
      <c r="O595" s="37">
        <v>35</v>
      </c>
      <c r="P595" s="838" t="s">
        <v>943</v>
      </c>
      <c r="Q595" s="793"/>
      <c r="R595" s="793"/>
      <c r="S595" s="793"/>
      <c r="T595" s="79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940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idden="1" x14ac:dyDescent="0.2">
      <c r="A596" s="798"/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9"/>
      <c r="P596" s="795" t="s">
        <v>40</v>
      </c>
      <c r="Q596" s="796"/>
      <c r="R596" s="796"/>
      <c r="S596" s="796"/>
      <c r="T596" s="796"/>
      <c r="U596" s="796"/>
      <c r="V596" s="797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hidden="1" x14ac:dyDescent="0.2">
      <c r="A597" s="798"/>
      <c r="B597" s="798"/>
      <c r="C597" s="798"/>
      <c r="D597" s="798"/>
      <c r="E597" s="798"/>
      <c r="F597" s="798"/>
      <c r="G597" s="798"/>
      <c r="H597" s="798"/>
      <c r="I597" s="798"/>
      <c r="J597" s="798"/>
      <c r="K597" s="798"/>
      <c r="L597" s="798"/>
      <c r="M597" s="798"/>
      <c r="N597" s="798"/>
      <c r="O597" s="799"/>
      <c r="P597" s="795" t="s">
        <v>40</v>
      </c>
      <c r="Q597" s="796"/>
      <c r="R597" s="796"/>
      <c r="S597" s="796"/>
      <c r="T597" s="796"/>
      <c r="U597" s="796"/>
      <c r="V597" s="797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hidden="1" customHeight="1" x14ac:dyDescent="0.2">
      <c r="A598" s="839" t="s">
        <v>944</v>
      </c>
      <c r="B598" s="839"/>
      <c r="C598" s="839"/>
      <c r="D598" s="839"/>
      <c r="E598" s="839"/>
      <c r="F598" s="839"/>
      <c r="G598" s="839"/>
      <c r="H598" s="839"/>
      <c r="I598" s="839"/>
      <c r="J598" s="839"/>
      <c r="K598" s="839"/>
      <c r="L598" s="839"/>
      <c r="M598" s="839"/>
      <c r="N598" s="839"/>
      <c r="O598" s="839"/>
      <c r="P598" s="839"/>
      <c r="Q598" s="839"/>
      <c r="R598" s="839"/>
      <c r="S598" s="839"/>
      <c r="T598" s="839"/>
      <c r="U598" s="839"/>
      <c r="V598" s="839"/>
      <c r="W598" s="839"/>
      <c r="X598" s="839"/>
      <c r="Y598" s="839"/>
      <c r="Z598" s="839"/>
      <c r="AA598" s="54"/>
      <c r="AB598" s="54"/>
      <c r="AC598" s="54"/>
    </row>
    <row r="599" spans="1:68" ht="16.5" hidden="1" customHeight="1" x14ac:dyDescent="0.25">
      <c r="A599" s="805" t="s">
        <v>944</v>
      </c>
      <c r="B599" s="805"/>
      <c r="C599" s="805"/>
      <c r="D599" s="805"/>
      <c r="E599" s="805"/>
      <c r="F599" s="805"/>
      <c r="G599" s="805"/>
      <c r="H599" s="805"/>
      <c r="I599" s="805"/>
      <c r="J599" s="805"/>
      <c r="K599" s="805"/>
      <c r="L599" s="805"/>
      <c r="M599" s="805"/>
      <c r="N599" s="805"/>
      <c r="O599" s="805"/>
      <c r="P599" s="805"/>
      <c r="Q599" s="805"/>
      <c r="R599" s="805"/>
      <c r="S599" s="805"/>
      <c r="T599" s="805"/>
      <c r="U599" s="805"/>
      <c r="V599" s="805"/>
      <c r="W599" s="805"/>
      <c r="X599" s="805"/>
      <c r="Y599" s="805"/>
      <c r="Z599" s="805"/>
      <c r="AA599" s="65"/>
      <c r="AB599" s="65"/>
      <c r="AC599" s="79"/>
    </row>
    <row r="600" spans="1:68" ht="14.25" hidden="1" customHeight="1" x14ac:dyDescent="0.25">
      <c r="A600" s="790" t="s">
        <v>126</v>
      </c>
      <c r="B600" s="790"/>
      <c r="C600" s="790"/>
      <c r="D600" s="790"/>
      <c r="E600" s="790"/>
      <c r="F600" s="790"/>
      <c r="G600" s="790"/>
      <c r="H600" s="790"/>
      <c r="I600" s="790"/>
      <c r="J600" s="790"/>
      <c r="K600" s="790"/>
      <c r="L600" s="790"/>
      <c r="M600" s="790"/>
      <c r="N600" s="790"/>
      <c r="O600" s="790"/>
      <c r="P600" s="790"/>
      <c r="Q600" s="790"/>
      <c r="R600" s="790"/>
      <c r="S600" s="790"/>
      <c r="T600" s="790"/>
      <c r="U600" s="790"/>
      <c r="V600" s="790"/>
      <c r="W600" s="790"/>
      <c r="X600" s="790"/>
      <c r="Y600" s="790"/>
      <c r="Z600" s="790"/>
      <c r="AA600" s="66"/>
      <c r="AB600" s="66"/>
      <c r="AC600" s="80"/>
    </row>
    <row r="601" spans="1:68" ht="27" hidden="1" customHeight="1" x14ac:dyDescent="0.25">
      <c r="A601" s="63" t="s">
        <v>945</v>
      </c>
      <c r="B601" s="63" t="s">
        <v>946</v>
      </c>
      <c r="C601" s="36">
        <v>4301011763</v>
      </c>
      <c r="D601" s="791">
        <v>4640242181011</v>
      </c>
      <c r="E601" s="791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88</v>
      </c>
      <c r="N601" s="38"/>
      <c r="O601" s="37">
        <v>55</v>
      </c>
      <c r="P601" s="840" t="s">
        <v>947</v>
      </c>
      <c r="Q601" s="793"/>
      <c r="R601" s="793"/>
      <c r="S601" s="793"/>
      <c r="T601" s="79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20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948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21">IFERROR(X601*I601/H601,"0")</f>
        <v>0</v>
      </c>
      <c r="BN601" s="78">
        <f t="shared" ref="BN601:BN607" si="122">IFERROR(Y601*I601/H601,"0")</f>
        <v>0</v>
      </c>
      <c r="BO601" s="78">
        <f t="shared" ref="BO601:BO607" si="123">IFERROR(1/J601*(X601/H601),"0")</f>
        <v>0</v>
      </c>
      <c r="BP601" s="78">
        <f t="shared" ref="BP601:BP607" si="124">IFERROR(1/J601*(Y601/H601),"0")</f>
        <v>0</v>
      </c>
    </row>
    <row r="602" spans="1:68" ht="27" hidden="1" customHeight="1" x14ac:dyDescent="0.25">
      <c r="A602" s="63" t="s">
        <v>949</v>
      </c>
      <c r="B602" s="63" t="s">
        <v>950</v>
      </c>
      <c r="C602" s="36">
        <v>4301011585</v>
      </c>
      <c r="D602" s="791">
        <v>4640242180441</v>
      </c>
      <c r="E602" s="791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 t="s">
        <v>45</v>
      </c>
      <c r="M602" s="38" t="s">
        <v>133</v>
      </c>
      <c r="N602" s="38"/>
      <c r="O602" s="37">
        <v>50</v>
      </c>
      <c r="P602" s="841" t="s">
        <v>951</v>
      </c>
      <c r="Q602" s="793"/>
      <c r="R602" s="793"/>
      <c r="S602" s="793"/>
      <c r="T602" s="79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20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952</v>
      </c>
      <c r="AG602" s="78"/>
      <c r="AJ602" s="84" t="s">
        <v>45</v>
      </c>
      <c r="AK602" s="84">
        <v>0</v>
      </c>
      <c r="BB602" s="719" t="s">
        <v>66</v>
      </c>
      <c r="BM602" s="78">
        <f t="shared" si="121"/>
        <v>0</v>
      </c>
      <c r="BN602" s="78">
        <f t="shared" si="122"/>
        <v>0</v>
      </c>
      <c r="BO602" s="78">
        <f t="shared" si="123"/>
        <v>0</v>
      </c>
      <c r="BP602" s="78">
        <f t="shared" si="124"/>
        <v>0</v>
      </c>
    </row>
    <row r="603" spans="1:68" ht="27" hidden="1" customHeight="1" x14ac:dyDescent="0.25">
      <c r="A603" s="63" t="s">
        <v>953</v>
      </c>
      <c r="B603" s="63" t="s">
        <v>954</v>
      </c>
      <c r="C603" s="36">
        <v>4301011584</v>
      </c>
      <c r="D603" s="791">
        <v>4640242180564</v>
      </c>
      <c r="E603" s="791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130</v>
      </c>
      <c r="L603" s="37" t="s">
        <v>45</v>
      </c>
      <c r="M603" s="38" t="s">
        <v>133</v>
      </c>
      <c r="N603" s="38"/>
      <c r="O603" s="37">
        <v>50</v>
      </c>
      <c r="P603" s="830" t="s">
        <v>955</v>
      </c>
      <c r="Q603" s="793"/>
      <c r="R603" s="793"/>
      <c r="S603" s="793"/>
      <c r="T603" s="79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956</v>
      </c>
      <c r="AG603" s="78"/>
      <c r="AJ603" s="84" t="s">
        <v>45</v>
      </c>
      <c r="AK603" s="84">
        <v>0</v>
      </c>
      <c r="BB603" s="721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hidden="1" customHeight="1" x14ac:dyDescent="0.25">
      <c r="A604" s="63" t="s">
        <v>957</v>
      </c>
      <c r="B604" s="63" t="s">
        <v>958</v>
      </c>
      <c r="C604" s="36">
        <v>4301011762</v>
      </c>
      <c r="D604" s="791">
        <v>4640242180922</v>
      </c>
      <c r="E604" s="791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130</v>
      </c>
      <c r="L604" s="37" t="s">
        <v>45</v>
      </c>
      <c r="M604" s="38" t="s">
        <v>133</v>
      </c>
      <c r="N604" s="38"/>
      <c r="O604" s="37">
        <v>55</v>
      </c>
      <c r="P604" s="831" t="s">
        <v>959</v>
      </c>
      <c r="Q604" s="793"/>
      <c r="R604" s="793"/>
      <c r="S604" s="793"/>
      <c r="T604" s="79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960</v>
      </c>
      <c r="AG604" s="78"/>
      <c r="AJ604" s="84" t="s">
        <v>45</v>
      </c>
      <c r="AK604" s="84">
        <v>0</v>
      </c>
      <c r="BB604" s="723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hidden="1" customHeight="1" x14ac:dyDescent="0.25">
      <c r="A605" s="63" t="s">
        <v>961</v>
      </c>
      <c r="B605" s="63" t="s">
        <v>962</v>
      </c>
      <c r="C605" s="36">
        <v>4301011764</v>
      </c>
      <c r="D605" s="791">
        <v>4640242181189</v>
      </c>
      <c r="E605" s="791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88</v>
      </c>
      <c r="N605" s="38"/>
      <c r="O605" s="37">
        <v>55</v>
      </c>
      <c r="P605" s="832" t="s">
        <v>963</v>
      </c>
      <c r="Q605" s="793"/>
      <c r="R605" s="793"/>
      <c r="S605" s="793"/>
      <c r="T605" s="79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948</v>
      </c>
      <c r="AG605" s="78"/>
      <c r="AJ605" s="84" t="s">
        <v>45</v>
      </c>
      <c r="AK605" s="84">
        <v>0</v>
      </c>
      <c r="BB605" s="725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hidden="1" customHeight="1" x14ac:dyDescent="0.25">
      <c r="A606" s="63" t="s">
        <v>964</v>
      </c>
      <c r="B606" s="63" t="s">
        <v>965</v>
      </c>
      <c r="C606" s="36">
        <v>4301011551</v>
      </c>
      <c r="D606" s="791">
        <v>4640242180038</v>
      </c>
      <c r="E606" s="791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133</v>
      </c>
      <c r="N606" s="38"/>
      <c r="O606" s="37">
        <v>50</v>
      </c>
      <c r="P606" s="833" t="s">
        <v>966</v>
      </c>
      <c r="Q606" s="793"/>
      <c r="R606" s="793"/>
      <c r="S606" s="793"/>
      <c r="T606" s="794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956</v>
      </c>
      <c r="AG606" s="78"/>
      <c r="AJ606" s="84" t="s">
        <v>45</v>
      </c>
      <c r="AK606" s="84">
        <v>0</v>
      </c>
      <c r="BB606" s="727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hidden="1" customHeight="1" x14ac:dyDescent="0.25">
      <c r="A607" s="63" t="s">
        <v>967</v>
      </c>
      <c r="B607" s="63" t="s">
        <v>968</v>
      </c>
      <c r="C607" s="36">
        <v>4301011765</v>
      </c>
      <c r="D607" s="791">
        <v>4640242181172</v>
      </c>
      <c r="E607" s="791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139</v>
      </c>
      <c r="L607" s="37" t="s">
        <v>45</v>
      </c>
      <c r="M607" s="38" t="s">
        <v>133</v>
      </c>
      <c r="N607" s="38"/>
      <c r="O607" s="37">
        <v>55</v>
      </c>
      <c r="P607" s="834" t="s">
        <v>969</v>
      </c>
      <c r="Q607" s="793"/>
      <c r="R607" s="793"/>
      <c r="S607" s="793"/>
      <c r="T607" s="79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960</v>
      </c>
      <c r="AG607" s="78"/>
      <c r="AJ607" s="84" t="s">
        <v>45</v>
      </c>
      <c r="AK607" s="84">
        <v>0</v>
      </c>
      <c r="BB607" s="729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idden="1" x14ac:dyDescent="0.2">
      <c r="A608" s="798"/>
      <c r="B608" s="798"/>
      <c r="C608" s="798"/>
      <c r="D608" s="798"/>
      <c r="E608" s="798"/>
      <c r="F608" s="798"/>
      <c r="G608" s="798"/>
      <c r="H608" s="798"/>
      <c r="I608" s="798"/>
      <c r="J608" s="798"/>
      <c r="K608" s="798"/>
      <c r="L608" s="798"/>
      <c r="M608" s="798"/>
      <c r="N608" s="798"/>
      <c r="O608" s="799"/>
      <c r="P608" s="795" t="s">
        <v>40</v>
      </c>
      <c r="Q608" s="796"/>
      <c r="R608" s="796"/>
      <c r="S608" s="796"/>
      <c r="T608" s="796"/>
      <c r="U608" s="796"/>
      <c r="V608" s="797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hidden="1" x14ac:dyDescent="0.2">
      <c r="A609" s="798"/>
      <c r="B609" s="798"/>
      <c r="C609" s="798"/>
      <c r="D609" s="798"/>
      <c r="E609" s="798"/>
      <c r="F609" s="798"/>
      <c r="G609" s="798"/>
      <c r="H609" s="798"/>
      <c r="I609" s="798"/>
      <c r="J609" s="798"/>
      <c r="K609" s="798"/>
      <c r="L609" s="798"/>
      <c r="M609" s="798"/>
      <c r="N609" s="798"/>
      <c r="O609" s="799"/>
      <c r="P609" s="795" t="s">
        <v>40</v>
      </c>
      <c r="Q609" s="796"/>
      <c r="R609" s="796"/>
      <c r="S609" s="796"/>
      <c r="T609" s="796"/>
      <c r="U609" s="796"/>
      <c r="V609" s="797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hidden="1" customHeight="1" x14ac:dyDescent="0.25">
      <c r="A610" s="790" t="s">
        <v>183</v>
      </c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0"/>
      <c r="P610" s="790"/>
      <c r="Q610" s="790"/>
      <c r="R610" s="790"/>
      <c r="S610" s="790"/>
      <c r="T610" s="790"/>
      <c r="U610" s="790"/>
      <c r="V610" s="790"/>
      <c r="W610" s="790"/>
      <c r="X610" s="790"/>
      <c r="Y610" s="790"/>
      <c r="Z610" s="790"/>
      <c r="AA610" s="66"/>
      <c r="AB610" s="66"/>
      <c r="AC610" s="80"/>
    </row>
    <row r="611" spans="1:68" ht="16.5" hidden="1" customHeight="1" x14ac:dyDescent="0.25">
      <c r="A611" s="63" t="s">
        <v>970</v>
      </c>
      <c r="B611" s="63" t="s">
        <v>971</v>
      </c>
      <c r="C611" s="36">
        <v>4301020269</v>
      </c>
      <c r="D611" s="791">
        <v>4640242180519</v>
      </c>
      <c r="E611" s="791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130</v>
      </c>
      <c r="L611" s="37" t="s">
        <v>45</v>
      </c>
      <c r="M611" s="38" t="s">
        <v>88</v>
      </c>
      <c r="N611" s="38"/>
      <c r="O611" s="37">
        <v>50</v>
      </c>
      <c r="P611" s="835" t="s">
        <v>972</v>
      </c>
      <c r="Q611" s="793"/>
      <c r="R611" s="793"/>
      <c r="S611" s="793"/>
      <c r="T611" s="79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973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hidden="1" customHeight="1" x14ac:dyDescent="0.25">
      <c r="A612" s="63" t="s">
        <v>974</v>
      </c>
      <c r="B612" s="63" t="s">
        <v>975</v>
      </c>
      <c r="C612" s="36">
        <v>4301020260</v>
      </c>
      <c r="D612" s="791">
        <v>4640242180526</v>
      </c>
      <c r="E612" s="791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130</v>
      </c>
      <c r="L612" s="37" t="s">
        <v>45</v>
      </c>
      <c r="M612" s="38" t="s">
        <v>133</v>
      </c>
      <c r="N612" s="38"/>
      <c r="O612" s="37">
        <v>50</v>
      </c>
      <c r="P612" s="836" t="s">
        <v>976</v>
      </c>
      <c r="Q612" s="793"/>
      <c r="R612" s="793"/>
      <c r="S612" s="793"/>
      <c r="T612" s="79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973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hidden="1" customHeight="1" x14ac:dyDescent="0.25">
      <c r="A613" s="63" t="s">
        <v>977</v>
      </c>
      <c r="B613" s="63" t="s">
        <v>978</v>
      </c>
      <c r="C613" s="36">
        <v>4301020309</v>
      </c>
      <c r="D613" s="791">
        <v>4640242180090</v>
      </c>
      <c r="E613" s="791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130</v>
      </c>
      <c r="L613" s="37" t="s">
        <v>45</v>
      </c>
      <c r="M613" s="38" t="s">
        <v>133</v>
      </c>
      <c r="N613" s="38"/>
      <c r="O613" s="37">
        <v>50</v>
      </c>
      <c r="P613" s="823" t="s">
        <v>979</v>
      </c>
      <c r="Q613" s="793"/>
      <c r="R613" s="793"/>
      <c r="S613" s="793"/>
      <c r="T613" s="79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980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hidden="1" customHeight="1" x14ac:dyDescent="0.25">
      <c r="A614" s="63" t="s">
        <v>981</v>
      </c>
      <c r="B614" s="63" t="s">
        <v>982</v>
      </c>
      <c r="C614" s="36">
        <v>4301020295</v>
      </c>
      <c r="D614" s="791">
        <v>4640242181363</v>
      </c>
      <c r="E614" s="791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139</v>
      </c>
      <c r="L614" s="37" t="s">
        <v>45</v>
      </c>
      <c r="M614" s="38" t="s">
        <v>133</v>
      </c>
      <c r="N614" s="38"/>
      <c r="O614" s="37">
        <v>50</v>
      </c>
      <c r="P614" s="824" t="s">
        <v>983</v>
      </c>
      <c r="Q614" s="793"/>
      <c r="R614" s="793"/>
      <c r="S614" s="793"/>
      <c r="T614" s="79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980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idden="1" x14ac:dyDescent="0.2">
      <c r="A615" s="798"/>
      <c r="B615" s="798"/>
      <c r="C615" s="798"/>
      <c r="D615" s="798"/>
      <c r="E615" s="798"/>
      <c r="F615" s="798"/>
      <c r="G615" s="798"/>
      <c r="H615" s="798"/>
      <c r="I615" s="798"/>
      <c r="J615" s="798"/>
      <c r="K615" s="798"/>
      <c r="L615" s="798"/>
      <c r="M615" s="798"/>
      <c r="N615" s="798"/>
      <c r="O615" s="799"/>
      <c r="P615" s="795" t="s">
        <v>40</v>
      </c>
      <c r="Q615" s="796"/>
      <c r="R615" s="796"/>
      <c r="S615" s="796"/>
      <c r="T615" s="796"/>
      <c r="U615" s="796"/>
      <c r="V615" s="797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hidden="1" x14ac:dyDescent="0.2">
      <c r="A616" s="798"/>
      <c r="B616" s="798"/>
      <c r="C616" s="798"/>
      <c r="D616" s="798"/>
      <c r="E616" s="798"/>
      <c r="F616" s="798"/>
      <c r="G616" s="798"/>
      <c r="H616" s="798"/>
      <c r="I616" s="798"/>
      <c r="J616" s="798"/>
      <c r="K616" s="798"/>
      <c r="L616" s="798"/>
      <c r="M616" s="798"/>
      <c r="N616" s="798"/>
      <c r="O616" s="799"/>
      <c r="P616" s="795" t="s">
        <v>40</v>
      </c>
      <c r="Q616" s="796"/>
      <c r="R616" s="796"/>
      <c r="S616" s="796"/>
      <c r="T616" s="796"/>
      <c r="U616" s="796"/>
      <c r="V616" s="797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hidden="1" customHeight="1" x14ac:dyDescent="0.25">
      <c r="A617" s="790" t="s">
        <v>78</v>
      </c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0"/>
      <c r="P617" s="790"/>
      <c r="Q617" s="790"/>
      <c r="R617" s="790"/>
      <c r="S617" s="790"/>
      <c r="T617" s="790"/>
      <c r="U617" s="790"/>
      <c r="V617" s="790"/>
      <c r="W617" s="790"/>
      <c r="X617" s="790"/>
      <c r="Y617" s="790"/>
      <c r="Z617" s="790"/>
      <c r="AA617" s="66"/>
      <c r="AB617" s="66"/>
      <c r="AC617" s="80"/>
    </row>
    <row r="618" spans="1:68" ht="27" hidden="1" customHeight="1" x14ac:dyDescent="0.25">
      <c r="A618" s="63" t="s">
        <v>984</v>
      </c>
      <c r="B618" s="63" t="s">
        <v>985</v>
      </c>
      <c r="C618" s="36">
        <v>4301031280</v>
      </c>
      <c r="D618" s="791">
        <v>4640242180816</v>
      </c>
      <c r="E618" s="791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825" t="s">
        <v>986</v>
      </c>
      <c r="Q618" s="793"/>
      <c r="R618" s="793"/>
      <c r="S618" s="793"/>
      <c r="T618" s="79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5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987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6">IFERROR(X618*I618/H618,"0")</f>
        <v>0</v>
      </c>
      <c r="BN618" s="78">
        <f t="shared" ref="BN618:BN624" si="127">IFERROR(Y618*I618/H618,"0")</f>
        <v>0</v>
      </c>
      <c r="BO618" s="78">
        <f t="shared" ref="BO618:BO624" si="128">IFERROR(1/J618*(X618/H618),"0")</f>
        <v>0</v>
      </c>
      <c r="BP618" s="78">
        <f t="shared" ref="BP618:BP624" si="129">IFERROR(1/J618*(Y618/H618),"0")</f>
        <v>0</v>
      </c>
    </row>
    <row r="619" spans="1:68" ht="27" hidden="1" customHeight="1" x14ac:dyDescent="0.25">
      <c r="A619" s="63" t="s">
        <v>988</v>
      </c>
      <c r="B619" s="63" t="s">
        <v>989</v>
      </c>
      <c r="C619" s="36">
        <v>4301031244</v>
      </c>
      <c r="D619" s="791">
        <v>4640242180595</v>
      </c>
      <c r="E619" s="791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139</v>
      </c>
      <c r="L619" s="37" t="s">
        <v>45</v>
      </c>
      <c r="M619" s="38" t="s">
        <v>82</v>
      </c>
      <c r="N619" s="38"/>
      <c r="O619" s="37">
        <v>40</v>
      </c>
      <c r="P619" s="826" t="s">
        <v>990</v>
      </c>
      <c r="Q619" s="793"/>
      <c r="R619" s="793"/>
      <c r="S619" s="793"/>
      <c r="T619" s="79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5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991</v>
      </c>
      <c r="AG619" s="78"/>
      <c r="AJ619" s="84" t="s">
        <v>45</v>
      </c>
      <c r="AK619" s="84">
        <v>0</v>
      </c>
      <c r="BB619" s="741" t="s">
        <v>66</v>
      </c>
      <c r="BM619" s="78">
        <f t="shared" si="126"/>
        <v>0</v>
      </c>
      <c r="BN619" s="78">
        <f t="shared" si="127"/>
        <v>0</v>
      </c>
      <c r="BO619" s="78">
        <f t="shared" si="128"/>
        <v>0</v>
      </c>
      <c r="BP619" s="78">
        <f t="shared" si="129"/>
        <v>0</v>
      </c>
    </row>
    <row r="620" spans="1:68" ht="27" hidden="1" customHeight="1" x14ac:dyDescent="0.25">
      <c r="A620" s="63" t="s">
        <v>992</v>
      </c>
      <c r="B620" s="63" t="s">
        <v>993</v>
      </c>
      <c r="C620" s="36">
        <v>4301031289</v>
      </c>
      <c r="D620" s="791">
        <v>4640242181615</v>
      </c>
      <c r="E620" s="791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827" t="s">
        <v>994</v>
      </c>
      <c r="Q620" s="793"/>
      <c r="R620" s="793"/>
      <c r="S620" s="793"/>
      <c r="T620" s="79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5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995</v>
      </c>
      <c r="AG620" s="78"/>
      <c r="AJ620" s="84" t="s">
        <v>45</v>
      </c>
      <c r="AK620" s="84">
        <v>0</v>
      </c>
      <c r="BB620" s="743" t="s">
        <v>66</v>
      </c>
      <c r="BM620" s="78">
        <f t="shared" si="126"/>
        <v>0</v>
      </c>
      <c r="BN620" s="78">
        <f t="shared" si="127"/>
        <v>0</v>
      </c>
      <c r="BO620" s="78">
        <f t="shared" si="128"/>
        <v>0</v>
      </c>
      <c r="BP620" s="78">
        <f t="shared" si="129"/>
        <v>0</v>
      </c>
    </row>
    <row r="621" spans="1:68" ht="27" hidden="1" customHeight="1" x14ac:dyDescent="0.25">
      <c r="A621" s="63" t="s">
        <v>996</v>
      </c>
      <c r="B621" s="63" t="s">
        <v>997</v>
      </c>
      <c r="C621" s="36">
        <v>4301031285</v>
      </c>
      <c r="D621" s="791">
        <v>4640242181639</v>
      </c>
      <c r="E621" s="791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828" t="s">
        <v>998</v>
      </c>
      <c r="Q621" s="793"/>
      <c r="R621" s="793"/>
      <c r="S621" s="793"/>
      <c r="T621" s="79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999</v>
      </c>
      <c r="AG621" s="78"/>
      <c r="AJ621" s="84" t="s">
        <v>45</v>
      </c>
      <c r="AK621" s="84">
        <v>0</v>
      </c>
      <c r="BB621" s="745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hidden="1" customHeight="1" x14ac:dyDescent="0.25">
      <c r="A622" s="63" t="s">
        <v>1000</v>
      </c>
      <c r="B622" s="63" t="s">
        <v>1001</v>
      </c>
      <c r="C622" s="36">
        <v>4301031287</v>
      </c>
      <c r="D622" s="791">
        <v>4640242181622</v>
      </c>
      <c r="E622" s="791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139</v>
      </c>
      <c r="L622" s="37" t="s">
        <v>45</v>
      </c>
      <c r="M622" s="38" t="s">
        <v>82</v>
      </c>
      <c r="N622" s="38"/>
      <c r="O622" s="37">
        <v>45</v>
      </c>
      <c r="P622" s="829" t="s">
        <v>1002</v>
      </c>
      <c r="Q622" s="793"/>
      <c r="R622" s="793"/>
      <c r="S622" s="793"/>
      <c r="T622" s="79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1003</v>
      </c>
      <c r="AG622" s="78"/>
      <c r="AJ622" s="84" t="s">
        <v>45</v>
      </c>
      <c r="AK622" s="84">
        <v>0</v>
      </c>
      <c r="BB622" s="747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hidden="1" customHeight="1" x14ac:dyDescent="0.25">
      <c r="A623" s="63" t="s">
        <v>1004</v>
      </c>
      <c r="B623" s="63" t="s">
        <v>1005</v>
      </c>
      <c r="C623" s="36">
        <v>4301031203</v>
      </c>
      <c r="D623" s="791">
        <v>4640242180908</v>
      </c>
      <c r="E623" s="791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816" t="s">
        <v>1006</v>
      </c>
      <c r="Q623" s="793"/>
      <c r="R623" s="793"/>
      <c r="S623" s="793"/>
      <c r="T623" s="79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987</v>
      </c>
      <c r="AG623" s="78"/>
      <c r="AJ623" s="84" t="s">
        <v>45</v>
      </c>
      <c r="AK623" s="84">
        <v>0</v>
      </c>
      <c r="BB623" s="749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hidden="1" customHeight="1" x14ac:dyDescent="0.25">
      <c r="A624" s="63" t="s">
        <v>1007</v>
      </c>
      <c r="B624" s="63" t="s">
        <v>1008</v>
      </c>
      <c r="C624" s="36">
        <v>4301031200</v>
      </c>
      <c r="D624" s="791">
        <v>4640242180489</v>
      </c>
      <c r="E624" s="791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817" t="s">
        <v>1009</v>
      </c>
      <c r="Q624" s="793"/>
      <c r="R624" s="793"/>
      <c r="S624" s="793"/>
      <c r="T624" s="79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991</v>
      </c>
      <c r="AG624" s="78"/>
      <c r="AJ624" s="84" t="s">
        <v>45</v>
      </c>
      <c r="AK624" s="84">
        <v>0</v>
      </c>
      <c r="BB624" s="751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hidden="1" x14ac:dyDescent="0.2">
      <c r="A625" s="798"/>
      <c r="B625" s="798"/>
      <c r="C625" s="798"/>
      <c r="D625" s="798"/>
      <c r="E625" s="798"/>
      <c r="F625" s="798"/>
      <c r="G625" s="798"/>
      <c r="H625" s="798"/>
      <c r="I625" s="798"/>
      <c r="J625" s="798"/>
      <c r="K625" s="798"/>
      <c r="L625" s="798"/>
      <c r="M625" s="798"/>
      <c r="N625" s="798"/>
      <c r="O625" s="799"/>
      <c r="P625" s="795" t="s">
        <v>40</v>
      </c>
      <c r="Q625" s="796"/>
      <c r="R625" s="796"/>
      <c r="S625" s="796"/>
      <c r="T625" s="796"/>
      <c r="U625" s="796"/>
      <c r="V625" s="797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hidden="1" x14ac:dyDescent="0.2">
      <c r="A626" s="798"/>
      <c r="B626" s="798"/>
      <c r="C626" s="798"/>
      <c r="D626" s="798"/>
      <c r="E626" s="798"/>
      <c r="F626" s="798"/>
      <c r="G626" s="798"/>
      <c r="H626" s="798"/>
      <c r="I626" s="798"/>
      <c r="J626" s="798"/>
      <c r="K626" s="798"/>
      <c r="L626" s="798"/>
      <c r="M626" s="798"/>
      <c r="N626" s="798"/>
      <c r="O626" s="799"/>
      <c r="P626" s="795" t="s">
        <v>40</v>
      </c>
      <c r="Q626" s="796"/>
      <c r="R626" s="796"/>
      <c r="S626" s="796"/>
      <c r="T626" s="796"/>
      <c r="U626" s="796"/>
      <c r="V626" s="797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hidden="1" customHeight="1" x14ac:dyDescent="0.25">
      <c r="A627" s="790" t="s">
        <v>84</v>
      </c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0"/>
      <c r="P627" s="790"/>
      <c r="Q627" s="790"/>
      <c r="R627" s="790"/>
      <c r="S627" s="790"/>
      <c r="T627" s="790"/>
      <c r="U627" s="790"/>
      <c r="V627" s="790"/>
      <c r="W627" s="790"/>
      <c r="X627" s="790"/>
      <c r="Y627" s="790"/>
      <c r="Z627" s="790"/>
      <c r="AA627" s="66"/>
      <c r="AB627" s="66"/>
      <c r="AC627" s="80"/>
    </row>
    <row r="628" spans="1:68" ht="27" hidden="1" customHeight="1" x14ac:dyDescent="0.25">
      <c r="A628" s="63" t="s">
        <v>1010</v>
      </c>
      <c r="B628" s="63" t="s">
        <v>1011</v>
      </c>
      <c r="C628" s="36">
        <v>4301051746</v>
      </c>
      <c r="D628" s="791">
        <v>4640242180533</v>
      </c>
      <c r="E628" s="791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88</v>
      </c>
      <c r="N628" s="38"/>
      <c r="O628" s="37">
        <v>40</v>
      </c>
      <c r="P628" s="818" t="s">
        <v>1012</v>
      </c>
      <c r="Q628" s="793"/>
      <c r="R628" s="793"/>
      <c r="S628" s="793"/>
      <c r="T628" s="794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30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1013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31">IFERROR(X628*I628/H628,"0")</f>
        <v>0</v>
      </c>
      <c r="BN628" s="78">
        <f t="shared" ref="BN628:BN635" si="132">IFERROR(Y628*I628/H628,"0")</f>
        <v>0</v>
      </c>
      <c r="BO628" s="78">
        <f t="shared" ref="BO628:BO635" si="133">IFERROR(1/J628*(X628/H628),"0")</f>
        <v>0</v>
      </c>
      <c r="BP628" s="78">
        <f t="shared" ref="BP628:BP635" si="134">IFERROR(1/J628*(Y628/H628),"0")</f>
        <v>0</v>
      </c>
    </row>
    <row r="629" spans="1:68" ht="27" hidden="1" customHeight="1" x14ac:dyDescent="0.25">
      <c r="A629" s="63" t="s">
        <v>1010</v>
      </c>
      <c r="B629" s="63" t="s">
        <v>1014</v>
      </c>
      <c r="C629" s="36">
        <v>4301051887</v>
      </c>
      <c r="D629" s="791">
        <v>4640242180533</v>
      </c>
      <c r="E629" s="791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130</v>
      </c>
      <c r="L629" s="37" t="s">
        <v>45</v>
      </c>
      <c r="M629" s="38" t="s">
        <v>88</v>
      </c>
      <c r="N629" s="38"/>
      <c r="O629" s="37">
        <v>45</v>
      </c>
      <c r="P629" s="819" t="s">
        <v>1015</v>
      </c>
      <c r="Q629" s="793"/>
      <c r="R629" s="793"/>
      <c r="S629" s="793"/>
      <c r="T629" s="794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30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1013</v>
      </c>
      <c r="AG629" s="78"/>
      <c r="AJ629" s="84" t="s">
        <v>45</v>
      </c>
      <c r="AK629" s="84">
        <v>0</v>
      </c>
      <c r="BB629" s="755" t="s">
        <v>66</v>
      </c>
      <c r="BM629" s="78">
        <f t="shared" si="131"/>
        <v>0</v>
      </c>
      <c r="BN629" s="78">
        <f t="shared" si="132"/>
        <v>0</v>
      </c>
      <c r="BO629" s="78">
        <f t="shared" si="133"/>
        <v>0</v>
      </c>
      <c r="BP629" s="78">
        <f t="shared" si="134"/>
        <v>0</v>
      </c>
    </row>
    <row r="630" spans="1:68" ht="27" hidden="1" customHeight="1" x14ac:dyDescent="0.25">
      <c r="A630" s="63" t="s">
        <v>1016</v>
      </c>
      <c r="B630" s="63" t="s">
        <v>1017</v>
      </c>
      <c r="C630" s="36">
        <v>4301051510</v>
      </c>
      <c r="D630" s="791">
        <v>4640242180540</v>
      </c>
      <c r="E630" s="791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30</v>
      </c>
      <c r="P630" s="820" t="s">
        <v>1018</v>
      </c>
      <c r="Q630" s="793"/>
      <c r="R630" s="793"/>
      <c r="S630" s="793"/>
      <c r="T630" s="794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30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1019</v>
      </c>
      <c r="AG630" s="78"/>
      <c r="AJ630" s="84" t="s">
        <v>45</v>
      </c>
      <c r="AK630" s="84">
        <v>0</v>
      </c>
      <c r="BB630" s="757" t="s">
        <v>66</v>
      </c>
      <c r="BM630" s="78">
        <f t="shared" si="131"/>
        <v>0</v>
      </c>
      <c r="BN630" s="78">
        <f t="shared" si="132"/>
        <v>0</v>
      </c>
      <c r="BO630" s="78">
        <f t="shared" si="133"/>
        <v>0</v>
      </c>
      <c r="BP630" s="78">
        <f t="shared" si="134"/>
        <v>0</v>
      </c>
    </row>
    <row r="631" spans="1:68" ht="27" hidden="1" customHeight="1" x14ac:dyDescent="0.25">
      <c r="A631" s="63" t="s">
        <v>1016</v>
      </c>
      <c r="B631" s="63" t="s">
        <v>1020</v>
      </c>
      <c r="C631" s="36">
        <v>4301051933</v>
      </c>
      <c r="D631" s="791">
        <v>4640242180540</v>
      </c>
      <c r="E631" s="791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130</v>
      </c>
      <c r="L631" s="37" t="s">
        <v>45</v>
      </c>
      <c r="M631" s="38" t="s">
        <v>88</v>
      </c>
      <c r="N631" s="38"/>
      <c r="O631" s="37">
        <v>45</v>
      </c>
      <c r="P631" s="821" t="s">
        <v>1021</v>
      </c>
      <c r="Q631" s="793"/>
      <c r="R631" s="793"/>
      <c r="S631" s="793"/>
      <c r="T631" s="79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1019</v>
      </c>
      <c r="AG631" s="78"/>
      <c r="AJ631" s="84" t="s">
        <v>45</v>
      </c>
      <c r="AK631" s="84">
        <v>0</v>
      </c>
      <c r="BB631" s="759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hidden="1" customHeight="1" x14ac:dyDescent="0.25">
      <c r="A632" s="63" t="s">
        <v>1022</v>
      </c>
      <c r="B632" s="63" t="s">
        <v>1023</v>
      </c>
      <c r="C632" s="36">
        <v>4301051390</v>
      </c>
      <c r="D632" s="791">
        <v>4640242181233</v>
      </c>
      <c r="E632" s="791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822" t="s">
        <v>1024</v>
      </c>
      <c r="Q632" s="793"/>
      <c r="R632" s="793"/>
      <c r="S632" s="793"/>
      <c r="T632" s="79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1013</v>
      </c>
      <c r="AG632" s="78"/>
      <c r="AJ632" s="84" t="s">
        <v>45</v>
      </c>
      <c r="AK632" s="84">
        <v>0</v>
      </c>
      <c r="BB632" s="761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hidden="1" customHeight="1" x14ac:dyDescent="0.25">
      <c r="A633" s="63" t="s">
        <v>1022</v>
      </c>
      <c r="B633" s="63" t="s">
        <v>1025</v>
      </c>
      <c r="C633" s="36">
        <v>4301051920</v>
      </c>
      <c r="D633" s="791">
        <v>4640242181233</v>
      </c>
      <c r="E633" s="791"/>
      <c r="F633" s="62">
        <v>0.3</v>
      </c>
      <c r="G633" s="37">
        <v>6</v>
      </c>
      <c r="H633" s="62">
        <v>1.8</v>
      </c>
      <c r="I633" s="62">
        <v>2.0640000000000001</v>
      </c>
      <c r="J633" s="37">
        <v>182</v>
      </c>
      <c r="K633" s="37" t="s">
        <v>89</v>
      </c>
      <c r="L633" s="37" t="s">
        <v>45</v>
      </c>
      <c r="M633" s="38" t="s">
        <v>176</v>
      </c>
      <c r="N633" s="38"/>
      <c r="O633" s="37">
        <v>45</v>
      </c>
      <c r="P633" s="809" t="s">
        <v>1026</v>
      </c>
      <c r="Q633" s="793"/>
      <c r="R633" s="793"/>
      <c r="S633" s="793"/>
      <c r="T633" s="79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IFERROR(IF(Y633=0,"",ROUNDUP(Y633/H633,0)*0.00651),"")</f>
        <v/>
      </c>
      <c r="AA633" s="68" t="s">
        <v>45</v>
      </c>
      <c r="AB633" s="69" t="s">
        <v>45</v>
      </c>
      <c r="AC633" s="762" t="s">
        <v>1013</v>
      </c>
      <c r="AG633" s="78"/>
      <c r="AJ633" s="84" t="s">
        <v>45</v>
      </c>
      <c r="AK633" s="84">
        <v>0</v>
      </c>
      <c r="BB633" s="763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hidden="1" customHeight="1" x14ac:dyDescent="0.25">
      <c r="A634" s="63" t="s">
        <v>1027</v>
      </c>
      <c r="B634" s="63" t="s">
        <v>1028</v>
      </c>
      <c r="C634" s="36">
        <v>4301051448</v>
      </c>
      <c r="D634" s="791">
        <v>4640242181226</v>
      </c>
      <c r="E634" s="791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810" t="s">
        <v>1029</v>
      </c>
      <c r="Q634" s="793"/>
      <c r="R634" s="793"/>
      <c r="S634" s="793"/>
      <c r="T634" s="79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1019</v>
      </c>
      <c r="AG634" s="78"/>
      <c r="AJ634" s="84" t="s">
        <v>45</v>
      </c>
      <c r="AK634" s="84">
        <v>0</v>
      </c>
      <c r="BB634" s="765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hidden="1" customHeight="1" x14ac:dyDescent="0.25">
      <c r="A635" s="63" t="s">
        <v>1027</v>
      </c>
      <c r="B635" s="63" t="s">
        <v>1030</v>
      </c>
      <c r="C635" s="36">
        <v>4301051921</v>
      </c>
      <c r="D635" s="791">
        <v>4640242181226</v>
      </c>
      <c r="E635" s="791"/>
      <c r="F635" s="62">
        <v>0.3</v>
      </c>
      <c r="G635" s="37">
        <v>6</v>
      </c>
      <c r="H635" s="62">
        <v>1.8</v>
      </c>
      <c r="I635" s="62">
        <v>2.052</v>
      </c>
      <c r="J635" s="37">
        <v>182</v>
      </c>
      <c r="K635" s="37" t="s">
        <v>89</v>
      </c>
      <c r="L635" s="37" t="s">
        <v>45</v>
      </c>
      <c r="M635" s="38" t="s">
        <v>176</v>
      </c>
      <c r="N635" s="38"/>
      <c r="O635" s="37">
        <v>45</v>
      </c>
      <c r="P635" s="811" t="s">
        <v>1031</v>
      </c>
      <c r="Q635" s="793"/>
      <c r="R635" s="793"/>
      <c r="S635" s="793"/>
      <c r="T635" s="79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66" t="s">
        <v>1019</v>
      </c>
      <c r="AG635" s="78"/>
      <c r="AJ635" s="84" t="s">
        <v>45</v>
      </c>
      <c r="AK635" s="84">
        <v>0</v>
      </c>
      <c r="BB635" s="767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hidden="1" x14ac:dyDescent="0.2">
      <c r="A636" s="798"/>
      <c r="B636" s="798"/>
      <c r="C636" s="798"/>
      <c r="D636" s="798"/>
      <c r="E636" s="798"/>
      <c r="F636" s="798"/>
      <c r="G636" s="798"/>
      <c r="H636" s="798"/>
      <c r="I636" s="798"/>
      <c r="J636" s="798"/>
      <c r="K636" s="798"/>
      <c r="L636" s="798"/>
      <c r="M636" s="798"/>
      <c r="N636" s="798"/>
      <c r="O636" s="799"/>
      <c r="P636" s="795" t="s">
        <v>40</v>
      </c>
      <c r="Q636" s="796"/>
      <c r="R636" s="796"/>
      <c r="S636" s="796"/>
      <c r="T636" s="796"/>
      <c r="U636" s="796"/>
      <c r="V636" s="797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hidden="1" x14ac:dyDescent="0.2">
      <c r="A637" s="798"/>
      <c r="B637" s="798"/>
      <c r="C637" s="798"/>
      <c r="D637" s="798"/>
      <c r="E637" s="798"/>
      <c r="F637" s="798"/>
      <c r="G637" s="798"/>
      <c r="H637" s="798"/>
      <c r="I637" s="798"/>
      <c r="J637" s="798"/>
      <c r="K637" s="798"/>
      <c r="L637" s="798"/>
      <c r="M637" s="798"/>
      <c r="N637" s="798"/>
      <c r="O637" s="799"/>
      <c r="P637" s="795" t="s">
        <v>40</v>
      </c>
      <c r="Q637" s="796"/>
      <c r="R637" s="796"/>
      <c r="S637" s="796"/>
      <c r="T637" s="796"/>
      <c r="U637" s="796"/>
      <c r="V637" s="797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hidden="1" customHeight="1" x14ac:dyDescent="0.25">
      <c r="A638" s="790" t="s">
        <v>224</v>
      </c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0"/>
      <c r="P638" s="790"/>
      <c r="Q638" s="790"/>
      <c r="R638" s="790"/>
      <c r="S638" s="790"/>
      <c r="T638" s="790"/>
      <c r="U638" s="790"/>
      <c r="V638" s="790"/>
      <c r="W638" s="790"/>
      <c r="X638" s="790"/>
      <c r="Y638" s="790"/>
      <c r="Z638" s="790"/>
      <c r="AA638" s="66"/>
      <c r="AB638" s="66"/>
      <c r="AC638" s="80"/>
    </row>
    <row r="639" spans="1:68" ht="27" hidden="1" customHeight="1" x14ac:dyDescent="0.25">
      <c r="A639" s="63" t="s">
        <v>1032</v>
      </c>
      <c r="B639" s="63" t="s">
        <v>1033</v>
      </c>
      <c r="C639" s="36">
        <v>4301060354</v>
      </c>
      <c r="D639" s="791">
        <v>4640242180120</v>
      </c>
      <c r="E639" s="791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812" t="s">
        <v>1034</v>
      </c>
      <c r="Q639" s="793"/>
      <c r="R639" s="793"/>
      <c r="S639" s="793"/>
      <c r="T639" s="79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1035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hidden="1" customHeight="1" x14ac:dyDescent="0.25">
      <c r="A640" s="63" t="s">
        <v>1032</v>
      </c>
      <c r="B640" s="63" t="s">
        <v>1036</v>
      </c>
      <c r="C640" s="36">
        <v>4301060408</v>
      </c>
      <c r="D640" s="791">
        <v>4640242180120</v>
      </c>
      <c r="E640" s="791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130</v>
      </c>
      <c r="L640" s="37" t="s">
        <v>45</v>
      </c>
      <c r="M640" s="38" t="s">
        <v>82</v>
      </c>
      <c r="N640" s="38"/>
      <c r="O640" s="37">
        <v>40</v>
      </c>
      <c r="P640" s="813" t="s">
        <v>1037</v>
      </c>
      <c r="Q640" s="793"/>
      <c r="R640" s="793"/>
      <c r="S640" s="793"/>
      <c r="T640" s="794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1035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hidden="1" customHeight="1" x14ac:dyDescent="0.25">
      <c r="A641" s="63" t="s">
        <v>1038</v>
      </c>
      <c r="B641" s="63" t="s">
        <v>1039</v>
      </c>
      <c r="C641" s="36">
        <v>4301060355</v>
      </c>
      <c r="D641" s="791">
        <v>4640242180137</v>
      </c>
      <c r="E641" s="791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130</v>
      </c>
      <c r="L641" s="37" t="s">
        <v>45</v>
      </c>
      <c r="M641" s="38" t="s">
        <v>82</v>
      </c>
      <c r="N641" s="38"/>
      <c r="O641" s="37">
        <v>40</v>
      </c>
      <c r="P641" s="814" t="s">
        <v>1040</v>
      </c>
      <c r="Q641" s="793"/>
      <c r="R641" s="793"/>
      <c r="S641" s="793"/>
      <c r="T641" s="79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1041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hidden="1" customHeight="1" x14ac:dyDescent="0.25">
      <c r="A642" s="63" t="s">
        <v>1038</v>
      </c>
      <c r="B642" s="63" t="s">
        <v>1042</v>
      </c>
      <c r="C642" s="36">
        <v>4301060407</v>
      </c>
      <c r="D642" s="791">
        <v>4640242180137</v>
      </c>
      <c r="E642" s="791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130</v>
      </c>
      <c r="L642" s="37" t="s">
        <v>45</v>
      </c>
      <c r="M642" s="38" t="s">
        <v>82</v>
      </c>
      <c r="N642" s="38"/>
      <c r="O642" s="37">
        <v>40</v>
      </c>
      <c r="P642" s="815" t="s">
        <v>1043</v>
      </c>
      <c r="Q642" s="793"/>
      <c r="R642" s="793"/>
      <c r="S642" s="793"/>
      <c r="T642" s="794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1041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idden="1" x14ac:dyDescent="0.2">
      <c r="A643" s="798"/>
      <c r="B643" s="798"/>
      <c r="C643" s="798"/>
      <c r="D643" s="798"/>
      <c r="E643" s="798"/>
      <c r="F643" s="798"/>
      <c r="G643" s="798"/>
      <c r="H643" s="798"/>
      <c r="I643" s="798"/>
      <c r="J643" s="798"/>
      <c r="K643" s="798"/>
      <c r="L643" s="798"/>
      <c r="M643" s="798"/>
      <c r="N643" s="798"/>
      <c r="O643" s="799"/>
      <c r="P643" s="795" t="s">
        <v>40</v>
      </c>
      <c r="Q643" s="796"/>
      <c r="R643" s="796"/>
      <c r="S643" s="796"/>
      <c r="T643" s="796"/>
      <c r="U643" s="796"/>
      <c r="V643" s="797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hidden="1" x14ac:dyDescent="0.2">
      <c r="A644" s="798"/>
      <c r="B644" s="798"/>
      <c r="C644" s="798"/>
      <c r="D644" s="798"/>
      <c r="E644" s="798"/>
      <c r="F644" s="798"/>
      <c r="G644" s="798"/>
      <c r="H644" s="798"/>
      <c r="I644" s="798"/>
      <c r="J644" s="798"/>
      <c r="K644" s="798"/>
      <c r="L644" s="798"/>
      <c r="M644" s="798"/>
      <c r="N644" s="798"/>
      <c r="O644" s="799"/>
      <c r="P644" s="795" t="s">
        <v>40</v>
      </c>
      <c r="Q644" s="796"/>
      <c r="R644" s="796"/>
      <c r="S644" s="796"/>
      <c r="T644" s="796"/>
      <c r="U644" s="796"/>
      <c r="V644" s="797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hidden="1" customHeight="1" x14ac:dyDescent="0.25">
      <c r="A645" s="805" t="s">
        <v>1044</v>
      </c>
      <c r="B645" s="805"/>
      <c r="C645" s="805"/>
      <c r="D645" s="805"/>
      <c r="E645" s="805"/>
      <c r="F645" s="805"/>
      <c r="G645" s="805"/>
      <c r="H645" s="805"/>
      <c r="I645" s="805"/>
      <c r="J645" s="805"/>
      <c r="K645" s="805"/>
      <c r="L645" s="805"/>
      <c r="M645" s="805"/>
      <c r="N645" s="805"/>
      <c r="O645" s="805"/>
      <c r="P645" s="805"/>
      <c r="Q645" s="805"/>
      <c r="R645" s="805"/>
      <c r="S645" s="805"/>
      <c r="T645" s="805"/>
      <c r="U645" s="805"/>
      <c r="V645" s="805"/>
      <c r="W645" s="805"/>
      <c r="X645" s="805"/>
      <c r="Y645" s="805"/>
      <c r="Z645" s="805"/>
      <c r="AA645" s="65"/>
      <c r="AB645" s="65"/>
      <c r="AC645" s="79"/>
    </row>
    <row r="646" spans="1:68" ht="14.25" hidden="1" customHeight="1" x14ac:dyDescent="0.25">
      <c r="A646" s="790" t="s">
        <v>126</v>
      </c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0"/>
      <c r="P646" s="790"/>
      <c r="Q646" s="790"/>
      <c r="R646" s="790"/>
      <c r="S646" s="790"/>
      <c r="T646" s="790"/>
      <c r="U646" s="790"/>
      <c r="V646" s="790"/>
      <c r="W646" s="790"/>
      <c r="X646" s="790"/>
      <c r="Y646" s="790"/>
      <c r="Z646" s="790"/>
      <c r="AA646" s="66"/>
      <c r="AB646" s="66"/>
      <c r="AC646" s="80"/>
    </row>
    <row r="647" spans="1:68" ht="27" hidden="1" customHeight="1" x14ac:dyDescent="0.25">
      <c r="A647" s="63" t="s">
        <v>1045</v>
      </c>
      <c r="B647" s="63" t="s">
        <v>1046</v>
      </c>
      <c r="C647" s="36">
        <v>4301011951</v>
      </c>
      <c r="D647" s="791">
        <v>4640242180045</v>
      </c>
      <c r="E647" s="791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130</v>
      </c>
      <c r="L647" s="37" t="s">
        <v>45</v>
      </c>
      <c r="M647" s="38" t="s">
        <v>133</v>
      </c>
      <c r="N647" s="38"/>
      <c r="O647" s="37">
        <v>55</v>
      </c>
      <c r="P647" s="806" t="s">
        <v>1047</v>
      </c>
      <c r="Q647" s="793"/>
      <c r="R647" s="793"/>
      <c r="S647" s="793"/>
      <c r="T647" s="794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1048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hidden="1" customHeight="1" x14ac:dyDescent="0.25">
      <c r="A648" s="63" t="s">
        <v>1049</v>
      </c>
      <c r="B648" s="63" t="s">
        <v>1050</v>
      </c>
      <c r="C648" s="36">
        <v>4301011950</v>
      </c>
      <c r="D648" s="791">
        <v>4640242180601</v>
      </c>
      <c r="E648" s="791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130</v>
      </c>
      <c r="L648" s="37" t="s">
        <v>45</v>
      </c>
      <c r="M648" s="38" t="s">
        <v>133</v>
      </c>
      <c r="N648" s="38"/>
      <c r="O648" s="37">
        <v>55</v>
      </c>
      <c r="P648" s="807" t="s">
        <v>1051</v>
      </c>
      <c r="Q648" s="793"/>
      <c r="R648" s="793"/>
      <c r="S648" s="793"/>
      <c r="T648" s="794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1052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idden="1" x14ac:dyDescent="0.2">
      <c r="A649" s="798"/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9"/>
      <c r="P649" s="795" t="s">
        <v>40</v>
      </c>
      <c r="Q649" s="796"/>
      <c r="R649" s="796"/>
      <c r="S649" s="796"/>
      <c r="T649" s="796"/>
      <c r="U649" s="796"/>
      <c r="V649" s="797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hidden="1" x14ac:dyDescent="0.2">
      <c r="A650" s="798"/>
      <c r="B650" s="798"/>
      <c r="C650" s="798"/>
      <c r="D650" s="798"/>
      <c r="E650" s="798"/>
      <c r="F650" s="798"/>
      <c r="G650" s="798"/>
      <c r="H650" s="798"/>
      <c r="I650" s="798"/>
      <c r="J650" s="798"/>
      <c r="K650" s="798"/>
      <c r="L650" s="798"/>
      <c r="M650" s="798"/>
      <c r="N650" s="798"/>
      <c r="O650" s="799"/>
      <c r="P650" s="795" t="s">
        <v>40</v>
      </c>
      <c r="Q650" s="796"/>
      <c r="R650" s="796"/>
      <c r="S650" s="796"/>
      <c r="T650" s="796"/>
      <c r="U650" s="796"/>
      <c r="V650" s="797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hidden="1" customHeight="1" x14ac:dyDescent="0.25">
      <c r="A651" s="790" t="s">
        <v>183</v>
      </c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0"/>
      <c r="P651" s="790"/>
      <c r="Q651" s="790"/>
      <c r="R651" s="790"/>
      <c r="S651" s="790"/>
      <c r="T651" s="790"/>
      <c r="U651" s="790"/>
      <c r="V651" s="790"/>
      <c r="W651" s="790"/>
      <c r="X651" s="790"/>
      <c r="Y651" s="790"/>
      <c r="Z651" s="790"/>
      <c r="AA651" s="66"/>
      <c r="AB651" s="66"/>
      <c r="AC651" s="80"/>
    </row>
    <row r="652" spans="1:68" ht="27" hidden="1" customHeight="1" x14ac:dyDescent="0.25">
      <c r="A652" s="63" t="s">
        <v>1053</v>
      </c>
      <c r="B652" s="63" t="s">
        <v>1054</v>
      </c>
      <c r="C652" s="36">
        <v>4301020314</v>
      </c>
      <c r="D652" s="791">
        <v>4640242180090</v>
      </c>
      <c r="E652" s="791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130</v>
      </c>
      <c r="L652" s="37" t="s">
        <v>45</v>
      </c>
      <c r="M652" s="38" t="s">
        <v>133</v>
      </c>
      <c r="N652" s="38"/>
      <c r="O652" s="37">
        <v>50</v>
      </c>
      <c r="P652" s="808" t="s">
        <v>1055</v>
      </c>
      <c r="Q652" s="793"/>
      <c r="R652" s="793"/>
      <c r="S652" s="793"/>
      <c r="T652" s="79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1056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idden="1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795" t="s">
        <v>40</v>
      </c>
      <c r="Q653" s="796"/>
      <c r="R653" s="796"/>
      <c r="S653" s="796"/>
      <c r="T653" s="796"/>
      <c r="U653" s="796"/>
      <c r="V653" s="797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hidden="1" x14ac:dyDescent="0.2">
      <c r="A654" s="798"/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9"/>
      <c r="P654" s="795" t="s">
        <v>40</v>
      </c>
      <c r="Q654" s="796"/>
      <c r="R654" s="796"/>
      <c r="S654" s="796"/>
      <c r="T654" s="796"/>
      <c r="U654" s="796"/>
      <c r="V654" s="797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hidden="1" customHeight="1" x14ac:dyDescent="0.25">
      <c r="A655" s="790" t="s">
        <v>78</v>
      </c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0"/>
      <c r="P655" s="790"/>
      <c r="Q655" s="790"/>
      <c r="R655" s="790"/>
      <c r="S655" s="790"/>
      <c r="T655" s="790"/>
      <c r="U655" s="790"/>
      <c r="V655" s="790"/>
      <c r="W655" s="790"/>
      <c r="X655" s="790"/>
      <c r="Y655" s="790"/>
      <c r="Z655" s="790"/>
      <c r="AA655" s="66"/>
      <c r="AB655" s="66"/>
      <c r="AC655" s="80"/>
    </row>
    <row r="656" spans="1:68" ht="27" hidden="1" customHeight="1" x14ac:dyDescent="0.25">
      <c r="A656" s="63" t="s">
        <v>1057</v>
      </c>
      <c r="B656" s="63" t="s">
        <v>1058</v>
      </c>
      <c r="C656" s="36">
        <v>4301031321</v>
      </c>
      <c r="D656" s="791">
        <v>4640242180076</v>
      </c>
      <c r="E656" s="791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139</v>
      </c>
      <c r="L656" s="37" t="s">
        <v>45</v>
      </c>
      <c r="M656" s="38" t="s">
        <v>82</v>
      </c>
      <c r="N656" s="38"/>
      <c r="O656" s="37">
        <v>40</v>
      </c>
      <c r="P656" s="792" t="s">
        <v>1059</v>
      </c>
      <c r="Q656" s="793"/>
      <c r="R656" s="793"/>
      <c r="S656" s="793"/>
      <c r="T656" s="794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1060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idden="1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795" t="s">
        <v>40</v>
      </c>
      <c r="Q657" s="796"/>
      <c r="R657" s="796"/>
      <c r="S657" s="796"/>
      <c r="T657" s="796"/>
      <c r="U657" s="796"/>
      <c r="V657" s="797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hidden="1" x14ac:dyDescent="0.2">
      <c r="A658" s="798"/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9"/>
      <c r="P658" s="795" t="s">
        <v>40</v>
      </c>
      <c r="Q658" s="796"/>
      <c r="R658" s="796"/>
      <c r="S658" s="796"/>
      <c r="T658" s="796"/>
      <c r="U658" s="796"/>
      <c r="V658" s="797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hidden="1" customHeight="1" x14ac:dyDescent="0.25">
      <c r="A659" s="790" t="s">
        <v>84</v>
      </c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0"/>
      <c r="P659" s="790"/>
      <c r="Q659" s="790"/>
      <c r="R659" s="790"/>
      <c r="S659" s="790"/>
      <c r="T659" s="790"/>
      <c r="U659" s="790"/>
      <c r="V659" s="790"/>
      <c r="W659" s="790"/>
      <c r="X659" s="790"/>
      <c r="Y659" s="790"/>
      <c r="Z659" s="790"/>
      <c r="AA659" s="66"/>
      <c r="AB659" s="66"/>
      <c r="AC659" s="80"/>
    </row>
    <row r="660" spans="1:68" ht="27" hidden="1" customHeight="1" x14ac:dyDescent="0.25">
      <c r="A660" s="63" t="s">
        <v>1061</v>
      </c>
      <c r="B660" s="63" t="s">
        <v>1062</v>
      </c>
      <c r="C660" s="36">
        <v>4301051780</v>
      </c>
      <c r="D660" s="791">
        <v>4640242180106</v>
      </c>
      <c r="E660" s="791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130</v>
      </c>
      <c r="L660" s="37" t="s">
        <v>45</v>
      </c>
      <c r="M660" s="38" t="s">
        <v>82</v>
      </c>
      <c r="N660" s="38"/>
      <c r="O660" s="37">
        <v>45</v>
      </c>
      <c r="P660" s="800" t="s">
        <v>1063</v>
      </c>
      <c r="Q660" s="793"/>
      <c r="R660" s="793"/>
      <c r="S660" s="793"/>
      <c r="T660" s="794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1064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idden="1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795" t="s">
        <v>40</v>
      </c>
      <c r="Q661" s="796"/>
      <c r="R661" s="796"/>
      <c r="S661" s="796"/>
      <c r="T661" s="796"/>
      <c r="U661" s="796"/>
      <c r="V661" s="797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hidden="1" x14ac:dyDescent="0.2">
      <c r="A662" s="798"/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9"/>
      <c r="P662" s="795" t="s">
        <v>40</v>
      </c>
      <c r="Q662" s="796"/>
      <c r="R662" s="796"/>
      <c r="S662" s="796"/>
      <c r="T662" s="796"/>
      <c r="U662" s="796"/>
      <c r="V662" s="797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798"/>
      <c r="B663" s="798"/>
      <c r="C663" s="798"/>
      <c r="D663" s="798"/>
      <c r="E663" s="798"/>
      <c r="F663" s="798"/>
      <c r="G663" s="798"/>
      <c r="H663" s="798"/>
      <c r="I663" s="798"/>
      <c r="J663" s="798"/>
      <c r="K663" s="798"/>
      <c r="L663" s="798"/>
      <c r="M663" s="798"/>
      <c r="N663" s="798"/>
      <c r="O663" s="804"/>
      <c r="P663" s="801" t="s">
        <v>33</v>
      </c>
      <c r="Q663" s="802"/>
      <c r="R663" s="802"/>
      <c r="S663" s="802"/>
      <c r="T663" s="802"/>
      <c r="U663" s="802"/>
      <c r="V663" s="803"/>
      <c r="W663" s="42" t="s">
        <v>0</v>
      </c>
      <c r="X663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1000</v>
      </c>
      <c r="Y663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1005</v>
      </c>
      <c r="Z663" s="42"/>
      <c r="AA663" s="67"/>
      <c r="AB663" s="67"/>
      <c r="AC663" s="67"/>
    </row>
    <row r="664" spans="1:68" x14ac:dyDescent="0.2">
      <c r="A664" s="798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804"/>
      <c r="P664" s="801" t="s">
        <v>34</v>
      </c>
      <c r="Q664" s="802"/>
      <c r="R664" s="802"/>
      <c r="S664" s="802"/>
      <c r="T664" s="802"/>
      <c r="U664" s="802"/>
      <c r="V664" s="803"/>
      <c r="W664" s="42" t="s">
        <v>0</v>
      </c>
      <c r="X664" s="43">
        <f>IFERROR(SUM(BM22:BM660),"0")</f>
        <v>1032</v>
      </c>
      <c r="Y664" s="43">
        <f>IFERROR(SUM(BN22:BN660),"0")</f>
        <v>1037.1600000000001</v>
      </c>
      <c r="Z664" s="42"/>
      <c r="AA664" s="67"/>
      <c r="AB664" s="67"/>
      <c r="AC664" s="67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804"/>
      <c r="P665" s="801" t="s">
        <v>35</v>
      </c>
      <c r="Q665" s="802"/>
      <c r="R665" s="802"/>
      <c r="S665" s="802"/>
      <c r="T665" s="802"/>
      <c r="U665" s="802"/>
      <c r="V665" s="803"/>
      <c r="W665" s="42" t="s">
        <v>20</v>
      </c>
      <c r="X665" s="44">
        <f>ROUNDUP(SUM(BO22:BO660),0)</f>
        <v>2</v>
      </c>
      <c r="Y665" s="44">
        <f>ROUNDUP(SUM(BP22:BP660),0)</f>
        <v>2</v>
      </c>
      <c r="Z665" s="42"/>
      <c r="AA665" s="67"/>
      <c r="AB665" s="67"/>
      <c r="AC665" s="67"/>
    </row>
    <row r="666" spans="1:68" x14ac:dyDescent="0.2">
      <c r="A666" s="798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804"/>
      <c r="P666" s="801" t="s">
        <v>36</v>
      </c>
      <c r="Q666" s="802"/>
      <c r="R666" s="802"/>
      <c r="S666" s="802"/>
      <c r="T666" s="802"/>
      <c r="U666" s="802"/>
      <c r="V666" s="803"/>
      <c r="W666" s="42" t="s">
        <v>0</v>
      </c>
      <c r="X666" s="43">
        <f>GrossWeightTotal+PalletQtyTotal*25</f>
        <v>1082</v>
      </c>
      <c r="Y666" s="43">
        <f>GrossWeightTotalR+PalletQtyTotalR*25</f>
        <v>1087.1600000000001</v>
      </c>
      <c r="Z666" s="42"/>
      <c r="AA666" s="67"/>
      <c r="AB666" s="67"/>
      <c r="AC666" s="67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804"/>
      <c r="P667" s="801" t="s">
        <v>37</v>
      </c>
      <c r="Q667" s="802"/>
      <c r="R667" s="802"/>
      <c r="S667" s="802"/>
      <c r="T667" s="802"/>
      <c r="U667" s="802"/>
      <c r="V667" s="803"/>
      <c r="W667" s="42" t="s">
        <v>20</v>
      </c>
      <c r="X667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66.666666666666671</v>
      </c>
      <c r="Y667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67</v>
      </c>
      <c r="Z667" s="42"/>
      <c r="AA667" s="67"/>
      <c r="AB667" s="67"/>
      <c r="AC667" s="67"/>
    </row>
    <row r="668" spans="1:68" ht="14.25" hidden="1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804"/>
      <c r="P668" s="801" t="s">
        <v>38</v>
      </c>
      <c r="Q668" s="802"/>
      <c r="R668" s="802"/>
      <c r="S668" s="802"/>
      <c r="T668" s="802"/>
      <c r="U668" s="802"/>
      <c r="V668" s="803"/>
      <c r="W668" s="45" t="s">
        <v>51</v>
      </c>
      <c r="X668" s="42"/>
      <c r="Y668" s="42"/>
      <c r="Z668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1.4572499999999999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786" t="s">
        <v>124</v>
      </c>
      <c r="D670" s="786" t="s">
        <v>124</v>
      </c>
      <c r="E670" s="786" t="s">
        <v>124</v>
      </c>
      <c r="F670" s="786" t="s">
        <v>124</v>
      </c>
      <c r="G670" s="786" t="s">
        <v>124</v>
      </c>
      <c r="H670" s="786" t="s">
        <v>124</v>
      </c>
      <c r="I670" s="786" t="s">
        <v>336</v>
      </c>
      <c r="J670" s="786" t="s">
        <v>336</v>
      </c>
      <c r="K670" s="786" t="s">
        <v>336</v>
      </c>
      <c r="L670" s="786" t="s">
        <v>336</v>
      </c>
      <c r="M670" s="786" t="s">
        <v>336</v>
      </c>
      <c r="N670" s="787"/>
      <c r="O670" s="786" t="s">
        <v>336</v>
      </c>
      <c r="P670" s="786" t="s">
        <v>336</v>
      </c>
      <c r="Q670" s="786" t="s">
        <v>336</v>
      </c>
      <c r="R670" s="786" t="s">
        <v>336</v>
      </c>
      <c r="S670" s="786" t="s">
        <v>336</v>
      </c>
      <c r="T670" s="786" t="s">
        <v>336</v>
      </c>
      <c r="U670" s="786" t="s">
        <v>336</v>
      </c>
      <c r="V670" s="786" t="s">
        <v>336</v>
      </c>
      <c r="W670" s="786" t="s">
        <v>673</v>
      </c>
      <c r="X670" s="786" t="s">
        <v>673</v>
      </c>
      <c r="Y670" s="786" t="s">
        <v>762</v>
      </c>
      <c r="Z670" s="786" t="s">
        <v>762</v>
      </c>
      <c r="AA670" s="786" t="s">
        <v>762</v>
      </c>
      <c r="AB670" s="786" t="s">
        <v>762</v>
      </c>
      <c r="AC670" s="85" t="s">
        <v>872</v>
      </c>
      <c r="AD670" s="786" t="s">
        <v>944</v>
      </c>
      <c r="AE670" s="786" t="s">
        <v>944</v>
      </c>
      <c r="AF670" s="1"/>
    </row>
    <row r="671" spans="1:68" ht="14.25" customHeight="1" thickTop="1" x14ac:dyDescent="0.2">
      <c r="A671" s="788" t="s">
        <v>10</v>
      </c>
      <c r="B671" s="786" t="s">
        <v>77</v>
      </c>
      <c r="C671" s="786" t="s">
        <v>125</v>
      </c>
      <c r="D671" s="786" t="s">
        <v>152</v>
      </c>
      <c r="E671" s="786" t="s">
        <v>232</v>
      </c>
      <c r="F671" s="786" t="s">
        <v>256</v>
      </c>
      <c r="G671" s="786" t="s">
        <v>302</v>
      </c>
      <c r="H671" s="786" t="s">
        <v>124</v>
      </c>
      <c r="I671" s="786" t="s">
        <v>337</v>
      </c>
      <c r="J671" s="786" t="s">
        <v>361</v>
      </c>
      <c r="K671" s="786" t="s">
        <v>439</v>
      </c>
      <c r="L671" s="786" t="s">
        <v>460</v>
      </c>
      <c r="M671" s="786" t="s">
        <v>484</v>
      </c>
      <c r="N671" s="1"/>
      <c r="O671" s="786" t="s">
        <v>511</v>
      </c>
      <c r="P671" s="786" t="s">
        <v>514</v>
      </c>
      <c r="Q671" s="786" t="s">
        <v>523</v>
      </c>
      <c r="R671" s="786" t="s">
        <v>539</v>
      </c>
      <c r="S671" s="786" t="s">
        <v>549</v>
      </c>
      <c r="T671" s="786" t="s">
        <v>562</v>
      </c>
      <c r="U671" s="786" t="s">
        <v>573</v>
      </c>
      <c r="V671" s="786" t="s">
        <v>660</v>
      </c>
      <c r="W671" s="786" t="s">
        <v>674</v>
      </c>
      <c r="X671" s="786" t="s">
        <v>718</v>
      </c>
      <c r="Y671" s="786" t="s">
        <v>763</v>
      </c>
      <c r="Z671" s="786" t="s">
        <v>831</v>
      </c>
      <c r="AA671" s="786" t="s">
        <v>856</v>
      </c>
      <c r="AB671" s="786" t="s">
        <v>868</v>
      </c>
      <c r="AC671" s="786" t="s">
        <v>872</v>
      </c>
      <c r="AD671" s="786" t="s">
        <v>944</v>
      </c>
      <c r="AE671" s="786" t="s">
        <v>1044</v>
      </c>
      <c r="AF671" s="1"/>
    </row>
    <row r="672" spans="1:68" ht="13.5" thickBot="1" x14ac:dyDescent="0.25">
      <c r="A672" s="789"/>
      <c r="B672" s="786"/>
      <c r="C672" s="786"/>
      <c r="D672" s="786"/>
      <c r="E672" s="786"/>
      <c r="F672" s="786"/>
      <c r="G672" s="786"/>
      <c r="H672" s="786"/>
      <c r="I672" s="786"/>
      <c r="J672" s="786"/>
      <c r="K672" s="786"/>
      <c r="L672" s="786"/>
      <c r="M672" s="786"/>
      <c r="N672" s="1"/>
      <c r="O672" s="786"/>
      <c r="P672" s="786"/>
      <c r="Q672" s="786"/>
      <c r="R672" s="786"/>
      <c r="S672" s="786"/>
      <c r="T672" s="786"/>
      <c r="U672" s="786"/>
      <c r="V672" s="786"/>
      <c r="W672" s="786"/>
      <c r="X672" s="786"/>
      <c r="Y672" s="786"/>
      <c r="Z672" s="786"/>
      <c r="AA672" s="786"/>
      <c r="AB672" s="786"/>
      <c r="AC672" s="786"/>
      <c r="AD672" s="786"/>
      <c r="AE672" s="786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2">
        <f>IFERROR(Y48*1,"0")+IFERROR(Y49*1,"0")+IFERROR(Y50*1,"0")+IFERROR(Y51*1,"0")+IFERROR(Y52*1,"0")+IFERROR(Y53*1,"0")+IFERROR(Y57*1,"0")+IFERROR(Y58*1,"0")</f>
        <v>0</v>
      </c>
      <c r="D673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52">
        <f>IFERROR(Y107*1,"0")+IFERROR(Y108*1,"0")+IFERROR(Y109*1,"0")+IFERROR(Y113*1,"0")+IFERROR(Y114*1,"0")+IFERROR(Y115*1,"0")+IFERROR(Y116*1,"0")+IFERROR(Y117*1,"0")+IFERROR(Y118*1,"0")</f>
        <v>0</v>
      </c>
      <c r="F673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52">
        <f>IFERROR(Y154*1,"0")+IFERROR(Y155*1,"0")+IFERROR(Y159*1,"0")+IFERROR(Y160*1,"0")+IFERROR(Y164*1,"0")+IFERROR(Y165*1,"0")</f>
        <v>0</v>
      </c>
      <c r="H673" s="52">
        <f>IFERROR(Y170*1,"0")+IFERROR(Y174*1,"0")+IFERROR(Y175*1,"0")+IFERROR(Y176*1,"0")+IFERROR(Y177*1,"0")+IFERROR(Y178*1,"0")+IFERROR(Y182*1,"0")+IFERROR(Y183*1,"0")</f>
        <v>0</v>
      </c>
      <c r="I673" s="52">
        <f>IFERROR(Y189*1,"0")+IFERROR(Y193*1,"0")+IFERROR(Y194*1,"0")+IFERROR(Y195*1,"0")+IFERROR(Y196*1,"0")+IFERROR(Y197*1,"0")+IFERROR(Y198*1,"0")+IFERROR(Y199*1,"0")+IFERROR(Y200*1,"0")</f>
        <v>0</v>
      </c>
      <c r="J673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52">
        <f>IFERROR(Y250*1,"0")+IFERROR(Y251*1,"0")+IFERROR(Y252*1,"0")+IFERROR(Y253*1,"0")+IFERROR(Y254*1,"0")+IFERROR(Y255*1,"0")+IFERROR(Y256*1,"0")+IFERROR(Y257*1,"0")</f>
        <v>0</v>
      </c>
      <c r="L673" s="52">
        <f>IFERROR(Y262*1,"0")+IFERROR(Y263*1,"0")+IFERROR(Y264*1,"0")+IFERROR(Y265*1,"0")+IFERROR(Y266*1,"0")+IFERROR(Y267*1,"0")+IFERROR(Y268*1,"0")+IFERROR(Y269*1,"0")+IFERROR(Y270*1,"0")+IFERROR(Y274*1,"0")</f>
        <v>0</v>
      </c>
      <c r="M673" s="52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2">
        <f>IFERROR(Y293*1,"0")</f>
        <v>0</v>
      </c>
      <c r="P673" s="52">
        <f>IFERROR(Y298*1,"0")+IFERROR(Y299*1,"0")+IFERROR(Y300*1,"0")</f>
        <v>0</v>
      </c>
      <c r="Q673" s="52">
        <f>IFERROR(Y305*1,"0")+IFERROR(Y306*1,"0")+IFERROR(Y307*1,"0")+IFERROR(Y308*1,"0")+IFERROR(Y309*1,"0")+IFERROR(Y310*1,"0")</f>
        <v>0</v>
      </c>
      <c r="R673" s="52">
        <f>IFERROR(Y315*1,"0")+IFERROR(Y319*1,"0")+IFERROR(Y323*1,"0")</f>
        <v>0</v>
      </c>
      <c r="S673" s="52">
        <f>IFERROR(Y328*1,"0")+IFERROR(Y332*1,"0")+IFERROR(Y336*1,"0")+IFERROR(Y337*1,"0")</f>
        <v>0</v>
      </c>
      <c r="T673" s="52">
        <f>IFERROR(Y342*1,"0")+IFERROR(Y346*1,"0")+IFERROR(Y347*1,"0")+IFERROR(Y351*1,"0")</f>
        <v>0</v>
      </c>
      <c r="U673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52">
        <f>IFERROR(Y405*1,"0")+IFERROR(Y409*1,"0")+IFERROR(Y410*1,"0")+IFERROR(Y411*1,"0")</f>
        <v>0</v>
      </c>
      <c r="W673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1005</v>
      </c>
      <c r="X673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2">
        <f>IFERROR(Y519*1,"0")+IFERROR(Y523*1,"0")+IFERROR(Y524*1,"0")+IFERROR(Y525*1,"0")+IFERROR(Y526*1,"0")+IFERROR(Y527*1,"0")+IFERROR(Y528*1,"0")+IFERROR(Y532*1,"0")+IFERROR(Y536*1,"0")</f>
        <v>0</v>
      </c>
      <c r="AA673" s="52">
        <f>IFERROR(Y541*1,"0")+IFERROR(Y542*1,"0")+IFERROR(Y543*1,"0")+IFERROR(Y544*1,"0")</f>
        <v>0</v>
      </c>
      <c r="AB673" s="52">
        <f>IFERROR(Y549*1,"0")</f>
        <v>0</v>
      </c>
      <c r="AC673" s="52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2,00"/>
        <filter val="1 082,00"/>
        <filter val="2"/>
        <filter val="66,67"/>
      </filters>
    </filterColumn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 X109 X78 X71 X51:X52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09 X142 X11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3" t="s">
        <v>1066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1068</v>
      </c>
      <c r="D6" s="53" t="s">
        <v>1069</v>
      </c>
      <c r="E6" s="53" t="s">
        <v>45</v>
      </c>
    </row>
    <row r="8" spans="2:8" x14ac:dyDescent="0.2">
      <c r="B8" s="53" t="s">
        <v>76</v>
      </c>
      <c r="C8" s="53" t="s">
        <v>1068</v>
      </c>
      <c r="D8" s="53" t="s">
        <v>45</v>
      </c>
      <c r="E8" s="53" t="s">
        <v>45</v>
      </c>
    </row>
    <row r="10" spans="2:8" x14ac:dyDescent="0.2">
      <c r="B10" s="53" t="s">
        <v>1070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1080</v>
      </c>
      <c r="C20" s="53" t="s">
        <v>45</v>
      </c>
      <c r="D20" s="53" t="s">
        <v>45</v>
      </c>
      <c r="E20" s="53" t="s">
        <v>45</v>
      </c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2024-12-17T11:03:29Z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