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AFF2929-1CF7-4F13-94BC-889596266F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Y429" i="1" s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P392" i="1" s="1"/>
  <c r="BO391" i="1"/>
  <c r="BM391" i="1"/>
  <c r="Y391" i="1"/>
  <c r="X389" i="1"/>
  <c r="X388" i="1"/>
  <c r="BO387" i="1"/>
  <c r="BM387" i="1"/>
  <c r="Y387" i="1"/>
  <c r="BP387" i="1" s="1"/>
  <c r="P387" i="1"/>
  <c r="BO386" i="1"/>
  <c r="BM386" i="1"/>
  <c r="Y386" i="1"/>
  <c r="BP386" i="1" s="1"/>
  <c r="BO385" i="1"/>
  <c r="BM385" i="1"/>
  <c r="Y385" i="1"/>
  <c r="BP385" i="1" s="1"/>
  <c r="P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Y381" i="1" s="1"/>
  <c r="P375" i="1"/>
  <c r="X373" i="1"/>
  <c r="X372" i="1"/>
  <c r="BO371" i="1"/>
  <c r="BM371" i="1"/>
  <c r="Y371" i="1"/>
  <c r="BP371" i="1" s="1"/>
  <c r="P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Y373" i="1" s="1"/>
  <c r="P368" i="1"/>
  <c r="X366" i="1"/>
  <c r="X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73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Y316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BP240" i="1" s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Z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67" i="1" s="1"/>
  <c r="BO22" i="1"/>
  <c r="BM22" i="1"/>
  <c r="X664" i="1" s="1"/>
  <c r="Y22" i="1"/>
  <c r="P22" i="1"/>
  <c r="H10" i="1"/>
  <c r="A9" i="1"/>
  <c r="A10" i="1" s="1"/>
  <c r="D7" i="1"/>
  <c r="Q6" i="1"/>
  <c r="P2" i="1"/>
  <c r="BP280" i="1" l="1"/>
  <c r="BN280" i="1"/>
  <c r="Z280" i="1"/>
  <c r="BP307" i="1"/>
  <c r="BN307" i="1"/>
  <c r="Z307" i="1"/>
  <c r="BN384" i="1"/>
  <c r="Z384" i="1"/>
  <c r="BP420" i="1"/>
  <c r="BN420" i="1"/>
  <c r="Z420" i="1"/>
  <c r="Y443" i="1"/>
  <c r="Y442" i="1"/>
  <c r="BP441" i="1"/>
  <c r="BN441" i="1"/>
  <c r="Z441" i="1"/>
  <c r="Z442" i="1" s="1"/>
  <c r="BP446" i="1"/>
  <c r="BN446" i="1"/>
  <c r="Z446" i="1"/>
  <c r="BP482" i="1"/>
  <c r="BN482" i="1"/>
  <c r="Z482" i="1"/>
  <c r="BP484" i="1"/>
  <c r="BN484" i="1"/>
  <c r="Z484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63" i="1"/>
  <c r="BN63" i="1"/>
  <c r="Z71" i="1"/>
  <c r="BN71" i="1"/>
  <c r="Y79" i="1"/>
  <c r="Z85" i="1"/>
  <c r="BN85" i="1"/>
  <c r="Z109" i="1"/>
  <c r="BN109" i="1"/>
  <c r="Y120" i="1"/>
  <c r="Z127" i="1"/>
  <c r="BN127" i="1"/>
  <c r="Y135" i="1"/>
  <c r="Z141" i="1"/>
  <c r="BN141" i="1"/>
  <c r="Z160" i="1"/>
  <c r="BN160" i="1"/>
  <c r="Z183" i="1"/>
  <c r="BN183" i="1"/>
  <c r="I673" i="1"/>
  <c r="Y201" i="1"/>
  <c r="Z199" i="1"/>
  <c r="BN199" i="1"/>
  <c r="J673" i="1"/>
  <c r="Z218" i="1"/>
  <c r="BN218" i="1"/>
  <c r="Z228" i="1"/>
  <c r="BN228" i="1"/>
  <c r="Z240" i="1"/>
  <c r="BN240" i="1"/>
  <c r="Z243" i="1"/>
  <c r="BN243" i="1"/>
  <c r="Z254" i="1"/>
  <c r="BN254" i="1"/>
  <c r="BP263" i="1"/>
  <c r="BN263" i="1"/>
  <c r="Z263" i="1"/>
  <c r="BP288" i="1"/>
  <c r="BN288" i="1"/>
  <c r="Z288" i="1"/>
  <c r="BP357" i="1"/>
  <c r="BN357" i="1"/>
  <c r="Z357" i="1"/>
  <c r="BP432" i="1"/>
  <c r="BN432" i="1"/>
  <c r="Z432" i="1"/>
  <c r="BP458" i="1"/>
  <c r="BN458" i="1"/>
  <c r="Z458" i="1"/>
  <c r="BP483" i="1"/>
  <c r="BN483" i="1"/>
  <c r="Z483" i="1"/>
  <c r="BP493" i="1"/>
  <c r="BN493" i="1"/>
  <c r="Z493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BP245" i="1"/>
  <c r="BN245" i="1"/>
  <c r="Z245" i="1"/>
  <c r="BP256" i="1"/>
  <c r="BN256" i="1"/>
  <c r="Z256" i="1"/>
  <c r="BP269" i="1"/>
  <c r="BN269" i="1"/>
  <c r="Z269" i="1"/>
  <c r="BP286" i="1"/>
  <c r="BN286" i="1"/>
  <c r="Z286" i="1"/>
  <c r="BP305" i="1"/>
  <c r="BN305" i="1"/>
  <c r="Z305" i="1"/>
  <c r="Y343" i="1"/>
  <c r="BP342" i="1"/>
  <c r="BN342" i="1"/>
  <c r="Z342" i="1"/>
  <c r="Z343" i="1" s="1"/>
  <c r="Y348" i="1"/>
  <c r="BP346" i="1"/>
  <c r="BN346" i="1"/>
  <c r="Z346" i="1"/>
  <c r="BP363" i="1"/>
  <c r="BN363" i="1"/>
  <c r="Z363" i="1"/>
  <c r="BP418" i="1"/>
  <c r="BN418" i="1"/>
  <c r="Z418" i="1"/>
  <c r="BP426" i="1"/>
  <c r="BN426" i="1"/>
  <c r="Z426" i="1"/>
  <c r="BP452" i="1"/>
  <c r="BN452" i="1"/>
  <c r="Z452" i="1"/>
  <c r="BP480" i="1"/>
  <c r="BN480" i="1"/>
  <c r="Z480" i="1"/>
  <c r="B673" i="1"/>
  <c r="X665" i="1"/>
  <c r="X666" i="1" s="1"/>
  <c r="X663" i="1"/>
  <c r="Y35" i="1"/>
  <c r="Z34" i="1"/>
  <c r="BN34" i="1"/>
  <c r="Z50" i="1"/>
  <c r="BN50" i="1"/>
  <c r="Z58" i="1"/>
  <c r="BN58" i="1"/>
  <c r="Z65" i="1"/>
  <c r="BN65" i="1"/>
  <c r="Z69" i="1"/>
  <c r="BN69" i="1"/>
  <c r="Z75" i="1"/>
  <c r="BN75" i="1"/>
  <c r="BP75" i="1"/>
  <c r="Y80" i="1"/>
  <c r="Z83" i="1"/>
  <c r="BN83" i="1"/>
  <c r="Z87" i="1"/>
  <c r="BN87" i="1"/>
  <c r="Z93" i="1"/>
  <c r="BN93" i="1"/>
  <c r="Z96" i="1"/>
  <c r="BN96" i="1"/>
  <c r="Y104" i="1"/>
  <c r="Z102" i="1"/>
  <c r="BN102" i="1"/>
  <c r="Y103" i="1"/>
  <c r="Z107" i="1"/>
  <c r="BN107" i="1"/>
  <c r="Y110" i="1"/>
  <c r="Z113" i="1"/>
  <c r="BN113" i="1"/>
  <c r="BP113" i="1"/>
  <c r="Z117" i="1"/>
  <c r="BN117" i="1"/>
  <c r="Z118" i="1"/>
  <c r="BN118" i="1"/>
  <c r="Z125" i="1"/>
  <c r="BN125" i="1"/>
  <c r="Z131" i="1"/>
  <c r="BN131" i="1"/>
  <c r="BP131" i="1"/>
  <c r="Z139" i="1"/>
  <c r="BN139" i="1"/>
  <c r="Z143" i="1"/>
  <c r="BN143" i="1"/>
  <c r="Z154" i="1"/>
  <c r="BN154" i="1"/>
  <c r="Z164" i="1"/>
  <c r="BN164" i="1"/>
  <c r="BP164" i="1"/>
  <c r="H673" i="1"/>
  <c r="Y179" i="1"/>
  <c r="Z177" i="1"/>
  <c r="BN177" i="1"/>
  <c r="Z189" i="1"/>
  <c r="Z190" i="1" s="1"/>
  <c r="BN189" i="1"/>
  <c r="BP189" i="1"/>
  <c r="Y190" i="1"/>
  <c r="Z193" i="1"/>
  <c r="BN193" i="1"/>
  <c r="BP193" i="1"/>
  <c r="Z197" i="1"/>
  <c r="BN197" i="1"/>
  <c r="Z206" i="1"/>
  <c r="BN206" i="1"/>
  <c r="Y212" i="1"/>
  <c r="Z216" i="1"/>
  <c r="BN216" i="1"/>
  <c r="Z220" i="1"/>
  <c r="BN220" i="1"/>
  <c r="Z226" i="1"/>
  <c r="BN226" i="1"/>
  <c r="BP226" i="1"/>
  <c r="Z230" i="1"/>
  <c r="BN230" i="1"/>
  <c r="Z234" i="1"/>
  <c r="BN234" i="1"/>
  <c r="BP236" i="1"/>
  <c r="BN236" i="1"/>
  <c r="Z236" i="1"/>
  <c r="BP252" i="1"/>
  <c r="BN252" i="1"/>
  <c r="Z252" i="1"/>
  <c r="BP265" i="1"/>
  <c r="BN265" i="1"/>
  <c r="Z265" i="1"/>
  <c r="BP282" i="1"/>
  <c r="BN282" i="1"/>
  <c r="Z282" i="1"/>
  <c r="O673" i="1"/>
  <c r="Y294" i="1"/>
  <c r="BP293" i="1"/>
  <c r="BN293" i="1"/>
  <c r="Z293" i="1"/>
  <c r="Z294" i="1" s="1"/>
  <c r="BP298" i="1"/>
  <c r="BN298" i="1"/>
  <c r="Z298" i="1"/>
  <c r="BP309" i="1"/>
  <c r="BN309" i="1"/>
  <c r="Z309" i="1"/>
  <c r="BP359" i="1"/>
  <c r="BN359" i="1"/>
  <c r="Z359" i="1"/>
  <c r="Y402" i="1"/>
  <c r="BN398" i="1"/>
  <c r="Z398" i="1"/>
  <c r="BP399" i="1"/>
  <c r="BN399" i="1"/>
  <c r="Z399" i="1"/>
  <c r="BP422" i="1"/>
  <c r="BN422" i="1"/>
  <c r="Z422" i="1"/>
  <c r="BP448" i="1"/>
  <c r="BN448" i="1"/>
  <c r="Z448" i="1"/>
  <c r="BP464" i="1"/>
  <c r="BN464" i="1"/>
  <c r="Z464" i="1"/>
  <c r="BP486" i="1"/>
  <c r="BN486" i="1"/>
  <c r="Z486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247" i="1"/>
  <c r="L673" i="1"/>
  <c r="M673" i="1"/>
  <c r="U673" i="1"/>
  <c r="Y388" i="1"/>
  <c r="Y396" i="1"/>
  <c r="Y439" i="1"/>
  <c r="BP491" i="1"/>
  <c r="BN491" i="1"/>
  <c r="Z491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73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73" i="1"/>
  <c r="Z64" i="1"/>
  <c r="BN64" i="1"/>
  <c r="Z66" i="1"/>
  <c r="BN66" i="1"/>
  <c r="Z68" i="1"/>
  <c r="BN68" i="1"/>
  <c r="Z70" i="1"/>
  <c r="BN70" i="1"/>
  <c r="Y73" i="1"/>
  <c r="Z76" i="1"/>
  <c r="BN76" i="1"/>
  <c r="BP76" i="1"/>
  <c r="Z78" i="1"/>
  <c r="BN78" i="1"/>
  <c r="Z82" i="1"/>
  <c r="BN82" i="1"/>
  <c r="BP82" i="1"/>
  <c r="Z84" i="1"/>
  <c r="BN84" i="1"/>
  <c r="Z86" i="1"/>
  <c r="BN86" i="1"/>
  <c r="Y89" i="1"/>
  <c r="Y98" i="1"/>
  <c r="Z92" i="1"/>
  <c r="BN92" i="1"/>
  <c r="Z94" i="1"/>
  <c r="BN94" i="1"/>
  <c r="BP95" i="1"/>
  <c r="BN95" i="1"/>
  <c r="Y97" i="1"/>
  <c r="BP101" i="1"/>
  <c r="BN101" i="1"/>
  <c r="Z101" i="1"/>
  <c r="Z103" i="1" s="1"/>
  <c r="BP114" i="1"/>
  <c r="BN114" i="1"/>
  <c r="Z114" i="1"/>
  <c r="Y119" i="1"/>
  <c r="BP124" i="1"/>
  <c r="BN124" i="1"/>
  <c r="Z124" i="1"/>
  <c r="Z128" i="1" s="1"/>
  <c r="Y128" i="1"/>
  <c r="BP132" i="1"/>
  <c r="BN132" i="1"/>
  <c r="Z132" i="1"/>
  <c r="BP140" i="1"/>
  <c r="BN140" i="1"/>
  <c r="Z140" i="1"/>
  <c r="BP144" i="1"/>
  <c r="BN144" i="1"/>
  <c r="Z144" i="1"/>
  <c r="H9" i="1"/>
  <c r="Y24" i="1"/>
  <c r="Y72" i="1"/>
  <c r="Z110" i="1"/>
  <c r="BP108" i="1"/>
  <c r="BN108" i="1"/>
  <c r="Z108" i="1"/>
  <c r="BP116" i="1"/>
  <c r="BN116" i="1"/>
  <c r="Z116" i="1"/>
  <c r="BP126" i="1"/>
  <c r="BN126" i="1"/>
  <c r="Z126" i="1"/>
  <c r="BP134" i="1"/>
  <c r="BN134" i="1"/>
  <c r="Z134" i="1"/>
  <c r="Y136" i="1"/>
  <c r="Y145" i="1"/>
  <c r="BP138" i="1"/>
  <c r="BN138" i="1"/>
  <c r="Z138" i="1"/>
  <c r="Y146" i="1"/>
  <c r="BP142" i="1"/>
  <c r="BN142" i="1"/>
  <c r="Z142" i="1"/>
  <c r="Z401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6" i="1"/>
  <c r="Z369" i="1"/>
  <c r="BN369" i="1"/>
  <c r="Z371" i="1"/>
  <c r="BN371" i="1"/>
  <c r="Y372" i="1"/>
  <c r="Z375" i="1"/>
  <c r="BN375" i="1"/>
  <c r="BP375" i="1"/>
  <c r="Z377" i="1"/>
  <c r="BN377" i="1"/>
  <c r="Z379" i="1"/>
  <c r="BN379" i="1"/>
  <c r="Y382" i="1"/>
  <c r="Z385" i="1"/>
  <c r="BN385" i="1"/>
  <c r="Z386" i="1"/>
  <c r="BN386" i="1"/>
  <c r="Y389" i="1"/>
  <c r="Z391" i="1"/>
  <c r="BN391" i="1"/>
  <c r="BP391" i="1"/>
  <c r="Z392" i="1"/>
  <c r="BN392" i="1"/>
  <c r="Z394" i="1"/>
  <c r="BN394" i="1"/>
  <c r="Y395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R673" i="1"/>
  <c r="E673" i="1"/>
  <c r="Y111" i="1"/>
  <c r="F673" i="1"/>
  <c r="Y129" i="1"/>
  <c r="Z148" i="1"/>
  <c r="Z150" i="1" s="1"/>
  <c r="BN148" i="1"/>
  <c r="BP148" i="1"/>
  <c r="G673" i="1"/>
  <c r="Z155" i="1"/>
  <c r="Z156" i="1" s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Y191" i="1"/>
  <c r="Z194" i="1"/>
  <c r="BN194" i="1"/>
  <c r="Z196" i="1"/>
  <c r="BN196" i="1"/>
  <c r="Z198" i="1"/>
  <c r="BN198" i="1"/>
  <c r="Z200" i="1"/>
  <c r="BN200" i="1"/>
  <c r="Z205" i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2" i="1"/>
  <c r="BN242" i="1"/>
  <c r="Z244" i="1"/>
  <c r="BN244" i="1"/>
  <c r="K673" i="1"/>
  <c r="Z251" i="1"/>
  <c r="BN251" i="1"/>
  <c r="Z253" i="1"/>
  <c r="BN253" i="1"/>
  <c r="Z255" i="1"/>
  <c r="BN255" i="1"/>
  <c r="Z257" i="1"/>
  <c r="BN257" i="1"/>
  <c r="Y258" i="1"/>
  <c r="Z262" i="1"/>
  <c r="Z271" i="1" s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3" i="1"/>
  <c r="Z299" i="1"/>
  <c r="Z301" i="1" s="1"/>
  <c r="BN299" i="1"/>
  <c r="Y302" i="1"/>
  <c r="Q673" i="1"/>
  <c r="Z306" i="1"/>
  <c r="BN306" i="1"/>
  <c r="Z308" i="1"/>
  <c r="BN308" i="1"/>
  <c r="Z310" i="1"/>
  <c r="BN310" i="1"/>
  <c r="Y311" i="1"/>
  <c r="Z315" i="1"/>
  <c r="Z316" i="1" s="1"/>
  <c r="BN315" i="1"/>
  <c r="BP315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73" i="1"/>
  <c r="Y344" i="1"/>
  <c r="Z347" i="1"/>
  <c r="Z348" i="1" s="1"/>
  <c r="BN347" i="1"/>
  <c r="Z351" i="1"/>
  <c r="Z352" i="1" s="1"/>
  <c r="BN351" i="1"/>
  <c r="BP351" i="1"/>
  <c r="Z356" i="1"/>
  <c r="Z365" i="1" s="1"/>
  <c r="BN356" i="1"/>
  <c r="BP356" i="1"/>
  <c r="Z358" i="1"/>
  <c r="BN358" i="1"/>
  <c r="Z360" i="1"/>
  <c r="BN360" i="1"/>
  <c r="Z362" i="1"/>
  <c r="BN362" i="1"/>
  <c r="Z364" i="1"/>
  <c r="BN364" i="1"/>
  <c r="Y365" i="1"/>
  <c r="Z368" i="1"/>
  <c r="Z372" i="1" s="1"/>
  <c r="BN368" i="1"/>
  <c r="BP368" i="1"/>
  <c r="Z370" i="1"/>
  <c r="BN370" i="1"/>
  <c r="Z376" i="1"/>
  <c r="BN376" i="1"/>
  <c r="Z378" i="1"/>
  <c r="BN378" i="1"/>
  <c r="Z380" i="1"/>
  <c r="BN380" i="1"/>
  <c r="BP384" i="1"/>
  <c r="Z387" i="1"/>
  <c r="BN387" i="1"/>
  <c r="Z393" i="1"/>
  <c r="BN393" i="1"/>
  <c r="Y401" i="1"/>
  <c r="BP398" i="1"/>
  <c r="BP411" i="1"/>
  <c r="BN411" i="1"/>
  <c r="Z411" i="1"/>
  <c r="Y413" i="1"/>
  <c r="W673" i="1"/>
  <c r="Y428" i="1"/>
  <c r="BP417" i="1"/>
  <c r="BN417" i="1"/>
  <c r="Z417" i="1"/>
  <c r="BP421" i="1"/>
  <c r="BN421" i="1"/>
  <c r="Z421" i="1"/>
  <c r="BP425" i="1"/>
  <c r="BN425" i="1"/>
  <c r="Z425" i="1"/>
  <c r="Y433" i="1"/>
  <c r="Y438" i="1"/>
  <c r="BP436" i="1"/>
  <c r="BN436" i="1"/>
  <c r="Z436" i="1"/>
  <c r="Z438" i="1" s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Z545" i="1" s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Z596" i="1" s="1"/>
  <c r="Y597" i="1"/>
  <c r="Z673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72" i="1" l="1"/>
  <c r="Z515" i="1"/>
  <c r="Z311" i="1"/>
  <c r="Z207" i="1"/>
  <c r="Z201" i="1"/>
  <c r="Z79" i="1"/>
  <c r="Z54" i="1"/>
  <c r="Z625" i="1"/>
  <c r="Z505" i="1"/>
  <c r="Z258" i="1"/>
  <c r="Z643" i="1"/>
  <c r="Z608" i="1"/>
  <c r="Z246" i="1"/>
  <c r="Z237" i="1"/>
  <c r="Z388" i="1"/>
  <c r="Z381" i="1"/>
  <c r="Z119" i="1"/>
  <c r="Z97" i="1"/>
  <c r="Z567" i="1"/>
  <c r="Z428" i="1"/>
  <c r="Z454" i="1"/>
  <c r="Y667" i="1"/>
  <c r="Y664" i="1"/>
  <c r="Z636" i="1"/>
  <c r="Z649" i="1"/>
  <c r="Z615" i="1"/>
  <c r="Z585" i="1"/>
  <c r="Z573" i="1"/>
  <c r="Z289" i="1"/>
  <c r="Z223" i="1"/>
  <c r="Z529" i="1"/>
  <c r="Z467" i="1"/>
  <c r="Z412" i="1"/>
  <c r="Z395" i="1"/>
  <c r="Z145" i="1"/>
  <c r="Y663" i="1"/>
  <c r="Z135" i="1"/>
  <c r="Z88" i="1"/>
  <c r="Z35" i="1"/>
  <c r="Y665" i="1"/>
  <c r="Z668" i="1" l="1"/>
  <c r="Y666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<sst xmlns="http://schemas.openxmlformats.org/spreadsheetml/2006/main" count="3139" uniqueCount="1081">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</sst>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7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8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2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6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31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97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25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4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227" sqref="AA227"/>
    </sheetView>
  </sheetViews>
  <sheetFormatPr defaultColWidth="9.140625" defaultRowHeight="12.75" x14ac:dyDescent="0.2"/>
  <cols>
    <col min="1" max="1" width="9.140625" style="77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0" customWidth="1"/>
    <col min="19" max="19" width="6.140625" style="77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0" customWidth="1"/>
    <col min="25" max="25" width="11" style="770" customWidth="1"/>
    <col min="26" max="26" width="10" style="770" customWidth="1"/>
    <col min="27" max="27" width="11.5703125" style="770" customWidth="1"/>
    <col min="28" max="28" width="10.42578125" style="770" customWidth="1"/>
    <col min="29" max="29" width="30" style="77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0" customWidth="1"/>
    <col min="34" max="34" width="9.140625" style="770" customWidth="1"/>
    <col min="35" max="16384" width="9.140625" style="770"/>
  </cols>
  <sheetData>
    <row r="1" spans="1:32" s="774" customFormat="1" ht="45" customHeight="1" x14ac:dyDescent="0.2">
      <c r="A1" s="41"/>
      <c r="B1" s="41"/>
      <c r="C1" s="41"/>
      <c r="D1" s="1124" t="s">
        <v>0</v>
      </c>
      <c r="E1" s="818"/>
      <c r="F1" s="818"/>
      <c r="G1" s="12" t="s">
        <v>1</v>
      </c>
      <c r="H1" s="1124" t="s">
        <v>2</v>
      </c>
      <c r="I1" s="818"/>
      <c r="J1" s="818"/>
      <c r="K1" s="818"/>
      <c r="L1" s="818"/>
      <c r="M1" s="818"/>
      <c r="N1" s="818"/>
      <c r="O1" s="818"/>
      <c r="P1" s="818"/>
      <c r="Q1" s="818"/>
      <c r="R1" s="1204" t="s">
        <v>3</v>
      </c>
      <c r="S1" s="818"/>
      <c r="T1" s="8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1150" t="s">
        <v>8</v>
      </c>
      <c r="B5" s="847"/>
      <c r="C5" s="805"/>
      <c r="D5" s="941"/>
      <c r="E5" s="943"/>
      <c r="F5" s="830" t="s">
        <v>9</v>
      </c>
      <c r="G5" s="805"/>
      <c r="H5" s="941" t="s">
        <v>1080</v>
      </c>
      <c r="I5" s="942"/>
      <c r="J5" s="942"/>
      <c r="K5" s="942"/>
      <c r="L5" s="942"/>
      <c r="M5" s="943"/>
      <c r="N5" s="58"/>
      <c r="P5" s="24" t="s">
        <v>10</v>
      </c>
      <c r="Q5" s="820">
        <v>45645</v>
      </c>
      <c r="R5" s="821"/>
      <c r="T5" s="1033" t="s">
        <v>11</v>
      </c>
      <c r="U5" s="1034"/>
      <c r="V5" s="1036" t="s">
        <v>12</v>
      </c>
      <c r="W5" s="821"/>
      <c r="AB5" s="51"/>
      <c r="AC5" s="51"/>
      <c r="AD5" s="51"/>
      <c r="AE5" s="51"/>
    </row>
    <row r="6" spans="1:32" s="774" customFormat="1" ht="24" customHeight="1" x14ac:dyDescent="0.2">
      <c r="A6" s="1150" t="s">
        <v>13</v>
      </c>
      <c r="B6" s="847"/>
      <c r="C6" s="805"/>
      <c r="D6" s="944" t="s">
        <v>14</v>
      </c>
      <c r="E6" s="945"/>
      <c r="F6" s="945"/>
      <c r="G6" s="945"/>
      <c r="H6" s="945"/>
      <c r="I6" s="945"/>
      <c r="J6" s="945"/>
      <c r="K6" s="945"/>
      <c r="L6" s="945"/>
      <c r="M6" s="821"/>
      <c r="N6" s="59"/>
      <c r="P6" s="24" t="s">
        <v>15</v>
      </c>
      <c r="Q6" s="811" t="str">
        <f>IF(Q5=0," ",CHOOSE(WEEKDAY(Q5,2),"Понедельник","Вторник","Среда","Четверг","Пятница","Суббота","Воскресенье"))</f>
        <v>Четверг</v>
      </c>
      <c r="R6" s="787"/>
      <c r="T6" s="1045" t="s">
        <v>16</v>
      </c>
      <c r="U6" s="1034"/>
      <c r="V6" s="903" t="s">
        <v>17</v>
      </c>
      <c r="W6" s="904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1181" t="str">
        <f>IFERROR(VLOOKUP(DeliveryAddress,Table,3,0),1)</f>
        <v>1</v>
      </c>
      <c r="E7" s="1182"/>
      <c r="F7" s="1182"/>
      <c r="G7" s="1182"/>
      <c r="H7" s="1182"/>
      <c r="I7" s="1182"/>
      <c r="J7" s="1182"/>
      <c r="K7" s="1182"/>
      <c r="L7" s="1182"/>
      <c r="M7" s="1040"/>
      <c r="N7" s="60"/>
      <c r="P7" s="24"/>
      <c r="Q7" s="42"/>
      <c r="R7" s="42"/>
      <c r="T7" s="792"/>
      <c r="U7" s="1034"/>
      <c r="V7" s="905"/>
      <c r="W7" s="906"/>
      <c r="AB7" s="51"/>
      <c r="AC7" s="51"/>
      <c r="AD7" s="51"/>
      <c r="AE7" s="51"/>
    </row>
    <row r="8" spans="1:32" s="774" customFormat="1" ht="25.5" customHeight="1" x14ac:dyDescent="0.2">
      <c r="A8" s="917" t="s">
        <v>18</v>
      </c>
      <c r="B8" s="784"/>
      <c r="C8" s="785"/>
      <c r="D8" s="1191" t="s">
        <v>19</v>
      </c>
      <c r="E8" s="1192"/>
      <c r="F8" s="1192"/>
      <c r="G8" s="1192"/>
      <c r="H8" s="1192"/>
      <c r="I8" s="1192"/>
      <c r="J8" s="1192"/>
      <c r="K8" s="1192"/>
      <c r="L8" s="1192"/>
      <c r="M8" s="1193"/>
      <c r="N8" s="61"/>
      <c r="P8" s="24" t="s">
        <v>20</v>
      </c>
      <c r="Q8" s="1039">
        <v>0.58333333333333337</v>
      </c>
      <c r="R8" s="1040"/>
      <c r="T8" s="792"/>
      <c r="U8" s="1034"/>
      <c r="V8" s="905"/>
      <c r="W8" s="906"/>
      <c r="AB8" s="51"/>
      <c r="AC8" s="51"/>
      <c r="AD8" s="51"/>
      <c r="AE8" s="51"/>
    </row>
    <row r="9" spans="1:32" s="774" customFormat="1" ht="39.950000000000003" customHeight="1" x14ac:dyDescent="0.2">
      <c r="A9" s="8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871"/>
      <c r="E9" s="872"/>
      <c r="F9" s="8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1016" t="str">
        <f>IF(AND($A$9="Тип доверенности/получателя при получении в адресе перегруза:",$D$9="Разовая доверенность"),"Введите ФИО","")</f>
        <v/>
      </c>
      <c r="I9" s="872"/>
      <c r="J9" s="10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2"/>
      <c r="L9" s="872"/>
      <c r="M9" s="872"/>
      <c r="N9" s="775"/>
      <c r="P9" s="26" t="s">
        <v>21</v>
      </c>
      <c r="Q9" s="1091"/>
      <c r="R9" s="855"/>
      <c r="T9" s="792"/>
      <c r="U9" s="1034"/>
      <c r="V9" s="907"/>
      <c r="W9" s="908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8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871"/>
      <c r="E10" s="872"/>
      <c r="F10" s="8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19" t="str">
        <f>IFERROR(VLOOKUP($D$10,Proxy,2,FALSE),"")</f>
        <v/>
      </c>
      <c r="I10" s="792"/>
      <c r="J10" s="792"/>
      <c r="K10" s="792"/>
      <c r="L10" s="792"/>
      <c r="M10" s="792"/>
      <c r="N10" s="773"/>
      <c r="P10" s="26" t="s">
        <v>22</v>
      </c>
      <c r="Q10" s="1046"/>
      <c r="R10" s="1047"/>
      <c r="U10" s="24" t="s">
        <v>23</v>
      </c>
      <c r="V10" s="1199" t="s">
        <v>24</v>
      </c>
      <c r="W10" s="904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93"/>
      <c r="R11" s="821"/>
      <c r="U11" s="24" t="s">
        <v>27</v>
      </c>
      <c r="V11" s="854" t="s">
        <v>28</v>
      </c>
      <c r="W11" s="855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1049" t="s">
        <v>29</v>
      </c>
      <c r="B12" s="847"/>
      <c r="C12" s="847"/>
      <c r="D12" s="847"/>
      <c r="E12" s="847"/>
      <c r="F12" s="847"/>
      <c r="G12" s="847"/>
      <c r="H12" s="847"/>
      <c r="I12" s="847"/>
      <c r="J12" s="847"/>
      <c r="K12" s="847"/>
      <c r="L12" s="847"/>
      <c r="M12" s="805"/>
      <c r="N12" s="62"/>
      <c r="P12" s="24" t="s">
        <v>30</v>
      </c>
      <c r="Q12" s="1039"/>
      <c r="R12" s="1040"/>
      <c r="S12" s="23"/>
      <c r="U12" s="24"/>
      <c r="V12" s="818"/>
      <c r="W12" s="792"/>
      <c r="AB12" s="51"/>
      <c r="AC12" s="51"/>
      <c r="AD12" s="51"/>
      <c r="AE12" s="51"/>
    </row>
    <row r="13" spans="1:32" s="774" customFormat="1" ht="23.25" customHeight="1" x14ac:dyDescent="0.2">
      <c r="A13" s="1049" t="s">
        <v>31</v>
      </c>
      <c r="B13" s="847"/>
      <c r="C13" s="847"/>
      <c r="D13" s="847"/>
      <c r="E13" s="847"/>
      <c r="F13" s="847"/>
      <c r="G13" s="847"/>
      <c r="H13" s="847"/>
      <c r="I13" s="847"/>
      <c r="J13" s="847"/>
      <c r="K13" s="847"/>
      <c r="L13" s="847"/>
      <c r="M13" s="805"/>
      <c r="N13" s="62"/>
      <c r="O13" s="26"/>
      <c r="P13" s="26" t="s">
        <v>32</v>
      </c>
      <c r="Q13" s="854"/>
      <c r="R13" s="8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1049" t="s">
        <v>33</v>
      </c>
      <c r="B14" s="847"/>
      <c r="C14" s="847"/>
      <c r="D14" s="847"/>
      <c r="E14" s="847"/>
      <c r="F14" s="847"/>
      <c r="G14" s="847"/>
      <c r="H14" s="847"/>
      <c r="I14" s="847"/>
      <c r="J14" s="847"/>
      <c r="K14" s="847"/>
      <c r="L14" s="847"/>
      <c r="M14" s="8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50" t="s">
        <v>34</v>
      </c>
      <c r="B15" s="847"/>
      <c r="C15" s="847"/>
      <c r="D15" s="847"/>
      <c r="E15" s="847"/>
      <c r="F15" s="847"/>
      <c r="G15" s="847"/>
      <c r="H15" s="847"/>
      <c r="I15" s="847"/>
      <c r="J15" s="847"/>
      <c r="K15" s="847"/>
      <c r="L15" s="847"/>
      <c r="M15" s="805"/>
      <c r="N15" s="63"/>
      <c r="P15" s="1060" t="s">
        <v>35</v>
      </c>
      <c r="Q15" s="818"/>
      <c r="R15" s="818"/>
      <c r="S15" s="818"/>
      <c r="T15" s="8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61"/>
      <c r="Q16" s="1061"/>
      <c r="R16" s="1061"/>
      <c r="S16" s="1061"/>
      <c r="T16" s="10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6" t="s">
        <v>36</v>
      </c>
      <c r="B17" s="796" t="s">
        <v>37</v>
      </c>
      <c r="C17" s="1151" t="s">
        <v>38</v>
      </c>
      <c r="D17" s="796" t="s">
        <v>39</v>
      </c>
      <c r="E17" s="797"/>
      <c r="F17" s="796" t="s">
        <v>40</v>
      </c>
      <c r="G17" s="796" t="s">
        <v>41</v>
      </c>
      <c r="H17" s="796" t="s">
        <v>42</v>
      </c>
      <c r="I17" s="796" t="s">
        <v>43</v>
      </c>
      <c r="J17" s="796" t="s">
        <v>44</v>
      </c>
      <c r="K17" s="796" t="s">
        <v>45</v>
      </c>
      <c r="L17" s="796" t="s">
        <v>46</v>
      </c>
      <c r="M17" s="796" t="s">
        <v>47</v>
      </c>
      <c r="N17" s="796" t="s">
        <v>48</v>
      </c>
      <c r="O17" s="796" t="s">
        <v>49</v>
      </c>
      <c r="P17" s="796" t="s">
        <v>50</v>
      </c>
      <c r="Q17" s="1131"/>
      <c r="R17" s="1131"/>
      <c r="S17" s="1131"/>
      <c r="T17" s="797"/>
      <c r="U17" s="804" t="s">
        <v>51</v>
      </c>
      <c r="V17" s="805"/>
      <c r="W17" s="796" t="s">
        <v>52</v>
      </c>
      <c r="X17" s="796" t="s">
        <v>53</v>
      </c>
      <c r="Y17" s="806" t="s">
        <v>54</v>
      </c>
      <c r="Z17" s="976" t="s">
        <v>55</v>
      </c>
      <c r="AA17" s="880" t="s">
        <v>56</v>
      </c>
      <c r="AB17" s="880" t="s">
        <v>57</v>
      </c>
      <c r="AC17" s="880" t="s">
        <v>58</v>
      </c>
      <c r="AD17" s="880" t="s">
        <v>59</v>
      </c>
      <c r="AE17" s="881"/>
      <c r="AF17" s="882"/>
      <c r="AG17" s="66"/>
      <c r="BD17" s="65" t="s">
        <v>60</v>
      </c>
    </row>
    <row r="18" spans="1:68" ht="14.25" customHeight="1" x14ac:dyDescent="0.2">
      <c r="A18" s="801"/>
      <c r="B18" s="801"/>
      <c r="C18" s="801"/>
      <c r="D18" s="798"/>
      <c r="E18" s="799"/>
      <c r="F18" s="801"/>
      <c r="G18" s="801"/>
      <c r="H18" s="801"/>
      <c r="I18" s="801"/>
      <c r="J18" s="801"/>
      <c r="K18" s="801"/>
      <c r="L18" s="801"/>
      <c r="M18" s="801"/>
      <c r="N18" s="801"/>
      <c r="O18" s="801"/>
      <c r="P18" s="798"/>
      <c r="Q18" s="1132"/>
      <c r="R18" s="1132"/>
      <c r="S18" s="1132"/>
      <c r="T18" s="799"/>
      <c r="U18" s="67" t="s">
        <v>61</v>
      </c>
      <c r="V18" s="67" t="s">
        <v>62</v>
      </c>
      <c r="W18" s="801"/>
      <c r="X18" s="801"/>
      <c r="Y18" s="807"/>
      <c r="Z18" s="977"/>
      <c r="AA18" s="958"/>
      <c r="AB18" s="958"/>
      <c r="AC18" s="958"/>
      <c r="AD18" s="883"/>
      <c r="AE18" s="884"/>
      <c r="AF18" s="885"/>
      <c r="AG18" s="66"/>
      <c r="BD18" s="65"/>
    </row>
    <row r="19" spans="1:68" ht="27.75" hidden="1" customHeight="1" x14ac:dyDescent="0.2">
      <c r="A19" s="922" t="s">
        <v>63</v>
      </c>
      <c r="B19" s="923"/>
      <c r="C19" s="923"/>
      <c r="D19" s="923"/>
      <c r="E19" s="923"/>
      <c r="F19" s="923"/>
      <c r="G19" s="923"/>
      <c r="H19" s="923"/>
      <c r="I19" s="923"/>
      <c r="J19" s="923"/>
      <c r="K19" s="923"/>
      <c r="L19" s="923"/>
      <c r="M19" s="923"/>
      <c r="N19" s="923"/>
      <c r="O19" s="923"/>
      <c r="P19" s="923"/>
      <c r="Q19" s="923"/>
      <c r="R19" s="923"/>
      <c r="S19" s="923"/>
      <c r="T19" s="923"/>
      <c r="U19" s="923"/>
      <c r="V19" s="923"/>
      <c r="W19" s="923"/>
      <c r="X19" s="923"/>
      <c r="Y19" s="923"/>
      <c r="Z19" s="923"/>
      <c r="AA19" s="48"/>
      <c r="AB19" s="48"/>
      <c r="AC19" s="48"/>
    </row>
    <row r="20" spans="1:68" ht="16.5" hidden="1" customHeight="1" x14ac:dyDescent="0.25">
      <c r="A20" s="794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hidden="1" customHeight="1" x14ac:dyDescent="0.25">
      <c r="A21" s="791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1"/>
      <c r="AB21" s="771"/>
      <c r="AC21" s="771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6">
        <v>4680115885004</v>
      </c>
      <c r="E22" s="787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1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9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810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810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1"/>
      <c r="AB25" s="771"/>
      <c r="AC25" s="771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6">
        <v>4607091383881</v>
      </c>
      <c r="E26" s="787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5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6">
        <v>4680115885912</v>
      </c>
      <c r="E27" s="787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6">
        <v>4607091388237</v>
      </c>
      <c r="E28" s="787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20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6">
        <v>4680115886230</v>
      </c>
      <c r="E29" s="787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8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6">
        <v>4680115886278</v>
      </c>
      <c r="E30" s="787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197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6">
        <v>4680115886247</v>
      </c>
      <c r="E31" s="787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179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6">
        <v>4607091383911</v>
      </c>
      <c r="E32" s="787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4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6">
        <v>4680115885905</v>
      </c>
      <c r="E33" s="787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9"/>
      <c r="R33" s="789"/>
      <c r="S33" s="789"/>
      <c r="T33" s="790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6">
        <v>4607091388244</v>
      </c>
      <c r="E34" s="787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89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9"/>
      <c r="R34" s="789"/>
      <c r="S34" s="789"/>
      <c r="T34" s="790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9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810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810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1"/>
      <c r="AB37" s="771"/>
      <c r="AC37" s="771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6">
        <v>4607091388503</v>
      </c>
      <c r="E38" s="787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90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9"/>
      <c r="R38" s="789"/>
      <c r="S38" s="789"/>
      <c r="T38" s="790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9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810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810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1"/>
      <c r="AB41" s="771"/>
      <c r="AC41" s="771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6">
        <v>4607091389111</v>
      </c>
      <c r="E42" s="787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11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9"/>
      <c r="R42" s="789"/>
      <c r="S42" s="789"/>
      <c r="T42" s="790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9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810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810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922" t="s">
        <v>113</v>
      </c>
      <c r="B45" s="923"/>
      <c r="C45" s="923"/>
      <c r="D45" s="923"/>
      <c r="E45" s="923"/>
      <c r="F45" s="923"/>
      <c r="G45" s="923"/>
      <c r="H45" s="923"/>
      <c r="I45" s="923"/>
      <c r="J45" s="923"/>
      <c r="K45" s="923"/>
      <c r="L45" s="923"/>
      <c r="M45" s="923"/>
      <c r="N45" s="923"/>
      <c r="O45" s="923"/>
      <c r="P45" s="923"/>
      <c r="Q45" s="923"/>
      <c r="R45" s="923"/>
      <c r="S45" s="923"/>
      <c r="T45" s="923"/>
      <c r="U45" s="923"/>
      <c r="V45" s="923"/>
      <c r="W45" s="923"/>
      <c r="X45" s="923"/>
      <c r="Y45" s="923"/>
      <c r="Z45" s="923"/>
      <c r="AA45" s="48"/>
      <c r="AB45" s="48"/>
      <c r="AC45" s="48"/>
    </row>
    <row r="46" spans="1:68" ht="16.5" hidden="1" customHeight="1" x14ac:dyDescent="0.25">
      <c r="A46" s="794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hidden="1" customHeight="1" x14ac:dyDescent="0.25">
      <c r="A47" s="791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1"/>
      <c r="AB47" s="771"/>
      <c r="AC47" s="771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6">
        <v>4607091385670</v>
      </c>
      <c r="E48" s="787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90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9"/>
      <c r="R48" s="789"/>
      <c r="S48" s="789"/>
      <c r="T48" s="790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86">
        <v>4607091385670</v>
      </c>
      <c r="E49" s="787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8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9"/>
      <c r="R49" s="789"/>
      <c r="S49" s="789"/>
      <c r="T49" s="790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6">
        <v>4680115883956</v>
      </c>
      <c r="E50" s="787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111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6">
        <v>4680115882539</v>
      </c>
      <c r="E51" s="787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5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9"/>
      <c r="R51" s="789"/>
      <c r="S51" s="789"/>
      <c r="T51" s="790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86">
        <v>4607091385687</v>
      </c>
      <c r="E52" s="787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112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9"/>
      <c r="R52" s="789"/>
      <c r="S52" s="789"/>
      <c r="T52" s="790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6">
        <v>4680115883949</v>
      </c>
      <c r="E53" s="787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11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9"/>
      <c r="R53" s="789"/>
      <c r="S53" s="789"/>
      <c r="T53" s="790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809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810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810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1"/>
      <c r="AB56" s="771"/>
      <c r="AC56" s="771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6">
        <v>4680115885233</v>
      </c>
      <c r="E57" s="787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85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6">
        <v>4680115884915</v>
      </c>
      <c r="E58" s="787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80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9"/>
      <c r="R58" s="789"/>
      <c r="S58" s="789"/>
      <c r="T58" s="790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9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810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810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4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hidden="1" customHeight="1" x14ac:dyDescent="0.25">
      <c r="A62" s="791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1"/>
      <c r="AB62" s="771"/>
      <c r="AC62" s="771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6">
        <v>4680115885882</v>
      </c>
      <c r="E63" s="787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111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6">
        <v>4680115881426</v>
      </c>
      <c r="E64" s="787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8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6">
        <v>4680115881426</v>
      </c>
      <c r="E65" s="787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82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9"/>
      <c r="R65" s="789"/>
      <c r="S65" s="789"/>
      <c r="T65" s="790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6">
        <v>4680115880283</v>
      </c>
      <c r="E66" s="787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9"/>
      <c r="R66" s="789"/>
      <c r="S66" s="789"/>
      <c r="T66" s="790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6">
        <v>4680115882720</v>
      </c>
      <c r="E67" s="787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84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9"/>
      <c r="R67" s="789"/>
      <c r="S67" s="789"/>
      <c r="T67" s="790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6">
        <v>4680115881525</v>
      </c>
      <c r="E68" s="787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115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9"/>
      <c r="R68" s="789"/>
      <c r="S68" s="789"/>
      <c r="T68" s="790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6">
        <v>4680115885899</v>
      </c>
      <c r="E69" s="787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4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6">
        <v>4607091382952</v>
      </c>
      <c r="E70" s="787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82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9"/>
      <c r="R70" s="789"/>
      <c r="S70" s="789"/>
      <c r="T70" s="790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6">
        <v>4680115881419</v>
      </c>
      <c r="E71" s="787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80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9"/>
      <c r="R71" s="789"/>
      <c r="S71" s="789"/>
      <c r="T71" s="790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809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810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810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1"/>
      <c r="AB74" s="771"/>
      <c r="AC74" s="771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6">
        <v>4680115881440</v>
      </c>
      <c r="E75" s="787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8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6">
        <v>4680115882751</v>
      </c>
      <c r="E76" s="787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103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6">
        <v>4680115885950</v>
      </c>
      <c r="E77" s="787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9"/>
      <c r="R77" s="789"/>
      <c r="S77" s="789"/>
      <c r="T77" s="790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6">
        <v>4680115881433</v>
      </c>
      <c r="E78" s="787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10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9"/>
      <c r="R78" s="789"/>
      <c r="S78" s="789"/>
      <c r="T78" s="790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09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810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810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1"/>
      <c r="AB81" s="771"/>
      <c r="AC81" s="771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6">
        <v>4680115885066</v>
      </c>
      <c r="E82" s="787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8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6">
        <v>4680115885042</v>
      </c>
      <c r="E83" s="787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81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6">
        <v>4680115885080</v>
      </c>
      <c r="E84" s="787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9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6">
        <v>4680115885073</v>
      </c>
      <c r="E85" s="787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6">
        <v>4680115885059</v>
      </c>
      <c r="E86" s="787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1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9"/>
      <c r="R86" s="789"/>
      <c r="S86" s="789"/>
      <c r="T86" s="790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6">
        <v>4680115885097</v>
      </c>
      <c r="E87" s="787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9"/>
      <c r="R87" s="789"/>
      <c r="S87" s="789"/>
      <c r="T87" s="790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9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810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810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1"/>
      <c r="AB90" s="771"/>
      <c r="AC90" s="771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6">
        <v>4680115881891</v>
      </c>
      <c r="E91" s="787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6">
        <v>4680115885769</v>
      </c>
      <c r="E92" s="787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11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6">
        <v>4680115884410</v>
      </c>
      <c r="E93" s="787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95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6">
        <v>4680115884311</v>
      </c>
      <c r="E94" s="787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11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6">
        <v>4680115885929</v>
      </c>
      <c r="E95" s="787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117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9"/>
      <c r="R95" s="789"/>
      <c r="S95" s="789"/>
      <c r="T95" s="790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6">
        <v>4680115884403</v>
      </c>
      <c r="E96" s="787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9"/>
      <c r="R96" s="789"/>
      <c r="S96" s="789"/>
      <c r="T96" s="790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9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810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810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1"/>
      <c r="AB99" s="771"/>
      <c r="AC99" s="771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6">
        <v>4680115881532</v>
      </c>
      <c r="E100" s="787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11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6">
        <v>4680115881532</v>
      </c>
      <c r="E101" s="787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8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9"/>
      <c r="R101" s="789"/>
      <c r="S101" s="789"/>
      <c r="T101" s="790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6">
        <v>4680115881464</v>
      </c>
      <c r="E102" s="787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9"/>
      <c r="R102" s="789"/>
      <c r="S102" s="789"/>
      <c r="T102" s="790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09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810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810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794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1"/>
      <c r="AB106" s="771"/>
      <c r="AC106" s="771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86">
        <v>4680115881327</v>
      </c>
      <c r="E107" s="787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8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6">
        <v>4680115881518</v>
      </c>
      <c r="E108" s="787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9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9"/>
      <c r="R108" s="789"/>
      <c r="S108" s="789"/>
      <c r="T108" s="790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6">
        <v>4680115881303</v>
      </c>
      <c r="E109" s="787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9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9"/>
      <c r="R109" s="789"/>
      <c r="S109" s="789"/>
      <c r="T109" s="790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809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810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810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1"/>
      <c r="AB112" s="771"/>
      <c r="AC112" s="771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6">
        <v>4607091386967</v>
      </c>
      <c r="E113" s="787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112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6">
        <v>4607091386967</v>
      </c>
      <c r="E114" s="787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9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9"/>
      <c r="R114" s="789"/>
      <c r="S114" s="789"/>
      <c r="T114" s="790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6">
        <v>4607091385731</v>
      </c>
      <c r="E115" s="787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3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9"/>
      <c r="R115" s="789"/>
      <c r="S115" s="789"/>
      <c r="T115" s="790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6">
        <v>4680115880894</v>
      </c>
      <c r="E116" s="787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11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9"/>
      <c r="R116" s="789"/>
      <c r="S116" s="789"/>
      <c r="T116" s="790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6">
        <v>4680115880214</v>
      </c>
      <c r="E117" s="787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110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9"/>
      <c r="R117" s="789"/>
      <c r="S117" s="789"/>
      <c r="T117" s="790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6">
        <v>4680115880214</v>
      </c>
      <c r="E118" s="787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1100" t="s">
        <v>243</v>
      </c>
      <c r="Q118" s="789"/>
      <c r="R118" s="789"/>
      <c r="S118" s="789"/>
      <c r="T118" s="790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809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810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810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hidden="1" customHeight="1" x14ac:dyDescent="0.25">
      <c r="A121" s="794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1"/>
      <c r="AB122" s="771"/>
      <c r="AC122" s="771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6">
        <v>4680115882133</v>
      </c>
      <c r="E123" s="787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83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9"/>
      <c r="R123" s="789"/>
      <c r="S123" s="789"/>
      <c r="T123" s="790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6">
        <v>4680115882133</v>
      </c>
      <c r="E124" s="787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89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9"/>
      <c r="R124" s="789"/>
      <c r="S124" s="789"/>
      <c r="T124" s="790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6">
        <v>4680115880269</v>
      </c>
      <c r="E125" s="787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90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6">
        <v>4680115880429</v>
      </c>
      <c r="E126" s="787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9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9"/>
      <c r="R126" s="789"/>
      <c r="S126" s="789"/>
      <c r="T126" s="790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6">
        <v>4680115881457</v>
      </c>
      <c r="E127" s="787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8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9"/>
      <c r="R127" s="789"/>
      <c r="S127" s="789"/>
      <c r="T127" s="790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809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810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810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1"/>
      <c r="AB130" s="771"/>
      <c r="AC130" s="771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6">
        <v>4680115881488</v>
      </c>
      <c r="E131" s="787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111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6">
        <v>4680115882775</v>
      </c>
      <c r="E132" s="787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116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6">
        <v>4680115882775</v>
      </c>
      <c r="E133" s="787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8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9"/>
      <c r="R133" s="789"/>
      <c r="S133" s="789"/>
      <c r="T133" s="790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6">
        <v>4680115880658</v>
      </c>
      <c r="E134" s="787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8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9"/>
      <c r="R134" s="789"/>
      <c r="S134" s="789"/>
      <c r="T134" s="790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809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810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810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1"/>
      <c r="AB137" s="771"/>
      <c r="AC137" s="771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6">
        <v>4607091385168</v>
      </c>
      <c r="E138" s="787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10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9"/>
      <c r="R138" s="789"/>
      <c r="S138" s="789"/>
      <c r="T138" s="790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6">
        <v>4607091385168</v>
      </c>
      <c r="E139" s="787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92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6">
        <v>4680115884540</v>
      </c>
      <c r="E140" s="787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104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9"/>
      <c r="R140" s="789"/>
      <c r="S140" s="789"/>
      <c r="T140" s="790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6">
        <v>4607091383256</v>
      </c>
      <c r="E141" s="787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0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6">
        <v>4607091385748</v>
      </c>
      <c r="E142" s="787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110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9"/>
      <c r="R142" s="789"/>
      <c r="S142" s="789"/>
      <c r="T142" s="790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6">
        <v>4680115884533</v>
      </c>
      <c r="E143" s="787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9"/>
      <c r="R143" s="789"/>
      <c r="S143" s="789"/>
      <c r="T143" s="790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6">
        <v>4680115882645</v>
      </c>
      <c r="E144" s="787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121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9"/>
      <c r="R144" s="789"/>
      <c r="S144" s="789"/>
      <c r="T144" s="790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809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810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810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1"/>
      <c r="AB147" s="771"/>
      <c r="AC147" s="771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6">
        <v>4680115882652</v>
      </c>
      <c r="E148" s="787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116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9"/>
      <c r="R148" s="789"/>
      <c r="S148" s="789"/>
      <c r="T148" s="790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6">
        <v>4680115880238</v>
      </c>
      <c r="E149" s="787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9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9"/>
      <c r="R149" s="789"/>
      <c r="S149" s="789"/>
      <c r="T149" s="790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809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810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810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794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1"/>
      <c r="AB153" s="771"/>
      <c r="AC153" s="771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6">
        <v>4680115882577</v>
      </c>
      <c r="E154" s="787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9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6">
        <v>4680115882577</v>
      </c>
      <c r="E155" s="787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121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9"/>
      <c r="R155" s="789"/>
      <c r="S155" s="789"/>
      <c r="T155" s="790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9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810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810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1"/>
      <c r="AB158" s="771"/>
      <c r="AC158" s="771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6">
        <v>4680115883444</v>
      </c>
      <c r="E159" s="787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98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6">
        <v>4680115883444</v>
      </c>
      <c r="E160" s="787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12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9"/>
      <c r="R160" s="789"/>
      <c r="S160" s="789"/>
      <c r="T160" s="790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9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810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810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1"/>
      <c r="AB163" s="771"/>
      <c r="AC163" s="771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6">
        <v>4680115882584</v>
      </c>
      <c r="E164" s="787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9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6">
        <v>4680115882584</v>
      </c>
      <c r="E165" s="787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11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9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810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810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794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1"/>
      <c r="AB169" s="771"/>
      <c r="AC169" s="771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6">
        <v>4607091384604</v>
      </c>
      <c r="E170" s="787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12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9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810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810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1"/>
      <c r="AB173" s="771"/>
      <c r="AC173" s="771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6">
        <v>4607091387667</v>
      </c>
      <c r="E174" s="787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8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6">
        <v>4607091387636</v>
      </c>
      <c r="E175" s="787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9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6">
        <v>4607091382426</v>
      </c>
      <c r="E176" s="787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9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6">
        <v>4607091386547</v>
      </c>
      <c r="E177" s="787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6">
        <v>4607091382464</v>
      </c>
      <c r="E178" s="787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8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9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810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810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1"/>
      <c r="AB181" s="771"/>
      <c r="AC181" s="771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6">
        <v>4607091386264</v>
      </c>
      <c r="E182" s="787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110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6">
        <v>4607091385427</v>
      </c>
      <c r="E183" s="787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8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9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810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810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922" t="s">
        <v>325</v>
      </c>
      <c r="B186" s="923"/>
      <c r="C186" s="923"/>
      <c r="D186" s="923"/>
      <c r="E186" s="923"/>
      <c r="F186" s="923"/>
      <c r="G186" s="923"/>
      <c r="H186" s="923"/>
      <c r="I186" s="923"/>
      <c r="J186" s="923"/>
      <c r="K186" s="923"/>
      <c r="L186" s="923"/>
      <c r="M186" s="923"/>
      <c r="N186" s="923"/>
      <c r="O186" s="923"/>
      <c r="P186" s="923"/>
      <c r="Q186" s="923"/>
      <c r="R186" s="923"/>
      <c r="S186" s="923"/>
      <c r="T186" s="923"/>
      <c r="U186" s="923"/>
      <c r="V186" s="923"/>
      <c r="W186" s="923"/>
      <c r="X186" s="923"/>
      <c r="Y186" s="923"/>
      <c r="Z186" s="923"/>
      <c r="AA186" s="48"/>
      <c r="AB186" s="48"/>
      <c r="AC186" s="48"/>
    </row>
    <row r="187" spans="1:68" ht="16.5" hidden="1" customHeight="1" x14ac:dyDescent="0.25">
      <c r="A187" s="794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1"/>
      <c r="AB188" s="771"/>
      <c r="AC188" s="771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6">
        <v>4680115886223</v>
      </c>
      <c r="E189" s="787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9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810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810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1"/>
      <c r="AB192" s="771"/>
      <c r="AC192" s="771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6">
        <v>4680115880993</v>
      </c>
      <c r="E193" s="787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9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6">
        <v>4680115881761</v>
      </c>
      <c r="E194" s="787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11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6">
        <v>4680115881563</v>
      </c>
      <c r="E195" s="787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10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6">
        <v>4680115880986</v>
      </c>
      <c r="E196" s="787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6">
        <v>4680115881785</v>
      </c>
      <c r="E197" s="787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8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6">
        <v>4680115881679</v>
      </c>
      <c r="E198" s="787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6">
        <v>4680115880191</v>
      </c>
      <c r="E199" s="787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8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6">
        <v>4680115883963</v>
      </c>
      <c r="E200" s="787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9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810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810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hidden="1" customHeight="1" x14ac:dyDescent="0.25">
      <c r="A203" s="794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1"/>
      <c r="AB204" s="771"/>
      <c r="AC204" s="771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6">
        <v>4680115881402</v>
      </c>
      <c r="E205" s="787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10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6">
        <v>4680115881396</v>
      </c>
      <c r="E206" s="787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9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810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810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1"/>
      <c r="AB209" s="771"/>
      <c r="AC209" s="771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6">
        <v>4680115882935</v>
      </c>
      <c r="E210" s="787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6">
        <v>4680115880764</v>
      </c>
      <c r="E211" s="787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9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810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810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1"/>
      <c r="AB214" s="771"/>
      <c r="AC214" s="771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6">
        <v>4680115882683</v>
      </c>
      <c r="E215" s="787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12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6">
        <v>4680115882690</v>
      </c>
      <c r="E216" s="787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6">
        <v>4680115882669</v>
      </c>
      <c r="E217" s="787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9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6">
        <v>4680115882676</v>
      </c>
      <c r="E218" s="787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7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6">
        <v>4680115884014</v>
      </c>
      <c r="E219" s="787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0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6">
        <v>4680115884007</v>
      </c>
      <c r="E220" s="787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6">
        <v>4680115884038</v>
      </c>
      <c r="E221" s="787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2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6">
        <v>4680115884021</v>
      </c>
      <c r="E222" s="787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9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810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810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1"/>
      <c r="AB225" s="771"/>
      <c r="AC225" s="771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6">
        <v>4680115881594</v>
      </c>
      <c r="E226" s="787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9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6">
        <v>4680115880962</v>
      </c>
      <c r="E227" s="787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9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7">
        <v>16</v>
      </c>
      <c r="Y227" s="778">
        <f t="shared" si="46"/>
        <v>23.4</v>
      </c>
      <c r="Z227" s="36">
        <f>IFERROR(IF(Y227=0,"",ROUNDUP(Y227/H227,0)*0.02175),"")</f>
        <v>6.5250000000000002E-2</v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17.156923076923078</v>
      </c>
      <c r="BN227" s="64">
        <f t="shared" si="48"/>
        <v>25.092000000000002</v>
      </c>
      <c r="BO227" s="64">
        <f t="shared" si="49"/>
        <v>3.6630036630036632E-2</v>
      </c>
      <c r="BP227" s="64">
        <f t="shared" si="50"/>
        <v>5.3571428571428568E-2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6">
        <v>4680115881617</v>
      </c>
      <c r="E228" s="787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8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6">
        <v>4680115880573</v>
      </c>
      <c r="E229" s="787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6">
        <v>4680115882195</v>
      </c>
      <c r="E230" s="787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11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6">
        <v>4680115882607</v>
      </c>
      <c r="E231" s="787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12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86">
        <v>4680115880092</v>
      </c>
      <c r="E232" s="787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98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86">
        <v>4680115880221</v>
      </c>
      <c r="E233" s="787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6">
        <v>4680115882942</v>
      </c>
      <c r="E234" s="787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11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6">
        <v>4680115880504</v>
      </c>
      <c r="E235" s="787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99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6">
        <v>4680115882164</v>
      </c>
      <c r="E236" s="787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11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7">
        <v>2.88</v>
      </c>
      <c r="Y236" s="778">
        <f t="shared" si="46"/>
        <v>4.8</v>
      </c>
      <c r="Z236" s="36">
        <f t="shared" si="51"/>
        <v>1.302E-2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3.1896</v>
      </c>
      <c r="BN236" s="64">
        <f t="shared" si="48"/>
        <v>5.3159999999999998</v>
      </c>
      <c r="BO236" s="64">
        <f t="shared" si="49"/>
        <v>6.5934065934065934E-3</v>
      </c>
      <c r="BP236" s="64">
        <f t="shared" si="50"/>
        <v>1.098901098901099E-2</v>
      </c>
    </row>
    <row r="237" spans="1:68" x14ac:dyDescent="0.2">
      <c r="A237" s="809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810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3.2512820512820513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7.8270000000000006E-2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810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18.88</v>
      </c>
      <c r="Y238" s="779">
        <f>IFERROR(SUM(Y226:Y236),"0")</f>
        <v>28.2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1"/>
      <c r="AB239" s="771"/>
      <c r="AC239" s="771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86">
        <v>4680115882874</v>
      </c>
      <c r="E240" s="787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116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86">
        <v>4680115882874</v>
      </c>
      <c r="E241" s="787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92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6">
        <v>4680115882874</v>
      </c>
      <c r="E242" s="787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1156" t="s">
        <v>417</v>
      </c>
      <c r="Q242" s="789"/>
      <c r="R242" s="789"/>
      <c r="S242" s="789"/>
      <c r="T242" s="790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6">
        <v>4680115884434</v>
      </c>
      <c r="E243" s="787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8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6">
        <v>4680115880818</v>
      </c>
      <c r="E244" s="787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2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6">
        <v>4680115880801</v>
      </c>
      <c r="E245" s="787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9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810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810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794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1"/>
      <c r="AB249" s="771"/>
      <c r="AC249" s="771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6">
        <v>4680115884274</v>
      </c>
      <c r="E250" s="787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111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6">
        <v>4680115884274</v>
      </c>
      <c r="E251" s="787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9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6">
        <v>4680115884298</v>
      </c>
      <c r="E252" s="787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11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6">
        <v>4680115884250</v>
      </c>
      <c r="E253" s="787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85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6">
        <v>4680115884250</v>
      </c>
      <c r="E254" s="787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9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6">
        <v>4680115884281</v>
      </c>
      <c r="E255" s="787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11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6">
        <v>4680115884199</v>
      </c>
      <c r="E256" s="787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93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6">
        <v>4680115884267</v>
      </c>
      <c r="E257" s="787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9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9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810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810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794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1"/>
      <c r="AB261" s="771"/>
      <c r="AC261" s="771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6">
        <v>4680115884137</v>
      </c>
      <c r="E262" s="787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0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6">
        <v>4680115884137</v>
      </c>
      <c r="E263" s="787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8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6">
        <v>4680115884236</v>
      </c>
      <c r="E264" s="787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11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6">
        <v>4680115884175</v>
      </c>
      <c r="E265" s="787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11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6">
        <v>4680115884175</v>
      </c>
      <c r="E266" s="787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11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6">
        <v>4680115884144</v>
      </c>
      <c r="E267" s="787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10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6">
        <v>4680115885288</v>
      </c>
      <c r="E268" s="787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11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6">
        <v>4680115884182</v>
      </c>
      <c r="E269" s="787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9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6">
        <v>4680115884205</v>
      </c>
      <c r="E270" s="787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8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9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810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810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1"/>
      <c r="AB273" s="771"/>
      <c r="AC273" s="771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6">
        <v>4680115885721</v>
      </c>
      <c r="E274" s="787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9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9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810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810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794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1"/>
      <c r="AB278" s="771"/>
      <c r="AC278" s="771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6">
        <v>4680115885837</v>
      </c>
      <c r="E279" s="787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6">
        <v>4607091387452</v>
      </c>
      <c r="E280" s="787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110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9"/>
      <c r="R280" s="789"/>
      <c r="S280" s="789"/>
      <c r="T280" s="790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6">
        <v>4680115885806</v>
      </c>
      <c r="E281" s="787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113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6">
        <v>4680115885806</v>
      </c>
      <c r="E282" s="787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93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6">
        <v>4680115885851</v>
      </c>
      <c r="E283" s="787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1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9"/>
      <c r="R283" s="789"/>
      <c r="S283" s="789"/>
      <c r="T283" s="790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6">
        <v>4607091385984</v>
      </c>
      <c r="E284" s="787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113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9"/>
      <c r="R284" s="789"/>
      <c r="S284" s="789"/>
      <c r="T284" s="790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6">
        <v>4680115885844</v>
      </c>
      <c r="E285" s="787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10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9"/>
      <c r="R285" s="789"/>
      <c r="S285" s="789"/>
      <c r="T285" s="790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6">
        <v>4607091387469</v>
      </c>
      <c r="E286" s="787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111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9"/>
      <c r="R286" s="789"/>
      <c r="S286" s="789"/>
      <c r="T286" s="790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6">
        <v>4680115885820</v>
      </c>
      <c r="E287" s="787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113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9"/>
      <c r="R287" s="789"/>
      <c r="S287" s="789"/>
      <c r="T287" s="790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6">
        <v>4607091387438</v>
      </c>
      <c r="E288" s="787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8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9"/>
      <c r="R288" s="789"/>
      <c r="S288" s="789"/>
      <c r="T288" s="790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9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810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810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794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1"/>
      <c r="AB292" s="771"/>
      <c r="AC292" s="771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6">
        <v>4680115885707</v>
      </c>
      <c r="E293" s="787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80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9"/>
      <c r="R293" s="789"/>
      <c r="S293" s="789"/>
      <c r="T293" s="790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9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810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810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794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1"/>
      <c r="AB297" s="771"/>
      <c r="AC297" s="771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6">
        <v>4607091383423</v>
      </c>
      <c r="E298" s="787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86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9"/>
      <c r="R298" s="789"/>
      <c r="S298" s="789"/>
      <c r="T298" s="790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6">
        <v>4680115885691</v>
      </c>
      <c r="E299" s="787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6">
        <v>4680115885660</v>
      </c>
      <c r="E300" s="787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10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9"/>
      <c r="R300" s="789"/>
      <c r="S300" s="789"/>
      <c r="T300" s="790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9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810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810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794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hidden="1" customHeight="1" x14ac:dyDescent="0.25">
      <c r="A304" s="791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1"/>
      <c r="AB304" s="771"/>
      <c r="AC304" s="771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6">
        <v>4680115881556</v>
      </c>
      <c r="E305" s="787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11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9"/>
      <c r="R305" s="789"/>
      <c r="S305" s="789"/>
      <c r="T305" s="790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6">
        <v>4680115881037</v>
      </c>
      <c r="E306" s="787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99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6">
        <v>4680115886186</v>
      </c>
      <c r="E307" s="787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80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6">
        <v>4680115881228</v>
      </c>
      <c r="E308" s="787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9"/>
      <c r="R308" s="789"/>
      <c r="S308" s="789"/>
      <c r="T308" s="790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6">
        <v>4680115881211</v>
      </c>
      <c r="E309" s="787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6">
        <v>4680115881020</v>
      </c>
      <c r="E310" s="787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10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9"/>
      <c r="R310" s="789"/>
      <c r="S310" s="789"/>
      <c r="T310" s="790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9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810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810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794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1"/>
      <c r="AB314" s="771"/>
      <c r="AC314" s="771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6">
        <v>4607091389296</v>
      </c>
      <c r="E315" s="787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122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9"/>
      <c r="R315" s="789"/>
      <c r="S315" s="789"/>
      <c r="T315" s="790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9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810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810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1"/>
      <c r="AB318" s="771"/>
      <c r="AC318" s="771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6">
        <v>4680115880344</v>
      </c>
      <c r="E319" s="787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81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9"/>
      <c r="R319" s="789"/>
      <c r="S319" s="789"/>
      <c r="T319" s="790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9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810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810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1"/>
      <c r="AB322" s="771"/>
      <c r="AC322" s="771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6">
        <v>4680115884618</v>
      </c>
      <c r="E323" s="787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9"/>
      <c r="R323" s="789"/>
      <c r="S323" s="789"/>
      <c r="T323" s="790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9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810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810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794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1"/>
      <c r="AB327" s="771"/>
      <c r="AC327" s="771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6">
        <v>4607091389807</v>
      </c>
      <c r="E328" s="787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116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9"/>
      <c r="R328" s="789"/>
      <c r="S328" s="789"/>
      <c r="T328" s="790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9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810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810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1"/>
      <c r="AB331" s="771"/>
      <c r="AC331" s="771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6">
        <v>4680115880481</v>
      </c>
      <c r="E332" s="787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97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9"/>
      <c r="R332" s="789"/>
      <c r="S332" s="789"/>
      <c r="T332" s="790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9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810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810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1"/>
      <c r="AB335" s="771"/>
      <c r="AC335" s="771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6">
        <v>4680115880412</v>
      </c>
      <c r="E336" s="787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3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9"/>
      <c r="R336" s="789"/>
      <c r="S336" s="789"/>
      <c r="T336" s="790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6">
        <v>4680115880511</v>
      </c>
      <c r="E337" s="787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11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9"/>
      <c r="R337" s="789"/>
      <c r="S337" s="789"/>
      <c r="T337" s="790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9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810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810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794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1"/>
      <c r="AB341" s="771"/>
      <c r="AC341" s="771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6">
        <v>4680115882973</v>
      </c>
      <c r="E342" s="787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86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9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810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810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1"/>
      <c r="AB345" s="771"/>
      <c r="AC345" s="771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6">
        <v>4607091389845</v>
      </c>
      <c r="E346" s="787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9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6">
        <v>4680115882881</v>
      </c>
      <c r="E347" s="787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6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9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810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810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1"/>
      <c r="AB350" s="771"/>
      <c r="AC350" s="771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6">
        <v>4680115883390</v>
      </c>
      <c r="E351" s="787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108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9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810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810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794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1"/>
      <c r="AB355" s="771"/>
      <c r="AC355" s="771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6">
        <v>4680115885615</v>
      </c>
      <c r="E356" s="787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10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6">
        <v>4680115885554</v>
      </c>
      <c r="E357" s="787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96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9"/>
      <c r="R357" s="789"/>
      <c r="S357" s="789"/>
      <c r="T357" s="790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6">
        <v>4680115885554</v>
      </c>
      <c r="E358" s="787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10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9"/>
      <c r="R358" s="789"/>
      <c r="S358" s="789"/>
      <c r="T358" s="790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6">
        <v>4680115885646</v>
      </c>
      <c r="E359" s="787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9"/>
      <c r="R359" s="789"/>
      <c r="S359" s="789"/>
      <c r="T359" s="790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6">
        <v>4680115885622</v>
      </c>
      <c r="E360" s="787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92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9"/>
      <c r="R360" s="789"/>
      <c r="S360" s="789"/>
      <c r="T360" s="790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6">
        <v>4680115881938</v>
      </c>
      <c r="E361" s="787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10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6">
        <v>4607091387346</v>
      </c>
      <c r="E362" s="787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8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9"/>
      <c r="R362" s="789"/>
      <c r="S362" s="789"/>
      <c r="T362" s="790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6">
        <v>4680115885608</v>
      </c>
      <c r="E363" s="787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79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6">
        <v>4607091386011</v>
      </c>
      <c r="E364" s="787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8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9"/>
      <c r="R364" s="789"/>
      <c r="S364" s="789"/>
      <c r="T364" s="790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809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810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810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1"/>
      <c r="AB367" s="771"/>
      <c r="AC367" s="771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6">
        <v>4607091387193</v>
      </c>
      <c r="E368" s="787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8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6">
        <v>4607091387230</v>
      </c>
      <c r="E369" s="787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8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9"/>
      <c r="R369" s="789"/>
      <c r="S369" s="789"/>
      <c r="T369" s="790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6">
        <v>4607091387292</v>
      </c>
      <c r="E370" s="787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8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9"/>
      <c r="R370" s="789"/>
      <c r="S370" s="789"/>
      <c r="T370" s="790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6">
        <v>4607091387285</v>
      </c>
      <c r="E371" s="787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10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9"/>
      <c r="R371" s="789"/>
      <c r="S371" s="789"/>
      <c r="T371" s="790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809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810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810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1"/>
      <c r="AB374" s="771"/>
      <c r="AC374" s="771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6">
        <v>4607091387766</v>
      </c>
      <c r="E375" s="787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9"/>
      <c r="R375" s="789"/>
      <c r="S375" s="789"/>
      <c r="T375" s="790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6">
        <v>4607091387957</v>
      </c>
      <c r="E376" s="787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10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9"/>
      <c r="R376" s="789"/>
      <c r="S376" s="789"/>
      <c r="T376" s="790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6">
        <v>4607091387964</v>
      </c>
      <c r="E377" s="787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9"/>
      <c r="R377" s="789"/>
      <c r="S377" s="789"/>
      <c r="T377" s="790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6">
        <v>4680115884588</v>
      </c>
      <c r="E378" s="787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11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9"/>
      <c r="R378" s="789"/>
      <c r="S378" s="789"/>
      <c r="T378" s="790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6">
        <v>4607091387537</v>
      </c>
      <c r="E379" s="787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12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9"/>
      <c r="R379" s="789"/>
      <c r="S379" s="789"/>
      <c r="T379" s="790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6">
        <v>4607091387513</v>
      </c>
      <c r="E380" s="787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809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810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810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1"/>
      <c r="AB383" s="771"/>
      <c r="AC383" s="771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6">
        <v>4607091380880</v>
      </c>
      <c r="E384" s="787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11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9"/>
      <c r="R384" s="789"/>
      <c r="S384" s="789"/>
      <c r="T384" s="790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6">
        <v>4607091384482</v>
      </c>
      <c r="E385" s="787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8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9"/>
      <c r="R385" s="789"/>
      <c r="S385" s="789"/>
      <c r="T385" s="790"/>
      <c r="U385" s="34"/>
      <c r="V385" s="34"/>
      <c r="W385" s="35" t="s">
        <v>69</v>
      </c>
      <c r="X385" s="777">
        <v>16</v>
      </c>
      <c r="Y385" s="778">
        <f>IFERROR(IF(X385="",0,CEILING((X385/$H385),1)*$H385),"")</f>
        <v>23.4</v>
      </c>
      <c r="Z385" s="36">
        <f>IFERROR(IF(Y385=0,"",ROUNDUP(Y385/H385,0)*0.02175),"")</f>
        <v>6.5250000000000002E-2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17.156923076923078</v>
      </c>
      <c r="BN385" s="64">
        <f>IFERROR(Y385*I385/H385,"0")</f>
        <v>25.092000000000002</v>
      </c>
      <c r="BO385" s="64">
        <f>IFERROR(1/J385*(X385/H385),"0")</f>
        <v>3.6630036630036632E-2</v>
      </c>
      <c r="BP385" s="64">
        <f>IFERROR(1/J385*(Y385/H385),"0")</f>
        <v>5.3571428571428568E-2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6">
        <v>4607091380897</v>
      </c>
      <c r="E386" s="787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1209" t="s">
        <v>624</v>
      </c>
      <c r="Q386" s="789"/>
      <c r="R386" s="789"/>
      <c r="S386" s="789"/>
      <c r="T386" s="790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6">
        <v>4607091380897</v>
      </c>
      <c r="E387" s="787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9"/>
      <c r="R387" s="789"/>
      <c r="S387" s="789"/>
      <c r="T387" s="790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809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810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2.0512820512820515</v>
      </c>
      <c r="Y388" s="779">
        <f>IFERROR(Y384/H384,"0")+IFERROR(Y385/H385,"0")+IFERROR(Y386/H386,"0")+IFERROR(Y387/H387,"0")</f>
        <v>3</v>
      </c>
      <c r="Z388" s="779">
        <f>IFERROR(IF(Z384="",0,Z384),"0")+IFERROR(IF(Z385="",0,Z385),"0")+IFERROR(IF(Z386="",0,Z386),"0")+IFERROR(IF(Z387="",0,Z387),"0")</f>
        <v>6.5250000000000002E-2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810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16</v>
      </c>
      <c r="Y389" s="779">
        <f>IFERROR(SUM(Y384:Y387),"0")</f>
        <v>23.4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1"/>
      <c r="AB390" s="771"/>
      <c r="AC390" s="771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6">
        <v>4607091388374</v>
      </c>
      <c r="E391" s="787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1215" t="s">
        <v>630</v>
      </c>
      <c r="Q391" s="789"/>
      <c r="R391" s="789"/>
      <c r="S391" s="789"/>
      <c r="T391" s="790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6">
        <v>4607091388381</v>
      </c>
      <c r="E392" s="787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1207" t="s">
        <v>634</v>
      </c>
      <c r="Q392" s="789"/>
      <c r="R392" s="789"/>
      <c r="S392" s="789"/>
      <c r="T392" s="790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6">
        <v>4607091383102</v>
      </c>
      <c r="E393" s="787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97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9"/>
      <c r="R393" s="789"/>
      <c r="S393" s="789"/>
      <c r="T393" s="790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6">
        <v>4607091388404</v>
      </c>
      <c r="E394" s="787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11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9"/>
      <c r="R394" s="789"/>
      <c r="S394" s="789"/>
      <c r="T394" s="790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809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810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810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1"/>
      <c r="AB397" s="771"/>
      <c r="AC397" s="771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6">
        <v>4680115881808</v>
      </c>
      <c r="E398" s="787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9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9"/>
      <c r="R398" s="789"/>
      <c r="S398" s="789"/>
      <c r="T398" s="790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6">
        <v>4680115881822</v>
      </c>
      <c r="E399" s="787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9"/>
      <c r="R399" s="789"/>
      <c r="S399" s="789"/>
      <c r="T399" s="790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6">
        <v>4680115880016</v>
      </c>
      <c r="E400" s="787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9"/>
      <c r="R400" s="789"/>
      <c r="S400" s="789"/>
      <c r="T400" s="790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809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810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810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794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hidden="1" customHeight="1" x14ac:dyDescent="0.25">
      <c r="A404" s="791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1"/>
      <c r="AB404" s="771"/>
      <c r="AC404" s="771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6">
        <v>4607091383836</v>
      </c>
      <c r="E405" s="787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11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9"/>
      <c r="R405" s="789"/>
      <c r="S405" s="789"/>
      <c r="T405" s="790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809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810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810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1"/>
      <c r="AB408" s="771"/>
      <c r="AC408" s="771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6">
        <v>4607091387919</v>
      </c>
      <c r="E409" s="787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9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6">
        <v>4680115883604</v>
      </c>
      <c r="E410" s="787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91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9"/>
      <c r="R410" s="789"/>
      <c r="S410" s="789"/>
      <c r="T410" s="790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6">
        <v>4680115883567</v>
      </c>
      <c r="E411" s="787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114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9"/>
      <c r="R411" s="789"/>
      <c r="S411" s="789"/>
      <c r="T411" s="790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809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810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810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922" t="s">
        <v>662</v>
      </c>
      <c r="B414" s="923"/>
      <c r="C414" s="923"/>
      <c r="D414" s="923"/>
      <c r="E414" s="923"/>
      <c r="F414" s="923"/>
      <c r="G414" s="923"/>
      <c r="H414" s="923"/>
      <c r="I414" s="923"/>
      <c r="J414" s="923"/>
      <c r="K414" s="923"/>
      <c r="L414" s="923"/>
      <c r="M414" s="923"/>
      <c r="N414" s="923"/>
      <c r="O414" s="923"/>
      <c r="P414" s="923"/>
      <c r="Q414" s="923"/>
      <c r="R414" s="923"/>
      <c r="S414" s="923"/>
      <c r="T414" s="923"/>
      <c r="U414" s="923"/>
      <c r="V414" s="923"/>
      <c r="W414" s="923"/>
      <c r="X414" s="923"/>
      <c r="Y414" s="923"/>
      <c r="Z414" s="923"/>
      <c r="AA414" s="48"/>
      <c r="AB414" s="48"/>
      <c r="AC414" s="48"/>
    </row>
    <row r="415" spans="1:68" ht="16.5" hidden="1" customHeight="1" x14ac:dyDescent="0.25">
      <c r="A415" s="794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1"/>
      <c r="AB416" s="771"/>
      <c r="AC416" s="771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6">
        <v>4680115884847</v>
      </c>
      <c r="E417" s="787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8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9"/>
      <c r="R417" s="789"/>
      <c r="S417" s="789"/>
      <c r="T417" s="790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86">
        <v>4680115884847</v>
      </c>
      <c r="E418" s="787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86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9"/>
      <c r="R418" s="789"/>
      <c r="S418" s="789"/>
      <c r="T418" s="790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6">
        <v>4680115884854</v>
      </c>
      <c r="E419" s="787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10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9"/>
      <c r="R419" s="789"/>
      <c r="S419" s="789"/>
      <c r="T419" s="790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6">
        <v>4680115884854</v>
      </c>
      <c r="E420" s="787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8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9"/>
      <c r="R420" s="789"/>
      <c r="S420" s="789"/>
      <c r="T420" s="790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6">
        <v>4607091383997</v>
      </c>
      <c r="E421" s="787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8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9"/>
      <c r="R421" s="789"/>
      <c r="S421" s="789"/>
      <c r="T421" s="790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6">
        <v>4680115884830</v>
      </c>
      <c r="E422" s="787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9"/>
      <c r="R422" s="789"/>
      <c r="S422" s="789"/>
      <c r="T422" s="790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6">
        <v>4680115884830</v>
      </c>
      <c r="E423" s="787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11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7">
        <v>1190</v>
      </c>
      <c r="Y423" s="778">
        <f t="shared" si="87"/>
        <v>1200</v>
      </c>
      <c r="Z423" s="36">
        <f>IFERROR(IF(Y423=0,"",ROUNDUP(Y423/H423,0)*0.02175),"")</f>
        <v>1.7399999999999998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1228.0800000000002</v>
      </c>
      <c r="BN423" s="64">
        <f t="shared" si="89"/>
        <v>1238.4000000000001</v>
      </c>
      <c r="BO423" s="64">
        <f t="shared" si="90"/>
        <v>1.6527777777777777</v>
      </c>
      <c r="BP423" s="64">
        <f t="shared" si="91"/>
        <v>1.6666666666666665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6">
        <v>4680115882638</v>
      </c>
      <c r="E424" s="787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105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9"/>
      <c r="R424" s="789"/>
      <c r="S424" s="789"/>
      <c r="T424" s="790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6">
        <v>4680115884922</v>
      </c>
      <c r="E425" s="787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104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9"/>
      <c r="R425" s="789"/>
      <c r="S425" s="789"/>
      <c r="T425" s="790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6">
        <v>4680115884878</v>
      </c>
      <c r="E426" s="787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112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9"/>
      <c r="R426" s="789"/>
      <c r="S426" s="789"/>
      <c r="T426" s="790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6">
        <v>4680115884861</v>
      </c>
      <c r="E427" s="787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9"/>
      <c r="R427" s="789"/>
      <c r="S427" s="789"/>
      <c r="T427" s="790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809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810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79.333333333333329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80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1.7399999999999998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810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1190</v>
      </c>
      <c r="Y429" s="779">
        <f>IFERROR(SUM(Y417:Y427),"0")</f>
        <v>1200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6">
        <v>4607091383980</v>
      </c>
      <c r="E431" s="787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10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9"/>
      <c r="R431" s="789"/>
      <c r="S431" s="789"/>
      <c r="T431" s="790"/>
      <c r="U431" s="34"/>
      <c r="V431" s="34"/>
      <c r="W431" s="35" t="s">
        <v>69</v>
      </c>
      <c r="X431" s="777">
        <v>1100</v>
      </c>
      <c r="Y431" s="778">
        <f>IFERROR(IF(X431="",0,CEILING((X431/$H431),1)*$H431),"")</f>
        <v>1110</v>
      </c>
      <c r="Z431" s="36">
        <f>IFERROR(IF(Y431=0,"",ROUNDUP(Y431/H431,0)*0.02175),"")</f>
        <v>1.6094999999999999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1135.2</v>
      </c>
      <c r="BN431" s="64">
        <f>IFERROR(Y431*I431/H431,"0")</f>
        <v>1145.52</v>
      </c>
      <c r="BO431" s="64">
        <f>IFERROR(1/J431*(X431/H431),"0")</f>
        <v>1.5277777777777777</v>
      </c>
      <c r="BP431" s="64">
        <f>IFERROR(1/J431*(Y431/H431),"0")</f>
        <v>1.5416666666666665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6">
        <v>4607091384178</v>
      </c>
      <c r="E432" s="787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11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9"/>
      <c r="R432" s="789"/>
      <c r="S432" s="789"/>
      <c r="T432" s="790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809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810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73.333333333333329</v>
      </c>
      <c r="Y433" s="779">
        <f>IFERROR(Y431/H431,"0")+IFERROR(Y432/H432,"0")</f>
        <v>74</v>
      </c>
      <c r="Z433" s="779">
        <f>IFERROR(IF(Z431="",0,Z431),"0")+IFERROR(IF(Z432="",0,Z432),"0")</f>
        <v>1.6094999999999999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810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1100</v>
      </c>
      <c r="Y434" s="779">
        <f>IFERROR(SUM(Y431:Y432),"0")</f>
        <v>1110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1"/>
      <c r="AB435" s="771"/>
      <c r="AC435" s="771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6">
        <v>4607091383928</v>
      </c>
      <c r="E436" s="787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815" t="s">
        <v>697</v>
      </c>
      <c r="Q436" s="789"/>
      <c r="R436" s="789"/>
      <c r="S436" s="789"/>
      <c r="T436" s="790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6">
        <v>4607091384260</v>
      </c>
      <c r="E437" s="787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1218" t="s">
        <v>701</v>
      </c>
      <c r="Q437" s="789"/>
      <c r="R437" s="789"/>
      <c r="S437" s="789"/>
      <c r="T437" s="790"/>
      <c r="U437" s="34"/>
      <c r="V437" s="34"/>
      <c r="W437" s="35" t="s">
        <v>69</v>
      </c>
      <c r="X437" s="777">
        <v>8</v>
      </c>
      <c r="Y437" s="778">
        <f>IFERROR(IF(X437="",0,CEILING((X437/$H437),1)*$H437),"")</f>
        <v>9</v>
      </c>
      <c r="Z437" s="36">
        <f>IFERROR(IF(Y437=0,"",ROUNDUP(Y437/H437,0)*0.02175),"")</f>
        <v>2.1749999999999999E-2</v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8.5013333333333332</v>
      </c>
      <c r="BN437" s="64">
        <f>IFERROR(Y437*I437/H437,"0")</f>
        <v>9.5640000000000001</v>
      </c>
      <c r="BO437" s="64">
        <f>IFERROR(1/J437*(X437/H437),"0")</f>
        <v>1.5873015873015872E-2</v>
      </c>
      <c r="BP437" s="64">
        <f>IFERROR(1/J437*(Y437/H437),"0")</f>
        <v>1.7857142857142856E-2</v>
      </c>
    </row>
    <row r="438" spans="1:68" x14ac:dyDescent="0.2">
      <c r="A438" s="809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810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0.88888888888888884</v>
      </c>
      <c r="Y438" s="779">
        <f>IFERROR(Y436/H436,"0")+IFERROR(Y437/H437,"0")</f>
        <v>1</v>
      </c>
      <c r="Z438" s="779">
        <f>IFERROR(IF(Z436="",0,Z436),"0")+IFERROR(IF(Z437="",0,Z437),"0")</f>
        <v>2.1749999999999999E-2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810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8</v>
      </c>
      <c r="Y439" s="779">
        <f>IFERROR(SUM(Y436:Y437),"0")</f>
        <v>9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1"/>
      <c r="AB440" s="771"/>
      <c r="AC440" s="771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86">
        <v>4607091384673</v>
      </c>
      <c r="E441" s="787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5" t="s">
        <v>705</v>
      </c>
      <c r="Q441" s="789"/>
      <c r="R441" s="789"/>
      <c r="S441" s="789"/>
      <c r="T441" s="790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09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810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810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hidden="1" customHeight="1" x14ac:dyDescent="0.25">
      <c r="A444" s="794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1"/>
      <c r="AB445" s="771"/>
      <c r="AC445" s="771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6">
        <v>4680115881907</v>
      </c>
      <c r="E446" s="787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9"/>
      <c r="R446" s="789"/>
      <c r="S446" s="789"/>
      <c r="T446" s="790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6">
        <v>4680115881907</v>
      </c>
      <c r="E447" s="787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9"/>
      <c r="R447" s="789"/>
      <c r="S447" s="789"/>
      <c r="T447" s="790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6">
        <v>4680115883925</v>
      </c>
      <c r="E448" s="787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9"/>
      <c r="R448" s="789"/>
      <c r="S448" s="789"/>
      <c r="T448" s="790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6">
        <v>4680115883925</v>
      </c>
      <c r="E449" s="787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96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9"/>
      <c r="R449" s="789"/>
      <c r="S449" s="789"/>
      <c r="T449" s="790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6">
        <v>4607091384192</v>
      </c>
      <c r="E450" s="787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106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6">
        <v>4680115884892</v>
      </c>
      <c r="E451" s="787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9"/>
      <c r="R451" s="789"/>
      <c r="S451" s="789"/>
      <c r="T451" s="790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6">
        <v>4680115884885</v>
      </c>
      <c r="E452" s="787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11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9"/>
      <c r="R452" s="789"/>
      <c r="S452" s="789"/>
      <c r="T452" s="790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6">
        <v>4680115884908</v>
      </c>
      <c r="E453" s="787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11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9"/>
      <c r="R453" s="789"/>
      <c r="S453" s="789"/>
      <c r="T453" s="790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809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810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810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1"/>
      <c r="AB456" s="771"/>
      <c r="AC456" s="771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6">
        <v>4607091384802</v>
      </c>
      <c r="E457" s="787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12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9"/>
      <c r="R457" s="789"/>
      <c r="S457" s="789"/>
      <c r="T457" s="790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6">
        <v>4607091384826</v>
      </c>
      <c r="E458" s="787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11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9"/>
      <c r="R458" s="789"/>
      <c r="S458" s="789"/>
      <c r="T458" s="790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809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810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810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1"/>
      <c r="AB461" s="771"/>
      <c r="AC461" s="771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86">
        <v>4607091384246</v>
      </c>
      <c r="E462" s="787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10" t="s">
        <v>733</v>
      </c>
      <c r="Q462" s="789"/>
      <c r="R462" s="789"/>
      <c r="S462" s="789"/>
      <c r="T462" s="790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6">
        <v>4680115881976</v>
      </c>
      <c r="E463" s="787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965" t="s">
        <v>737</v>
      </c>
      <c r="Q463" s="789"/>
      <c r="R463" s="789"/>
      <c r="S463" s="789"/>
      <c r="T463" s="790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6">
        <v>4607091384253</v>
      </c>
      <c r="E464" s="787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11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9"/>
      <c r="R464" s="789"/>
      <c r="S464" s="789"/>
      <c r="T464" s="790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6">
        <v>4607091384253</v>
      </c>
      <c r="E465" s="787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7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9"/>
      <c r="R465" s="789"/>
      <c r="S465" s="789"/>
      <c r="T465" s="790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6">
        <v>4680115881969</v>
      </c>
      <c r="E466" s="787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11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9"/>
      <c r="R466" s="789"/>
      <c r="S466" s="789"/>
      <c r="T466" s="790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809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810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810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1"/>
      <c r="AB469" s="771"/>
      <c r="AC469" s="771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6">
        <v>4607091389357</v>
      </c>
      <c r="E470" s="787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892" t="s">
        <v>749</v>
      </c>
      <c r="Q470" s="789"/>
      <c r="R470" s="789"/>
      <c r="S470" s="789"/>
      <c r="T470" s="790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809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810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810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922" t="s">
        <v>751</v>
      </c>
      <c r="B473" s="923"/>
      <c r="C473" s="923"/>
      <c r="D473" s="923"/>
      <c r="E473" s="923"/>
      <c r="F473" s="923"/>
      <c r="G473" s="923"/>
      <c r="H473" s="923"/>
      <c r="I473" s="923"/>
      <c r="J473" s="923"/>
      <c r="K473" s="923"/>
      <c r="L473" s="923"/>
      <c r="M473" s="923"/>
      <c r="N473" s="923"/>
      <c r="O473" s="923"/>
      <c r="P473" s="923"/>
      <c r="Q473" s="923"/>
      <c r="R473" s="923"/>
      <c r="S473" s="923"/>
      <c r="T473" s="923"/>
      <c r="U473" s="923"/>
      <c r="V473" s="923"/>
      <c r="W473" s="923"/>
      <c r="X473" s="923"/>
      <c r="Y473" s="923"/>
      <c r="Z473" s="923"/>
      <c r="AA473" s="48"/>
      <c r="AB473" s="48"/>
      <c r="AC473" s="48"/>
    </row>
    <row r="474" spans="1:68" ht="16.5" hidden="1" customHeight="1" x14ac:dyDescent="0.25">
      <c r="A474" s="794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1"/>
      <c r="AB475" s="771"/>
      <c r="AC475" s="771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6">
        <v>4607091389708</v>
      </c>
      <c r="E476" s="787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11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9"/>
      <c r="R476" s="789"/>
      <c r="S476" s="789"/>
      <c r="T476" s="790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809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810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810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1"/>
      <c r="AB479" s="771"/>
      <c r="AC479" s="771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6">
        <v>4680115886100</v>
      </c>
      <c r="E480" s="787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1105" t="s">
        <v>758</v>
      </c>
      <c r="Q480" s="789"/>
      <c r="R480" s="789"/>
      <c r="S480" s="789"/>
      <c r="T480" s="790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6">
        <v>4607091389753</v>
      </c>
      <c r="E481" s="787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112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9"/>
      <c r="R481" s="789"/>
      <c r="S481" s="789"/>
      <c r="T481" s="790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6">
        <v>4607091389753</v>
      </c>
      <c r="E482" s="787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11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9"/>
      <c r="R482" s="789"/>
      <c r="S482" s="789"/>
      <c r="T482" s="790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6">
        <v>4680115886117</v>
      </c>
      <c r="E483" s="787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930" t="s">
        <v>764</v>
      </c>
      <c r="Q483" s="789"/>
      <c r="R483" s="789"/>
      <c r="S483" s="789"/>
      <c r="T483" s="790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6">
        <v>4680115886117</v>
      </c>
      <c r="E484" s="787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826" t="s">
        <v>764</v>
      </c>
      <c r="Q484" s="789"/>
      <c r="R484" s="789"/>
      <c r="S484" s="789"/>
      <c r="T484" s="790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6">
        <v>4607091389760</v>
      </c>
      <c r="E485" s="787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9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9"/>
      <c r="R485" s="789"/>
      <c r="S485" s="789"/>
      <c r="T485" s="790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6">
        <v>4607091389746</v>
      </c>
      <c r="E486" s="787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85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6">
        <v>4607091389746</v>
      </c>
      <c r="E487" s="787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98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6">
        <v>4680115883147</v>
      </c>
      <c r="E488" s="787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3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6">
        <v>4680115883147</v>
      </c>
      <c r="E489" s="787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1" t="s">
        <v>775</v>
      </c>
      <c r="Q489" s="789"/>
      <c r="R489" s="789"/>
      <c r="S489" s="789"/>
      <c r="T489" s="790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6">
        <v>4607091384338</v>
      </c>
      <c r="E490" s="787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9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6">
        <v>4607091384338</v>
      </c>
      <c r="E491" s="787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6">
        <v>4680115883154</v>
      </c>
      <c r="E492" s="787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11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86">
        <v>4680115883154</v>
      </c>
      <c r="E493" s="787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0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9"/>
      <c r="R493" s="789"/>
      <c r="S493" s="789"/>
      <c r="T493" s="790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86">
        <v>4680115883154</v>
      </c>
      <c r="E494" s="787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21" t="s">
        <v>785</v>
      </c>
      <c r="Q494" s="789"/>
      <c r="R494" s="789"/>
      <c r="S494" s="789"/>
      <c r="T494" s="790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6">
        <v>4607091389524</v>
      </c>
      <c r="E495" s="787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8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6">
        <v>4607091389524</v>
      </c>
      <c r="E496" s="787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9"/>
      <c r="R496" s="789"/>
      <c r="S496" s="789"/>
      <c r="T496" s="790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6">
        <v>4680115883161</v>
      </c>
      <c r="E497" s="787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9"/>
      <c r="R497" s="789"/>
      <c r="S497" s="789"/>
      <c r="T497" s="790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6">
        <v>4680115883161</v>
      </c>
      <c r="E498" s="787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45" t="s">
        <v>793</v>
      </c>
      <c r="Q498" s="789"/>
      <c r="R498" s="789"/>
      <c r="S498" s="789"/>
      <c r="T498" s="790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6">
        <v>4607091389531</v>
      </c>
      <c r="E499" s="787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4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6">
        <v>4607091389531</v>
      </c>
      <c r="E500" s="787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6">
        <v>4607091384345</v>
      </c>
      <c r="E501" s="787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5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6">
        <v>4680115883185</v>
      </c>
      <c r="E502" s="787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11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9"/>
      <c r="R502" s="789"/>
      <c r="S502" s="789"/>
      <c r="T502" s="790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6">
        <v>4680115883185</v>
      </c>
      <c r="E503" s="787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6">
        <v>4680115883185</v>
      </c>
      <c r="E504" s="787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07" t="s">
        <v>805</v>
      </c>
      <c r="Q504" s="789"/>
      <c r="R504" s="789"/>
      <c r="S504" s="789"/>
      <c r="T504" s="790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809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810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810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1"/>
      <c r="AB507" s="771"/>
      <c r="AC507" s="771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6">
        <v>4607091384352</v>
      </c>
      <c r="E508" s="787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11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6">
        <v>4607091389654</v>
      </c>
      <c r="E509" s="787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8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9"/>
      <c r="R509" s="789"/>
      <c r="S509" s="789"/>
      <c r="T509" s="790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9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810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810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1"/>
      <c r="AB512" s="771"/>
      <c r="AC512" s="771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6">
        <v>4680115884335</v>
      </c>
      <c r="E513" s="787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10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9"/>
      <c r="R513" s="789"/>
      <c r="S513" s="789"/>
      <c r="T513" s="790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6">
        <v>4680115884113</v>
      </c>
      <c r="E514" s="787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9"/>
      <c r="R514" s="789"/>
      <c r="S514" s="789"/>
      <c r="T514" s="790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9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810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810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hidden="1" customHeight="1" x14ac:dyDescent="0.25">
      <c r="A517" s="794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1"/>
      <c r="AB518" s="771"/>
      <c r="AC518" s="771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6">
        <v>4607091389364</v>
      </c>
      <c r="E519" s="787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11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9"/>
      <c r="R519" s="789"/>
      <c r="S519" s="789"/>
      <c r="T519" s="790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809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810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810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1"/>
      <c r="AB522" s="771"/>
      <c r="AC522" s="771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6">
        <v>4680115886094</v>
      </c>
      <c r="E523" s="787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1144" t="s">
        <v>826</v>
      </c>
      <c r="Q523" s="789"/>
      <c r="R523" s="789"/>
      <c r="S523" s="789"/>
      <c r="T523" s="790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6">
        <v>4607091389739</v>
      </c>
      <c r="E524" s="787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115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9"/>
      <c r="R524" s="789"/>
      <c r="S524" s="789"/>
      <c r="T524" s="790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6">
        <v>4607091389425</v>
      </c>
      <c r="E525" s="787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9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9"/>
      <c r="R525" s="789"/>
      <c r="S525" s="789"/>
      <c r="T525" s="790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6">
        <v>4680115880771</v>
      </c>
      <c r="E526" s="787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932" t="s">
        <v>834</v>
      </c>
      <c r="Q526" s="789"/>
      <c r="R526" s="789"/>
      <c r="S526" s="789"/>
      <c r="T526" s="790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6">
        <v>4607091389500</v>
      </c>
      <c r="E527" s="787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11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9"/>
      <c r="R527" s="789"/>
      <c r="S527" s="789"/>
      <c r="T527" s="790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6">
        <v>4607091389500</v>
      </c>
      <c r="E528" s="787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81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9"/>
      <c r="R528" s="789"/>
      <c r="S528" s="789"/>
      <c r="T528" s="790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809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810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810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1"/>
      <c r="AB531" s="771"/>
      <c r="AC531" s="771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6">
        <v>4680115884359</v>
      </c>
      <c r="E532" s="787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9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9"/>
      <c r="R532" s="789"/>
      <c r="S532" s="789"/>
      <c r="T532" s="790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809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810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810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1"/>
      <c r="AB535" s="771"/>
      <c r="AC535" s="771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6">
        <v>4680115884564</v>
      </c>
      <c r="E536" s="787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83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9"/>
      <c r="R536" s="789"/>
      <c r="S536" s="789"/>
      <c r="T536" s="790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809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810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810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794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hidden="1" customHeight="1" x14ac:dyDescent="0.25">
      <c r="A540" s="791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1"/>
      <c r="AB540" s="771"/>
      <c r="AC540" s="771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6">
        <v>4680115885189</v>
      </c>
      <c r="E541" s="787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9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9"/>
      <c r="R541" s="789"/>
      <c r="S541" s="789"/>
      <c r="T541" s="790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6">
        <v>4680115885172</v>
      </c>
      <c r="E542" s="787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110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9"/>
      <c r="R542" s="789"/>
      <c r="S542" s="789"/>
      <c r="T542" s="790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6">
        <v>4680115885110</v>
      </c>
      <c r="E543" s="787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9"/>
      <c r="R543" s="789"/>
      <c r="S543" s="789"/>
      <c r="T543" s="790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6">
        <v>4680115885219</v>
      </c>
      <c r="E544" s="787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8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9"/>
      <c r="R544" s="789"/>
      <c r="S544" s="789"/>
      <c r="T544" s="790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809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810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810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794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hidden="1" customHeight="1" x14ac:dyDescent="0.25">
      <c r="A548" s="791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1"/>
      <c r="AB548" s="771"/>
      <c r="AC548" s="771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6">
        <v>4680115885103</v>
      </c>
      <c r="E549" s="787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11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9"/>
      <c r="R549" s="789"/>
      <c r="S549" s="789"/>
      <c r="T549" s="790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809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810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810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922" t="s">
        <v>861</v>
      </c>
      <c r="B552" s="923"/>
      <c r="C552" s="923"/>
      <c r="D552" s="923"/>
      <c r="E552" s="923"/>
      <c r="F552" s="923"/>
      <c r="G552" s="923"/>
      <c r="H552" s="923"/>
      <c r="I552" s="923"/>
      <c r="J552" s="923"/>
      <c r="K552" s="923"/>
      <c r="L552" s="923"/>
      <c r="M552" s="923"/>
      <c r="N552" s="923"/>
      <c r="O552" s="923"/>
      <c r="P552" s="923"/>
      <c r="Q552" s="923"/>
      <c r="R552" s="923"/>
      <c r="S552" s="923"/>
      <c r="T552" s="923"/>
      <c r="U552" s="923"/>
      <c r="V552" s="923"/>
      <c r="W552" s="923"/>
      <c r="X552" s="923"/>
      <c r="Y552" s="923"/>
      <c r="Z552" s="923"/>
      <c r="AA552" s="48"/>
      <c r="AB552" s="48"/>
      <c r="AC552" s="48"/>
    </row>
    <row r="553" spans="1:68" ht="16.5" hidden="1" customHeight="1" x14ac:dyDescent="0.25">
      <c r="A553" s="794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1"/>
      <c r="AB554" s="771"/>
      <c r="AC554" s="771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6">
        <v>4680115885479</v>
      </c>
      <c r="E555" s="787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937" t="s">
        <v>864</v>
      </c>
      <c r="Q555" s="789"/>
      <c r="R555" s="789"/>
      <c r="S555" s="789"/>
      <c r="T555" s="790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1">
        <v>4301011795</v>
      </c>
      <c r="D556" s="786">
        <v>4607091389067</v>
      </c>
      <c r="E556" s="787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112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9"/>
      <c r="R556" s="789"/>
      <c r="S556" s="789"/>
      <c r="T556" s="790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6">
        <v>4680115885271</v>
      </c>
      <c r="E557" s="787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9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9"/>
      <c r="R557" s="789"/>
      <c r="S557" s="789"/>
      <c r="T557" s="790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6">
        <v>4680115884502</v>
      </c>
      <c r="E558" s="787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9"/>
      <c r="R558" s="789"/>
      <c r="S558" s="789"/>
      <c r="T558" s="790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hidden="1" customHeight="1" x14ac:dyDescent="0.25">
      <c r="A559" s="54" t="s">
        <v>875</v>
      </c>
      <c r="B559" s="54" t="s">
        <v>876</v>
      </c>
      <c r="C559" s="31">
        <v>4301011771</v>
      </c>
      <c r="D559" s="786">
        <v>4607091389104</v>
      </c>
      <c r="E559" s="787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9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9"/>
      <c r="R559" s="789"/>
      <c r="S559" s="789"/>
      <c r="T559" s="790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6">
        <v>4680115884519</v>
      </c>
      <c r="E560" s="787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92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9"/>
      <c r="R560" s="789"/>
      <c r="S560" s="789"/>
      <c r="T560" s="790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6">
        <v>4680115885226</v>
      </c>
      <c r="E561" s="787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9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9"/>
      <c r="R561" s="789"/>
      <c r="S561" s="789"/>
      <c r="T561" s="790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6">
        <v>4680115880603</v>
      </c>
      <c r="E562" s="787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11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9"/>
      <c r="R562" s="789"/>
      <c r="S562" s="789"/>
      <c r="T562" s="790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6">
        <v>4680115880603</v>
      </c>
      <c r="E563" s="787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11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9"/>
      <c r="R563" s="789"/>
      <c r="S563" s="789"/>
      <c r="T563" s="790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6">
        <v>4680115882782</v>
      </c>
      <c r="E564" s="787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9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9"/>
      <c r="R564" s="789"/>
      <c r="S564" s="789"/>
      <c r="T564" s="790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6">
        <v>4607091389982</v>
      </c>
      <c r="E565" s="787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12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9"/>
      <c r="R565" s="789"/>
      <c r="S565" s="789"/>
      <c r="T565" s="790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6">
        <v>4607091389982</v>
      </c>
      <c r="E566" s="787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9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9"/>
      <c r="R566" s="789"/>
      <c r="S566" s="789"/>
      <c r="T566" s="790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idden="1" x14ac:dyDescent="0.2">
      <c r="A567" s="809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810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hidden="1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810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1"/>
      <c r="AB569" s="771"/>
      <c r="AC569" s="771"/>
    </row>
    <row r="570" spans="1:68" ht="16.5" hidden="1" customHeight="1" x14ac:dyDescent="0.25">
      <c r="A570" s="54" t="s">
        <v>891</v>
      </c>
      <c r="B570" s="54" t="s">
        <v>892</v>
      </c>
      <c r="C570" s="31">
        <v>4301020222</v>
      </c>
      <c r="D570" s="786">
        <v>4607091388930</v>
      </c>
      <c r="E570" s="787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11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9"/>
      <c r="R570" s="789"/>
      <c r="S570" s="789"/>
      <c r="T570" s="790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6">
        <v>4680115880054</v>
      </c>
      <c r="E571" s="787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110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9"/>
      <c r="R571" s="789"/>
      <c r="S571" s="789"/>
      <c r="T571" s="790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6">
        <v>4680115880054</v>
      </c>
      <c r="E572" s="787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112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809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810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810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1"/>
      <c r="AB575" s="771"/>
      <c r="AC575" s="771"/>
    </row>
    <row r="576" spans="1:68" ht="27" hidden="1" customHeight="1" x14ac:dyDescent="0.25">
      <c r="A576" s="54" t="s">
        <v>897</v>
      </c>
      <c r="B576" s="54" t="s">
        <v>898</v>
      </c>
      <c r="C576" s="31">
        <v>4301031252</v>
      </c>
      <c r="D576" s="786">
        <v>4680115883116</v>
      </c>
      <c r="E576" s="787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9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4301031248</v>
      </c>
      <c r="D577" s="786">
        <v>4680115883093</v>
      </c>
      <c r="E577" s="787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8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9"/>
      <c r="R577" s="789"/>
      <c r="S577" s="789"/>
      <c r="T577" s="790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903</v>
      </c>
      <c r="B578" s="54" t="s">
        <v>904</v>
      </c>
      <c r="C578" s="31">
        <v>4301031250</v>
      </c>
      <c r="D578" s="786">
        <v>4680115883109</v>
      </c>
      <c r="E578" s="787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0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9"/>
      <c r="R578" s="789"/>
      <c r="S578" s="789"/>
      <c r="T578" s="790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6">
        <v>4680115882072</v>
      </c>
      <c r="E579" s="787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8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9"/>
      <c r="R579" s="789"/>
      <c r="S579" s="789"/>
      <c r="T579" s="790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6">
        <v>4680115882072</v>
      </c>
      <c r="E580" s="787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93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9"/>
      <c r="R580" s="789"/>
      <c r="S580" s="789"/>
      <c r="T580" s="790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6">
        <v>4680115882102</v>
      </c>
      <c r="E581" s="787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11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9"/>
      <c r="R581" s="789"/>
      <c r="S581" s="789"/>
      <c r="T581" s="790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6">
        <v>4680115882102</v>
      </c>
      <c r="E582" s="787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1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9"/>
      <c r="R582" s="789"/>
      <c r="S582" s="789"/>
      <c r="T582" s="790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6">
        <v>4680115882096</v>
      </c>
      <c r="E583" s="787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8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6">
        <v>4680115882096</v>
      </c>
      <c r="E584" s="787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9"/>
      <c r="R584" s="789"/>
      <c r="S584" s="789"/>
      <c r="T584" s="790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idden="1" x14ac:dyDescent="0.2">
      <c r="A585" s="809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810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810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1"/>
      <c r="AB587" s="771"/>
      <c r="AC587" s="771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6">
        <v>4607091383409</v>
      </c>
      <c r="E588" s="787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83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6">
        <v>4607091383416</v>
      </c>
      <c r="E589" s="787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82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9"/>
      <c r="R589" s="789"/>
      <c r="S589" s="789"/>
      <c r="T589" s="790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6">
        <v>4680115883536</v>
      </c>
      <c r="E590" s="787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10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9"/>
      <c r="R590" s="789"/>
      <c r="S590" s="789"/>
      <c r="T590" s="790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09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810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810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1"/>
      <c r="AB593" s="771"/>
      <c r="AC593" s="771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6">
        <v>4680115885035</v>
      </c>
      <c r="E594" s="787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120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9"/>
      <c r="R594" s="789"/>
      <c r="S594" s="789"/>
      <c r="T594" s="790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6">
        <v>4680115885936</v>
      </c>
      <c r="E595" s="787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1056" t="s">
        <v>932</v>
      </c>
      <c r="Q595" s="789"/>
      <c r="R595" s="789"/>
      <c r="S595" s="789"/>
      <c r="T595" s="790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09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810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810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22" t="s">
        <v>933</v>
      </c>
      <c r="B598" s="923"/>
      <c r="C598" s="923"/>
      <c r="D598" s="923"/>
      <c r="E598" s="923"/>
      <c r="F598" s="923"/>
      <c r="G598" s="923"/>
      <c r="H598" s="923"/>
      <c r="I598" s="923"/>
      <c r="J598" s="923"/>
      <c r="K598" s="923"/>
      <c r="L598" s="923"/>
      <c r="M598" s="923"/>
      <c r="N598" s="923"/>
      <c r="O598" s="923"/>
      <c r="P598" s="923"/>
      <c r="Q598" s="923"/>
      <c r="R598" s="923"/>
      <c r="S598" s="923"/>
      <c r="T598" s="923"/>
      <c r="U598" s="923"/>
      <c r="V598" s="923"/>
      <c r="W598" s="923"/>
      <c r="X598" s="923"/>
      <c r="Y598" s="923"/>
      <c r="Z598" s="923"/>
      <c r="AA598" s="48"/>
      <c r="AB598" s="48"/>
      <c r="AC598" s="48"/>
    </row>
    <row r="599" spans="1:68" ht="16.5" hidden="1" customHeight="1" x14ac:dyDescent="0.25">
      <c r="A599" s="794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1"/>
      <c r="AB600" s="771"/>
      <c r="AC600" s="771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6">
        <v>4640242181011</v>
      </c>
      <c r="E601" s="787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850" t="s">
        <v>936</v>
      </c>
      <c r="Q601" s="789"/>
      <c r="R601" s="789"/>
      <c r="S601" s="789"/>
      <c r="T601" s="790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6">
        <v>4640242180441</v>
      </c>
      <c r="E602" s="787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08" t="s">
        <v>940</v>
      </c>
      <c r="Q602" s="789"/>
      <c r="R602" s="789"/>
      <c r="S602" s="789"/>
      <c r="T602" s="790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6">
        <v>4640242180564</v>
      </c>
      <c r="E603" s="787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858" t="s">
        <v>944</v>
      </c>
      <c r="Q603" s="789"/>
      <c r="R603" s="789"/>
      <c r="S603" s="789"/>
      <c r="T603" s="790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6">
        <v>4640242180922</v>
      </c>
      <c r="E604" s="787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999" t="s">
        <v>948</v>
      </c>
      <c r="Q604" s="789"/>
      <c r="R604" s="789"/>
      <c r="S604" s="789"/>
      <c r="T604" s="790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6">
        <v>4640242181189</v>
      </c>
      <c r="E605" s="787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990" t="s">
        <v>952</v>
      </c>
      <c r="Q605" s="789"/>
      <c r="R605" s="789"/>
      <c r="S605" s="789"/>
      <c r="T605" s="790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6">
        <v>4640242180038</v>
      </c>
      <c r="E606" s="787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84" t="s">
        <v>955</v>
      </c>
      <c r="Q606" s="789"/>
      <c r="R606" s="789"/>
      <c r="S606" s="789"/>
      <c r="T606" s="790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6">
        <v>4640242181172</v>
      </c>
      <c r="E607" s="787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11" t="s">
        <v>958</v>
      </c>
      <c r="Q607" s="789"/>
      <c r="R607" s="789"/>
      <c r="S607" s="789"/>
      <c r="T607" s="790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809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810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810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1"/>
      <c r="AB610" s="771"/>
      <c r="AC610" s="771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6">
        <v>4640242180519</v>
      </c>
      <c r="E611" s="787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7" t="s">
        <v>961</v>
      </c>
      <c r="Q611" s="789"/>
      <c r="R611" s="789"/>
      <c r="S611" s="789"/>
      <c r="T611" s="790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6">
        <v>4640242180526</v>
      </c>
      <c r="E612" s="787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6" t="s">
        <v>965</v>
      </c>
      <c r="Q612" s="789"/>
      <c r="R612" s="789"/>
      <c r="S612" s="789"/>
      <c r="T612" s="790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6">
        <v>4640242180090</v>
      </c>
      <c r="E613" s="787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1222" t="s">
        <v>968</v>
      </c>
      <c r="Q613" s="789"/>
      <c r="R613" s="789"/>
      <c r="S613" s="789"/>
      <c r="T613" s="790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6">
        <v>4640242181363</v>
      </c>
      <c r="E614" s="787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26" t="s">
        <v>972</v>
      </c>
      <c r="Q614" s="789"/>
      <c r="R614" s="789"/>
      <c r="S614" s="789"/>
      <c r="T614" s="790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09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810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810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1"/>
      <c r="AB617" s="771"/>
      <c r="AC617" s="771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6">
        <v>4640242180816</v>
      </c>
      <c r="E618" s="787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989" t="s">
        <v>975</v>
      </c>
      <c r="Q618" s="789"/>
      <c r="R618" s="789"/>
      <c r="S618" s="789"/>
      <c r="T618" s="790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6">
        <v>4640242180595</v>
      </c>
      <c r="E619" s="787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03" t="s">
        <v>979</v>
      </c>
      <c r="Q619" s="789"/>
      <c r="R619" s="789"/>
      <c r="S619" s="789"/>
      <c r="T619" s="790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6">
        <v>4640242181615</v>
      </c>
      <c r="E620" s="787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991" t="s">
        <v>983</v>
      </c>
      <c r="Q620" s="789"/>
      <c r="R620" s="789"/>
      <c r="S620" s="789"/>
      <c r="T620" s="790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6">
        <v>4640242181639</v>
      </c>
      <c r="E621" s="787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1202" t="s">
        <v>987</v>
      </c>
      <c r="Q621" s="789"/>
      <c r="R621" s="789"/>
      <c r="S621" s="789"/>
      <c r="T621" s="790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6">
        <v>4640242181622</v>
      </c>
      <c r="E622" s="787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58" t="s">
        <v>991</v>
      </c>
      <c r="Q622" s="789"/>
      <c r="R622" s="789"/>
      <c r="S622" s="789"/>
      <c r="T622" s="790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6">
        <v>4640242180908</v>
      </c>
      <c r="E623" s="787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77" t="s">
        <v>995</v>
      </c>
      <c r="Q623" s="789"/>
      <c r="R623" s="789"/>
      <c r="S623" s="789"/>
      <c r="T623" s="790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6">
        <v>4640242180489</v>
      </c>
      <c r="E624" s="787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1162" t="s">
        <v>998</v>
      </c>
      <c r="Q624" s="789"/>
      <c r="R624" s="789"/>
      <c r="S624" s="789"/>
      <c r="T624" s="790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809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810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810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1"/>
      <c r="AB627" s="771"/>
      <c r="AC627" s="771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6">
        <v>4640242180533</v>
      </c>
      <c r="E628" s="787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1211" t="s">
        <v>1001</v>
      </c>
      <c r="Q628" s="789"/>
      <c r="R628" s="789"/>
      <c r="S628" s="789"/>
      <c r="T628" s="790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6">
        <v>4640242180533</v>
      </c>
      <c r="E629" s="787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980" t="s">
        <v>1004</v>
      </c>
      <c r="Q629" s="789"/>
      <c r="R629" s="789"/>
      <c r="S629" s="789"/>
      <c r="T629" s="790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6">
        <v>4640242180540</v>
      </c>
      <c r="E630" s="787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946" t="s">
        <v>1007</v>
      </c>
      <c r="Q630" s="789"/>
      <c r="R630" s="789"/>
      <c r="S630" s="789"/>
      <c r="T630" s="790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6">
        <v>4640242180540</v>
      </c>
      <c r="E631" s="787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950" t="s">
        <v>1010</v>
      </c>
      <c r="Q631" s="789"/>
      <c r="R631" s="789"/>
      <c r="S631" s="789"/>
      <c r="T631" s="790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6">
        <v>4640242181233</v>
      </c>
      <c r="E632" s="787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985" t="s">
        <v>1013</v>
      </c>
      <c r="Q632" s="789"/>
      <c r="R632" s="789"/>
      <c r="S632" s="789"/>
      <c r="T632" s="790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6">
        <v>4640242181233</v>
      </c>
      <c r="E633" s="787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992" t="s">
        <v>1015</v>
      </c>
      <c r="Q633" s="789"/>
      <c r="R633" s="789"/>
      <c r="S633" s="789"/>
      <c r="T633" s="790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6">
        <v>4640242181226</v>
      </c>
      <c r="E634" s="787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1171" t="s">
        <v>1018</v>
      </c>
      <c r="Q634" s="789"/>
      <c r="R634" s="789"/>
      <c r="S634" s="789"/>
      <c r="T634" s="790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6">
        <v>4640242181226</v>
      </c>
      <c r="E635" s="787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1139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809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810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810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1"/>
      <c r="AB638" s="771"/>
      <c r="AC638" s="771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6">
        <v>4640242180120</v>
      </c>
      <c r="E639" s="787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886" t="s">
        <v>1023</v>
      </c>
      <c r="Q639" s="789"/>
      <c r="R639" s="789"/>
      <c r="S639" s="789"/>
      <c r="T639" s="790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6">
        <v>4640242180120</v>
      </c>
      <c r="E640" s="787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1097" t="s">
        <v>1026</v>
      </c>
      <c r="Q640" s="789"/>
      <c r="R640" s="789"/>
      <c r="S640" s="789"/>
      <c r="T640" s="790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6">
        <v>4640242180137</v>
      </c>
      <c r="E641" s="787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891" t="s">
        <v>1029</v>
      </c>
      <c r="Q641" s="789"/>
      <c r="R641" s="789"/>
      <c r="S641" s="789"/>
      <c r="T641" s="790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6">
        <v>4640242180137</v>
      </c>
      <c r="E642" s="787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837" t="s">
        <v>1032</v>
      </c>
      <c r="Q642" s="789"/>
      <c r="R642" s="789"/>
      <c r="S642" s="789"/>
      <c r="T642" s="790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09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810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810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4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1"/>
      <c r="AB646" s="771"/>
      <c r="AC646" s="771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6">
        <v>4640242180045</v>
      </c>
      <c r="E647" s="787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1178" t="s">
        <v>1036</v>
      </c>
      <c r="Q647" s="789"/>
      <c r="R647" s="789"/>
      <c r="S647" s="789"/>
      <c r="T647" s="790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6">
        <v>4640242180601</v>
      </c>
      <c r="E648" s="787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924" t="s">
        <v>1040</v>
      </c>
      <c r="Q648" s="789"/>
      <c r="R648" s="789"/>
      <c r="S648" s="789"/>
      <c r="T648" s="790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09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810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810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1"/>
      <c r="AB651" s="771"/>
      <c r="AC651" s="771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6">
        <v>4640242180090</v>
      </c>
      <c r="E652" s="787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878" t="s">
        <v>1044</v>
      </c>
      <c r="Q652" s="789"/>
      <c r="R652" s="789"/>
      <c r="S652" s="789"/>
      <c r="T652" s="790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09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810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810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1"/>
      <c r="AB655" s="771"/>
      <c r="AC655" s="771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6">
        <v>4640242180076</v>
      </c>
      <c r="E656" s="787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1090" t="s">
        <v>1048</v>
      </c>
      <c r="Q656" s="789"/>
      <c r="R656" s="789"/>
      <c r="S656" s="789"/>
      <c r="T656" s="790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09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810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810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1"/>
      <c r="AB659" s="771"/>
      <c r="AC659" s="771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6">
        <v>4640242180106</v>
      </c>
      <c r="E660" s="787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1096" t="s">
        <v>1052</v>
      </c>
      <c r="Q660" s="789"/>
      <c r="R660" s="789"/>
      <c r="S660" s="789"/>
      <c r="T660" s="790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9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810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810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1065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1034"/>
      <c r="P663" s="846" t="s">
        <v>1054</v>
      </c>
      <c r="Q663" s="847"/>
      <c r="R663" s="847"/>
      <c r="S663" s="847"/>
      <c r="T663" s="847"/>
      <c r="U663" s="847"/>
      <c r="V663" s="805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2332.88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2370.6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1034"/>
      <c r="P664" s="846" t="s">
        <v>1055</v>
      </c>
      <c r="Q664" s="847"/>
      <c r="R664" s="847"/>
      <c r="S664" s="847"/>
      <c r="T664" s="847"/>
      <c r="U664" s="847"/>
      <c r="V664" s="805"/>
      <c r="W664" s="37" t="s">
        <v>69</v>
      </c>
      <c r="X664" s="779">
        <f>IFERROR(SUM(BM22:BM660),"0")</f>
        <v>2409.2847794871795</v>
      </c>
      <c r="Y664" s="779">
        <f>IFERROR(SUM(BN22:BN660),"0")</f>
        <v>2448.9839999999999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1034"/>
      <c r="P665" s="846" t="s">
        <v>1056</v>
      </c>
      <c r="Q665" s="847"/>
      <c r="R665" s="847"/>
      <c r="S665" s="847"/>
      <c r="T665" s="847"/>
      <c r="U665" s="847"/>
      <c r="V665" s="805"/>
      <c r="W665" s="37" t="s">
        <v>1057</v>
      </c>
      <c r="X665" s="38">
        <f>ROUNDUP(SUM(BO22:BO660),0)</f>
        <v>4</v>
      </c>
      <c r="Y665" s="38">
        <f>ROUNDUP(SUM(BP22:BP660),0)</f>
        <v>4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1034"/>
      <c r="P666" s="846" t="s">
        <v>1058</v>
      </c>
      <c r="Q666" s="847"/>
      <c r="R666" s="847"/>
      <c r="S666" s="847"/>
      <c r="T666" s="847"/>
      <c r="U666" s="847"/>
      <c r="V666" s="805"/>
      <c r="W666" s="37" t="s">
        <v>69</v>
      </c>
      <c r="X666" s="779">
        <f>GrossWeightTotal+PalletQtyTotal*25</f>
        <v>2509.2847794871795</v>
      </c>
      <c r="Y666" s="779">
        <f>GrossWeightTotalR+PalletQtyTotalR*25</f>
        <v>2548.9839999999999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1034"/>
      <c r="P667" s="846" t="s">
        <v>1059</v>
      </c>
      <c r="Q667" s="847"/>
      <c r="R667" s="847"/>
      <c r="S667" s="847"/>
      <c r="T667" s="847"/>
      <c r="U667" s="847"/>
      <c r="V667" s="805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158.85811965811965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163</v>
      </c>
      <c r="Z667" s="37"/>
      <c r="AA667" s="780"/>
      <c r="AB667" s="780"/>
      <c r="AC667" s="780"/>
    </row>
    <row r="668" spans="1:68" ht="14.25" hidden="1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1034"/>
      <c r="P668" s="846" t="s">
        <v>1060</v>
      </c>
      <c r="Q668" s="847"/>
      <c r="R668" s="847"/>
      <c r="S668" s="847"/>
      <c r="T668" s="847"/>
      <c r="U668" s="847"/>
      <c r="V668" s="805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3.5147699999999995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69" t="s">
        <v>63</v>
      </c>
      <c r="C670" s="781" t="s">
        <v>113</v>
      </c>
      <c r="D670" s="851"/>
      <c r="E670" s="851"/>
      <c r="F670" s="851"/>
      <c r="G670" s="851"/>
      <c r="H670" s="852"/>
      <c r="I670" s="781" t="s">
        <v>325</v>
      </c>
      <c r="J670" s="851"/>
      <c r="K670" s="851"/>
      <c r="L670" s="851"/>
      <c r="M670" s="851"/>
      <c r="N670" s="851"/>
      <c r="O670" s="851"/>
      <c r="P670" s="851"/>
      <c r="Q670" s="851"/>
      <c r="R670" s="851"/>
      <c r="S670" s="851"/>
      <c r="T670" s="851"/>
      <c r="U670" s="851"/>
      <c r="V670" s="852"/>
      <c r="W670" s="781" t="s">
        <v>662</v>
      </c>
      <c r="X670" s="852"/>
      <c r="Y670" s="781" t="s">
        <v>751</v>
      </c>
      <c r="Z670" s="851"/>
      <c r="AA670" s="851"/>
      <c r="AB670" s="852"/>
      <c r="AC670" s="769" t="s">
        <v>861</v>
      </c>
      <c r="AD670" s="781" t="s">
        <v>933</v>
      </c>
      <c r="AE670" s="852"/>
      <c r="AF670" s="770"/>
    </row>
    <row r="671" spans="1:68" ht="14.25" customHeight="1" thickTop="1" x14ac:dyDescent="0.2">
      <c r="A671" s="948" t="s">
        <v>1063</v>
      </c>
      <c r="B671" s="781" t="s">
        <v>63</v>
      </c>
      <c r="C671" s="781" t="s">
        <v>114</v>
      </c>
      <c r="D671" s="781" t="s">
        <v>141</v>
      </c>
      <c r="E671" s="781" t="s">
        <v>221</v>
      </c>
      <c r="F671" s="781" t="s">
        <v>245</v>
      </c>
      <c r="G671" s="781" t="s">
        <v>291</v>
      </c>
      <c r="H671" s="781" t="s">
        <v>113</v>
      </c>
      <c r="I671" s="781" t="s">
        <v>326</v>
      </c>
      <c r="J671" s="781" t="s">
        <v>350</v>
      </c>
      <c r="K671" s="781" t="s">
        <v>428</v>
      </c>
      <c r="L671" s="781" t="s">
        <v>449</v>
      </c>
      <c r="M671" s="781" t="s">
        <v>473</v>
      </c>
      <c r="N671" s="770"/>
      <c r="O671" s="781" t="s">
        <v>500</v>
      </c>
      <c r="P671" s="781" t="s">
        <v>503</v>
      </c>
      <c r="Q671" s="781" t="s">
        <v>512</v>
      </c>
      <c r="R671" s="781" t="s">
        <v>528</v>
      </c>
      <c r="S671" s="781" t="s">
        <v>538</v>
      </c>
      <c r="T671" s="781" t="s">
        <v>551</v>
      </c>
      <c r="U671" s="781" t="s">
        <v>562</v>
      </c>
      <c r="V671" s="781" t="s">
        <v>649</v>
      </c>
      <c r="W671" s="781" t="s">
        <v>663</v>
      </c>
      <c r="X671" s="781" t="s">
        <v>707</v>
      </c>
      <c r="Y671" s="781" t="s">
        <v>752</v>
      </c>
      <c r="Z671" s="781" t="s">
        <v>820</v>
      </c>
      <c r="AA671" s="781" t="s">
        <v>845</v>
      </c>
      <c r="AB671" s="781" t="s">
        <v>857</v>
      </c>
      <c r="AC671" s="781" t="s">
        <v>861</v>
      </c>
      <c r="AD671" s="781" t="s">
        <v>933</v>
      </c>
      <c r="AE671" s="781" t="s">
        <v>1033</v>
      </c>
      <c r="AF671" s="770"/>
    </row>
    <row r="672" spans="1:68" ht="13.5" customHeight="1" thickBot="1" x14ac:dyDescent="0.25">
      <c r="A672" s="949"/>
      <c r="B672" s="782"/>
      <c r="C672" s="782"/>
      <c r="D672" s="782"/>
      <c r="E672" s="782"/>
      <c r="F672" s="782"/>
      <c r="G672" s="782"/>
      <c r="H672" s="782"/>
      <c r="I672" s="782"/>
      <c r="J672" s="782"/>
      <c r="K672" s="782"/>
      <c r="L672" s="782"/>
      <c r="M672" s="782"/>
      <c r="N672" s="770"/>
      <c r="O672" s="782"/>
      <c r="P672" s="782"/>
      <c r="Q672" s="782"/>
      <c r="R672" s="782"/>
      <c r="S672" s="782"/>
      <c r="T672" s="782"/>
      <c r="U672" s="782"/>
      <c r="V672" s="782"/>
      <c r="W672" s="782"/>
      <c r="X672" s="782"/>
      <c r="Y672" s="782"/>
      <c r="Z672" s="782"/>
      <c r="AA672" s="782"/>
      <c r="AB672" s="782"/>
      <c r="AC672" s="782"/>
      <c r="AD672" s="782"/>
      <c r="AE672" s="782"/>
      <c r="AF672" s="770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28.2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0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23.4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2319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0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9"/>
        <filter val="1 100,00"/>
        <filter val="1 190,00"/>
        <filter val="158,86"/>
        <filter val="16,00"/>
        <filter val="18,88"/>
        <filter val="2 332,88"/>
        <filter val="2 409,28"/>
        <filter val="2 509,28"/>
        <filter val="2,05"/>
        <filter val="2,88"/>
        <filter val="3,25"/>
        <filter val="4"/>
        <filter val="73,33"/>
        <filter val="79,33"/>
        <filter val="8,00"/>
      </filters>
    </filterColumn>
    <filterColumn colId="29" showButton="0"/>
    <filterColumn colId="30" showButton="0"/>
  </autoFilter>
  <mergeCells count="1188">
    <mergeCell ref="P231:T231"/>
    <mergeCell ref="D423:E423"/>
    <mergeCell ref="D174:E174"/>
    <mergeCell ref="P613:T613"/>
    <mergeCell ref="P161:V161"/>
    <mergeCell ref="P388:V388"/>
    <mergeCell ref="P459:V459"/>
    <mergeCell ref="P546:V54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88:V88"/>
    <mergeCell ref="P259:V259"/>
    <mergeCell ref="D660:E660"/>
    <mergeCell ref="P155:T155"/>
    <mergeCell ref="P324:V324"/>
    <mergeCell ref="D70:E70"/>
    <mergeCell ref="A79:O80"/>
    <mergeCell ref="P220:T220"/>
    <mergeCell ref="D263:E263"/>
    <mergeCell ref="P391:T391"/>
    <mergeCell ref="P511:V511"/>
    <mergeCell ref="D139:E139"/>
    <mergeCell ref="P180:V180"/>
    <mergeCell ref="P565:T565"/>
    <mergeCell ref="D92:E92"/>
    <mergeCell ref="P244:T244"/>
    <mergeCell ref="P437:T437"/>
    <mergeCell ref="P144:T144"/>
    <mergeCell ref="P315:T315"/>
    <mergeCell ref="A190:O191"/>
    <mergeCell ref="D66:E66"/>
    <mergeCell ref="D126:E126"/>
    <mergeCell ref="D197:E197"/>
    <mergeCell ref="D253:E253"/>
    <mergeCell ref="D619:E619"/>
    <mergeCell ref="D410:E410"/>
    <mergeCell ref="P594:T594"/>
    <mergeCell ref="P516:V516"/>
    <mergeCell ref="A645:Z645"/>
    <mergeCell ref="D357:E357"/>
    <mergeCell ref="R1:T1"/>
    <mergeCell ref="P28:T28"/>
    <mergeCell ref="D71:E71"/>
    <mergeCell ref="P221:T221"/>
    <mergeCell ref="P392:T392"/>
    <mergeCell ref="D332:E332"/>
    <mergeCell ref="A145:O146"/>
    <mergeCell ref="P215:T215"/>
    <mergeCell ref="D307:E307"/>
    <mergeCell ref="A316:O317"/>
    <mergeCell ref="P386:T386"/>
    <mergeCell ref="A381:O382"/>
    <mergeCell ref="P457:T457"/>
    <mergeCell ref="P628:T628"/>
    <mergeCell ref="D53:E53"/>
    <mergeCell ref="D351:E351"/>
    <mergeCell ref="P330:V330"/>
    <mergeCell ref="D411:E411"/>
    <mergeCell ref="D482:E482"/>
    <mergeCell ref="P160:T160"/>
    <mergeCell ref="P395:V395"/>
    <mergeCell ref="W17:W18"/>
    <mergeCell ref="P29:T29"/>
    <mergeCell ref="A97:O98"/>
    <mergeCell ref="P100:T100"/>
    <mergeCell ref="P94:T94"/>
    <mergeCell ref="P265:T265"/>
    <mergeCell ref="D379:E379"/>
    <mergeCell ref="D8:M8"/>
    <mergeCell ref="R671:R672"/>
    <mergeCell ref="P165:T165"/>
    <mergeCell ref="P432:T432"/>
    <mergeCell ref="P549:T549"/>
    <mergeCell ref="T671:T672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V10:W10"/>
    <mergeCell ref="D195:E195"/>
    <mergeCell ref="P379:T379"/>
    <mergeCell ref="D189:E189"/>
    <mergeCell ref="D360:E360"/>
    <mergeCell ref="D431:E431"/>
    <mergeCell ref="D493:E493"/>
    <mergeCell ref="D287:E287"/>
    <mergeCell ref="P170:T170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28:E28"/>
    <mergeCell ref="A163:Z163"/>
    <mergeCell ref="D495:E495"/>
    <mergeCell ref="P405:T405"/>
    <mergeCell ref="P476:T476"/>
    <mergeCell ref="P647:T647"/>
    <mergeCell ref="D584:E584"/>
    <mergeCell ref="D300:E300"/>
    <mergeCell ref="P472:V472"/>
    <mergeCell ref="A161:O162"/>
    <mergeCell ref="P31:T31"/>
    <mergeCell ref="P234:T234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92:T92"/>
    <mergeCell ref="A152:Z152"/>
    <mergeCell ref="P86:T86"/>
    <mergeCell ref="D78:E78"/>
    <mergeCell ref="D134:E134"/>
    <mergeCell ref="P328:T328"/>
    <mergeCell ref="P458:T458"/>
    <mergeCell ref="P563:T563"/>
    <mergeCell ref="P634:T634"/>
    <mergeCell ref="D640:E640"/>
    <mergeCell ref="Z671:Z672"/>
    <mergeCell ref="AB671:AB672"/>
    <mergeCell ref="P343:V343"/>
    <mergeCell ref="P95:T95"/>
    <mergeCell ref="P266:T266"/>
    <mergeCell ref="A355:Z355"/>
    <mergeCell ref="P530:V530"/>
    <mergeCell ref="P527:T527"/>
    <mergeCell ref="A212:O213"/>
    <mergeCell ref="D470:E470"/>
    <mergeCell ref="P502:T502"/>
    <mergeCell ref="E671:E672"/>
    <mergeCell ref="G671:G672"/>
    <mergeCell ref="P156:V156"/>
    <mergeCell ref="D144:E144"/>
    <mergeCell ref="D315:E315"/>
    <mergeCell ref="A184:O185"/>
    <mergeCell ref="P394:T394"/>
    <mergeCell ref="P570:T570"/>
    <mergeCell ref="D502:E502"/>
    <mergeCell ref="D613:E613"/>
    <mergeCell ref="A471:O472"/>
    <mergeCell ref="D558:E558"/>
    <mergeCell ref="P621:T621"/>
    <mergeCell ref="P317:V317"/>
    <mergeCell ref="D63:E63"/>
    <mergeCell ref="D492:E492"/>
    <mergeCell ref="P305:T305"/>
    <mergeCell ref="A374:Z374"/>
    <mergeCell ref="D432:E432"/>
    <mergeCell ref="D236:E236"/>
    <mergeCell ref="D117:E117"/>
    <mergeCell ref="P624:T624"/>
    <mergeCell ref="D94:E94"/>
    <mergeCell ref="P98:V98"/>
    <mergeCell ref="D361:E361"/>
    <mergeCell ref="A401:O402"/>
    <mergeCell ref="P396:V396"/>
    <mergeCell ref="D417:E417"/>
    <mergeCell ref="A395:O396"/>
    <mergeCell ref="P567:V567"/>
    <mergeCell ref="D69:E69"/>
    <mergeCell ref="P148:T148"/>
    <mergeCell ref="D588:E588"/>
    <mergeCell ref="P240:T240"/>
    <mergeCell ref="D498:E498"/>
    <mergeCell ref="P482:T482"/>
    <mergeCell ref="A475:Z475"/>
    <mergeCell ref="P162:V162"/>
    <mergeCell ref="D603:E603"/>
    <mergeCell ref="P460:V460"/>
    <mergeCell ref="P562:T562"/>
    <mergeCell ref="D499:E499"/>
    <mergeCell ref="P609:V609"/>
    <mergeCell ref="D426:E426"/>
    <mergeCell ref="D486:E486"/>
    <mergeCell ref="D5:E5"/>
    <mergeCell ref="P453:T453"/>
    <mergeCell ref="P42:T42"/>
    <mergeCell ref="D496:E496"/>
    <mergeCell ref="D572:E572"/>
    <mergeCell ref="D563:E563"/>
    <mergeCell ref="D363:E363"/>
    <mergeCell ref="A585:O586"/>
    <mergeCell ref="P506:V506"/>
    <mergeCell ref="P477:V477"/>
    <mergeCell ref="P533:V533"/>
    <mergeCell ref="D556:E556"/>
    <mergeCell ref="D494:E494"/>
    <mergeCell ref="D543:E543"/>
    <mergeCell ref="P207:V207"/>
    <mergeCell ref="D124:E124"/>
    <mergeCell ref="P252:T252"/>
    <mergeCell ref="A291:Z291"/>
    <mergeCell ref="A459:O460"/>
    <mergeCell ref="A6:C6"/>
    <mergeCell ref="D309:E309"/>
    <mergeCell ref="D113:E113"/>
    <mergeCell ref="D264:E264"/>
    <mergeCell ref="A5:C5"/>
    <mergeCell ref="A17:A18"/>
    <mergeCell ref="K17:K18"/>
    <mergeCell ref="C17:C18"/>
    <mergeCell ref="D9:E9"/>
    <mergeCell ref="D118:E118"/>
    <mergeCell ref="F9:G9"/>
    <mergeCell ref="P53:T53"/>
    <mergeCell ref="A47:Z47"/>
    <mergeCell ref="D671:D672"/>
    <mergeCell ref="D87:E87"/>
    <mergeCell ref="P337:T337"/>
    <mergeCell ref="D380:E380"/>
    <mergeCell ref="P464:T464"/>
    <mergeCell ref="P508:T508"/>
    <mergeCell ref="D274:E274"/>
    <mergeCell ref="D245:E245"/>
    <mergeCell ref="P635:T635"/>
    <mergeCell ref="F671:F672"/>
    <mergeCell ref="P116:T116"/>
    <mergeCell ref="A105:Z105"/>
    <mergeCell ref="P551:V551"/>
    <mergeCell ref="P32:T32"/>
    <mergeCell ref="D250:E250"/>
    <mergeCell ref="P59:V59"/>
    <mergeCell ref="P230:T230"/>
    <mergeCell ref="D211:E211"/>
    <mergeCell ref="P268:T268"/>
    <mergeCell ref="P523:T523"/>
    <mergeCell ref="A522:Z522"/>
    <mergeCell ref="P301:V301"/>
    <mergeCell ref="A326:Z326"/>
    <mergeCell ref="P498:T498"/>
    <mergeCell ref="P295:V295"/>
    <mergeCell ref="D235:E235"/>
    <mergeCell ref="P276:V276"/>
    <mergeCell ref="A239:Z239"/>
    <mergeCell ref="P411:T411"/>
    <mergeCell ref="D448:E448"/>
    <mergeCell ref="A43:O44"/>
    <mergeCell ref="D611:E611"/>
    <mergeCell ref="D1:F1"/>
    <mergeCell ref="P190:V190"/>
    <mergeCell ref="P466:T466"/>
    <mergeCell ref="P572:T572"/>
    <mergeCell ref="A313:Z313"/>
    <mergeCell ref="P111:V111"/>
    <mergeCell ref="J17:J18"/>
    <mergeCell ref="D82:E82"/>
    <mergeCell ref="L17:L18"/>
    <mergeCell ref="D240:E240"/>
    <mergeCell ref="P255:T255"/>
    <mergeCell ref="P426:T426"/>
    <mergeCell ref="A600:Z600"/>
    <mergeCell ref="P321:V321"/>
    <mergeCell ref="Y671:Y672"/>
    <mergeCell ref="D100:E100"/>
    <mergeCell ref="P113:T113"/>
    <mergeCell ref="P284:T284"/>
    <mergeCell ref="P17:T18"/>
    <mergeCell ref="I17:I18"/>
    <mergeCell ref="A467:O468"/>
    <mergeCell ref="D141:E141"/>
    <mergeCell ref="D629:E629"/>
    <mergeCell ref="D306:E306"/>
    <mergeCell ref="A119:O120"/>
    <mergeCell ref="P189:T189"/>
    <mergeCell ref="D377:E377"/>
    <mergeCell ref="A246:O247"/>
    <mergeCell ref="P287:T287"/>
    <mergeCell ref="A547:Z547"/>
    <mergeCell ref="P281:T281"/>
    <mergeCell ref="A653:O654"/>
    <mergeCell ref="AA671:AA672"/>
    <mergeCell ref="P348:V348"/>
    <mergeCell ref="A545:O546"/>
    <mergeCell ref="A173:Z173"/>
    <mergeCell ref="D634:E634"/>
    <mergeCell ref="A569:Z569"/>
    <mergeCell ref="P63:T63"/>
    <mergeCell ref="D523:E523"/>
    <mergeCell ref="P194:T194"/>
    <mergeCell ref="P250:T250"/>
    <mergeCell ref="P50:T50"/>
    <mergeCell ref="P492:T492"/>
    <mergeCell ref="D31:E31"/>
    <mergeCell ref="D621:E621"/>
    <mergeCell ref="P286:T286"/>
    <mergeCell ref="D229:E229"/>
    <mergeCell ref="D400:E400"/>
    <mergeCell ref="P584:T584"/>
    <mergeCell ref="D565:E565"/>
    <mergeCell ref="D77:E77"/>
    <mergeCell ref="P131:T131"/>
    <mergeCell ref="D108:E108"/>
    <mergeCell ref="D375:E375"/>
    <mergeCell ref="D369:E369"/>
    <mergeCell ref="P423:T423"/>
    <mergeCell ref="P52:T52"/>
    <mergeCell ref="P494:T494"/>
    <mergeCell ref="A168:Z168"/>
    <mergeCell ref="P556:T556"/>
    <mergeCell ref="D160:E160"/>
    <mergeCell ref="P201:V201"/>
    <mergeCell ref="P481:T481"/>
    <mergeCell ref="Q12:R12"/>
    <mergeCell ref="P280:T280"/>
    <mergeCell ref="D590:E590"/>
    <mergeCell ref="D356:E356"/>
    <mergeCell ref="D527:E527"/>
    <mergeCell ref="P542:T542"/>
    <mergeCell ref="A45:Z45"/>
    <mergeCell ref="P35:V35"/>
    <mergeCell ref="P333:V333"/>
    <mergeCell ref="D387:E387"/>
    <mergeCell ref="P400:T400"/>
    <mergeCell ref="P571:T571"/>
    <mergeCell ref="D210:E210"/>
    <mergeCell ref="A345:Z345"/>
    <mergeCell ref="D514:E514"/>
    <mergeCell ref="D308:E308"/>
    <mergeCell ref="A474:Z474"/>
    <mergeCell ref="P283:T283"/>
    <mergeCell ref="D93:E93"/>
    <mergeCell ref="D205:E205"/>
    <mergeCell ref="A343:O344"/>
    <mergeCell ref="D376:E376"/>
    <mergeCell ref="P384:T384"/>
    <mergeCell ref="D220:E220"/>
    <mergeCell ref="D391:E391"/>
    <mergeCell ref="P519:T519"/>
    <mergeCell ref="P581:T581"/>
    <mergeCell ref="A179:O180"/>
    <mergeCell ref="D30:E30"/>
    <mergeCell ref="P242:T242"/>
    <mergeCell ref="A301:O302"/>
    <mergeCell ref="D524:E524"/>
    <mergeCell ref="A540:Z540"/>
    <mergeCell ref="A625:O626"/>
    <mergeCell ref="P72:V72"/>
    <mergeCell ref="P427:T427"/>
    <mergeCell ref="D624:E624"/>
    <mergeCell ref="P118:T118"/>
    <mergeCell ref="P142:T142"/>
    <mergeCell ref="D26:E26"/>
    <mergeCell ref="D148:E148"/>
    <mergeCell ref="P378:T378"/>
    <mergeCell ref="D622:E622"/>
    <mergeCell ref="P117:T117"/>
    <mergeCell ref="A324:O325"/>
    <mergeCell ref="D115:E115"/>
    <mergeCell ref="A617:Z617"/>
    <mergeCell ref="P182:T182"/>
    <mergeCell ref="P480:T480"/>
    <mergeCell ref="A537:O538"/>
    <mergeCell ref="D559:E559"/>
    <mergeCell ref="D67:E67"/>
    <mergeCell ref="D595:E595"/>
    <mergeCell ref="D232:E232"/>
    <mergeCell ref="A406:O407"/>
    <mergeCell ref="P238:V238"/>
    <mergeCell ref="P264:T264"/>
    <mergeCell ref="P68:T68"/>
    <mergeCell ref="D38:E38"/>
    <mergeCell ref="P524:T524"/>
    <mergeCell ref="D532:E532"/>
    <mergeCell ref="P132:T132"/>
    <mergeCell ref="A121:Z121"/>
    <mergeCell ref="P146:V146"/>
    <mergeCell ref="P197:T197"/>
    <mergeCell ref="P351:T351"/>
    <mergeCell ref="P495:T495"/>
    <mergeCell ref="P422:T422"/>
    <mergeCell ref="P649:V649"/>
    <mergeCell ref="P656:T656"/>
    <mergeCell ref="D466:E466"/>
    <mergeCell ref="Q9:R9"/>
    <mergeCell ref="A331:Z331"/>
    <mergeCell ref="D255:E255"/>
    <mergeCell ref="D451:E451"/>
    <mergeCell ref="AD670:AE670"/>
    <mergeCell ref="P36:V36"/>
    <mergeCell ref="P478:V478"/>
    <mergeCell ref="A303:Z303"/>
    <mergeCell ref="P78:T78"/>
    <mergeCell ref="Q11:R11"/>
    <mergeCell ref="P205:T205"/>
    <mergeCell ref="P376:T376"/>
    <mergeCell ref="P636:V636"/>
    <mergeCell ref="D453:E453"/>
    <mergeCell ref="Y670:AB670"/>
    <mergeCell ref="D606:E606"/>
    <mergeCell ref="P660:T660"/>
    <mergeCell ref="A610:Z610"/>
    <mergeCell ref="A46:Z46"/>
    <mergeCell ref="D561:E561"/>
    <mergeCell ref="P640:T640"/>
    <mergeCell ref="P66:T66"/>
    <mergeCell ref="P538:V538"/>
    <mergeCell ref="A627:Z627"/>
    <mergeCell ref="P596:V596"/>
    <mergeCell ref="D52:E52"/>
    <mergeCell ref="D630:E630"/>
    <mergeCell ref="P110:V110"/>
    <mergeCell ref="D27:E27"/>
    <mergeCell ref="A338:O339"/>
    <mergeCell ref="M671:M672"/>
    <mergeCell ref="D251:E251"/>
    <mergeCell ref="A659:Z659"/>
    <mergeCell ref="A649:O650"/>
    <mergeCell ref="D371:E371"/>
    <mergeCell ref="P60:V60"/>
    <mergeCell ref="D564:E564"/>
    <mergeCell ref="D485:E485"/>
    <mergeCell ref="D656:E656"/>
    <mergeCell ref="P320:V320"/>
    <mergeCell ref="P216:T216"/>
    <mergeCell ref="P387:T387"/>
    <mergeCell ref="P514:T514"/>
    <mergeCell ref="P623:T623"/>
    <mergeCell ref="P667:V667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A135:O136"/>
    <mergeCell ref="A188:Z188"/>
    <mergeCell ref="P434:V434"/>
    <mergeCell ref="A433:O434"/>
    <mergeCell ref="A304:Z304"/>
    <mergeCell ref="D96:E96"/>
    <mergeCell ref="P344:V344"/>
    <mergeCell ref="P515:V515"/>
    <mergeCell ref="P138:T138"/>
    <mergeCell ref="P590:T590"/>
    <mergeCell ref="D582:E582"/>
    <mergeCell ref="P625:V625"/>
    <mergeCell ref="L671:L672"/>
    <mergeCell ref="A638:Z638"/>
    <mergeCell ref="A201:O202"/>
    <mergeCell ref="A372:O373"/>
    <mergeCell ref="P513:T513"/>
    <mergeCell ref="D464:E464"/>
    <mergeCell ref="D635:E635"/>
    <mergeCell ref="P128:V128"/>
    <mergeCell ref="A442:O443"/>
    <mergeCell ref="P195:T195"/>
    <mergeCell ref="P300:T300"/>
    <mergeCell ref="P371:T371"/>
    <mergeCell ref="P431:T431"/>
    <mergeCell ref="P493:T493"/>
    <mergeCell ref="D230:E230"/>
    <mergeCell ref="P358:T358"/>
    <mergeCell ref="P433:V433"/>
    <mergeCell ref="P606:T606"/>
    <mergeCell ref="D612:E612"/>
    <mergeCell ref="P544:T544"/>
    <mergeCell ref="P373:V373"/>
    <mergeCell ref="P380:T380"/>
    <mergeCell ref="A59:O60"/>
    <mergeCell ref="P79:V79"/>
    <mergeCell ref="P15:T16"/>
    <mergeCell ref="P450:T450"/>
    <mergeCell ref="P644:V644"/>
    <mergeCell ref="D116:E116"/>
    <mergeCell ref="A567:O568"/>
    <mergeCell ref="D632:E632"/>
    <mergeCell ref="P419:T419"/>
    <mergeCell ref="D91:E91"/>
    <mergeCell ref="P219:T219"/>
    <mergeCell ref="A275:O276"/>
    <mergeCell ref="A335:Z335"/>
    <mergeCell ref="A663:O668"/>
    <mergeCell ref="D631:E631"/>
    <mergeCell ref="P210:T210"/>
    <mergeCell ref="D398:E398"/>
    <mergeCell ref="P439:V439"/>
    <mergeCell ref="A438:O439"/>
    <mergeCell ref="P308:T308"/>
    <mergeCell ref="D48:E48"/>
    <mergeCell ref="P77:T77"/>
    <mergeCell ref="D125:E125"/>
    <mergeCell ref="P375:T375"/>
    <mergeCell ref="A636:O637"/>
    <mergeCell ref="A322:Z322"/>
    <mergeCell ref="A553:Z553"/>
    <mergeCell ref="P285:T285"/>
    <mergeCell ref="D328:E328"/>
    <mergeCell ref="P136:V136"/>
    <mergeCell ref="A13:M13"/>
    <mergeCell ref="A15:M15"/>
    <mergeCell ref="P51:T51"/>
    <mergeCell ref="P26:T26"/>
    <mergeCell ref="A156:O157"/>
    <mergeCell ref="A72:O73"/>
    <mergeCell ref="A12:M12"/>
    <mergeCell ref="P501:T501"/>
    <mergeCell ref="O671:O672"/>
    <mergeCell ref="D487:E487"/>
    <mergeCell ref="P597:V597"/>
    <mergeCell ref="P657:V657"/>
    <mergeCell ref="A416:Z416"/>
    <mergeCell ref="A19:Z19"/>
    <mergeCell ref="D182:E182"/>
    <mergeCell ref="P310:T310"/>
    <mergeCell ref="A14:M14"/>
    <mergeCell ref="D109:E109"/>
    <mergeCell ref="D280:E280"/>
    <mergeCell ref="D480:E480"/>
    <mergeCell ref="P424:T424"/>
    <mergeCell ref="P595:T595"/>
    <mergeCell ref="D346:E346"/>
    <mergeCell ref="P229:T229"/>
    <mergeCell ref="D490:E490"/>
    <mergeCell ref="P665:V665"/>
    <mergeCell ref="D463:E463"/>
    <mergeCell ref="P622:T622"/>
    <mergeCell ref="A261:Z261"/>
    <mergeCell ref="D555:E555"/>
    <mergeCell ref="P534:V534"/>
    <mergeCell ref="P338:V338"/>
    <mergeCell ref="D68:E68"/>
    <mergeCell ref="A203:Z203"/>
    <mergeCell ref="P451:T451"/>
    <mergeCell ref="A548:Z548"/>
    <mergeCell ref="P73:V73"/>
    <mergeCell ref="A367:Z367"/>
    <mergeCell ref="P115:T115"/>
    <mergeCell ref="T5:U5"/>
    <mergeCell ref="P76:T76"/>
    <mergeCell ref="V5:W5"/>
    <mergeCell ref="P496:T496"/>
    <mergeCell ref="P294:V294"/>
    <mergeCell ref="D488:E488"/>
    <mergeCell ref="D233:E233"/>
    <mergeCell ref="D282:E282"/>
    <mergeCell ref="P212:V212"/>
    <mergeCell ref="P361:T361"/>
    <mergeCell ref="D409:E409"/>
    <mergeCell ref="P510:V510"/>
    <mergeCell ref="Q8:R8"/>
    <mergeCell ref="P69:T69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P356:T356"/>
    <mergeCell ref="A137:Z137"/>
    <mergeCell ref="A37:Z37"/>
    <mergeCell ref="A54:O55"/>
    <mergeCell ref="J9:M9"/>
    <mergeCell ref="D283:E283"/>
    <mergeCell ref="P611:T611"/>
    <mergeCell ref="D581:E581"/>
    <mergeCell ref="P389:V389"/>
    <mergeCell ref="D519:E519"/>
    <mergeCell ref="A388:O389"/>
    <mergeCell ref="P91:T91"/>
    <mergeCell ref="A41:Z41"/>
    <mergeCell ref="H10:M10"/>
    <mergeCell ref="P592:V592"/>
    <mergeCell ref="P608:V608"/>
    <mergeCell ref="D566:E566"/>
    <mergeCell ref="A10:C10"/>
    <mergeCell ref="P586:V586"/>
    <mergeCell ref="A539:Z539"/>
    <mergeCell ref="P262:T262"/>
    <mergeCell ref="P353:V353"/>
    <mergeCell ref="D170:E170"/>
    <mergeCell ref="D577:E577"/>
    <mergeCell ref="N17:N18"/>
    <mergeCell ref="D49:E49"/>
    <mergeCell ref="D422:E422"/>
    <mergeCell ref="P489:T489"/>
    <mergeCell ref="P80:V80"/>
    <mergeCell ref="P87:T87"/>
    <mergeCell ref="D64:E64"/>
    <mergeCell ref="P143:T143"/>
    <mergeCell ref="D362:E362"/>
    <mergeCell ref="P245:T245"/>
    <mergeCell ref="P543:T543"/>
    <mergeCell ref="A158:Z158"/>
    <mergeCell ref="P500:T500"/>
    <mergeCell ref="P366:V366"/>
    <mergeCell ref="P468:V468"/>
    <mergeCell ref="P316:V316"/>
    <mergeCell ref="P462:T462"/>
    <mergeCell ref="D370:E370"/>
    <mergeCell ref="P607:T607"/>
    <mergeCell ref="P578:T578"/>
    <mergeCell ref="D254:E254"/>
    <mergeCell ref="P302:V302"/>
    <mergeCell ref="A354:Z354"/>
    <mergeCell ref="A88:O89"/>
    <mergeCell ref="P150:V150"/>
    <mergeCell ref="P96:T96"/>
    <mergeCell ref="P582:T582"/>
    <mergeCell ref="D525:E525"/>
    <mergeCell ref="P446:T446"/>
    <mergeCell ref="D424:E424"/>
    <mergeCell ref="D286:E286"/>
    <mergeCell ref="P491:T491"/>
    <mergeCell ref="D132:E132"/>
    <mergeCell ref="P211:T211"/>
    <mergeCell ref="D399:E399"/>
    <mergeCell ref="P558:T558"/>
    <mergeCell ref="P309:T309"/>
    <mergeCell ref="P505:V505"/>
    <mergeCell ref="D178:E178"/>
    <mergeCell ref="P151:V151"/>
    <mergeCell ref="D580:E580"/>
    <mergeCell ref="A350:Z350"/>
    <mergeCell ref="P202:V202"/>
    <mergeCell ref="D51:E51"/>
    <mergeCell ref="P235:T235"/>
    <mergeCell ref="A365:O366"/>
    <mergeCell ref="P306:T306"/>
    <mergeCell ref="P157:V157"/>
    <mergeCell ref="P213:V213"/>
    <mergeCell ref="A209:Z209"/>
    <mergeCell ref="P455:V455"/>
    <mergeCell ref="A147:Z147"/>
    <mergeCell ref="A454:O455"/>
    <mergeCell ref="D476:E476"/>
    <mergeCell ref="A445:Z445"/>
    <mergeCell ref="P520:V520"/>
    <mergeCell ref="P604:T604"/>
    <mergeCell ref="P626:V626"/>
    <mergeCell ref="A573:O574"/>
    <mergeCell ref="P172:V172"/>
    <mergeCell ref="P299:T299"/>
    <mergeCell ref="P141:T141"/>
    <mergeCell ref="P454:V454"/>
    <mergeCell ref="D193:E193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618:T618"/>
    <mergeCell ref="P605:T605"/>
    <mergeCell ref="P620:T620"/>
    <mergeCell ref="P271:V271"/>
    <mergeCell ref="W671:W672"/>
    <mergeCell ref="A587:Z587"/>
    <mergeCell ref="P664:V664"/>
    <mergeCell ref="A598:Z598"/>
    <mergeCell ref="A651:Z651"/>
    <mergeCell ref="D541:E541"/>
    <mergeCell ref="P633:T633"/>
    <mergeCell ref="D222:E222"/>
    <mergeCell ref="A529:O530"/>
    <mergeCell ref="P490:T490"/>
    <mergeCell ref="P346:T346"/>
    <mergeCell ref="D227:E227"/>
    <mergeCell ref="P441:T441"/>
    <mergeCell ref="P612:T612"/>
    <mergeCell ref="D652:E652"/>
    <mergeCell ref="P504:T504"/>
    <mergeCell ref="D583:E583"/>
    <mergeCell ref="A596:O597"/>
    <mergeCell ref="P602:T602"/>
    <mergeCell ref="A271:O272"/>
    <mergeCell ref="D504:E504"/>
    <mergeCell ref="A520:O521"/>
    <mergeCell ref="D298:E298"/>
    <mergeCell ref="D648:E648"/>
    <mergeCell ref="X671:X672"/>
    <mergeCell ref="D633:E633"/>
    <mergeCell ref="P614:T614"/>
    <mergeCell ref="P668:V668"/>
    <mergeCell ref="AB17:AB18"/>
    <mergeCell ref="A90:Z90"/>
    <mergeCell ref="A277:Z277"/>
    <mergeCell ref="D446:E446"/>
    <mergeCell ref="P44:V44"/>
    <mergeCell ref="P550:V550"/>
    <mergeCell ref="P237:V237"/>
    <mergeCell ref="A575:Z575"/>
    <mergeCell ref="A150:O151"/>
    <mergeCell ref="P164:T164"/>
    <mergeCell ref="P120:V120"/>
    <mergeCell ref="D256:E256"/>
    <mergeCell ref="P269:T269"/>
    <mergeCell ref="A294:O295"/>
    <mergeCell ref="D299:E299"/>
    <mergeCell ref="H17:H18"/>
    <mergeCell ref="P532:T532"/>
    <mergeCell ref="P332:T332"/>
    <mergeCell ref="P217:T217"/>
    <mergeCell ref="P503:T503"/>
    <mergeCell ref="D198:E198"/>
    <mergeCell ref="A207:O208"/>
    <mergeCell ref="D269:E269"/>
    <mergeCell ref="D465:E465"/>
    <mergeCell ref="A61:Z61"/>
    <mergeCell ref="P334:V334"/>
    <mergeCell ref="P257:T257"/>
    <mergeCell ref="P54:V54"/>
    <mergeCell ref="A517:Z517"/>
    <mergeCell ref="P521:V521"/>
    <mergeCell ref="D194:E194"/>
    <mergeCell ref="Z17:Z18"/>
    <mergeCell ref="AA17:AA18"/>
    <mergeCell ref="AC17:AC18"/>
    <mergeCell ref="P485:T485"/>
    <mergeCell ref="A122:Z122"/>
    <mergeCell ref="P108:T108"/>
    <mergeCell ref="P279:T279"/>
    <mergeCell ref="D393:E393"/>
    <mergeCell ref="D418:E418"/>
    <mergeCell ref="A505:O506"/>
    <mergeCell ref="P559:T559"/>
    <mergeCell ref="P104:V104"/>
    <mergeCell ref="P275:V275"/>
    <mergeCell ref="D427:E427"/>
    <mergeCell ref="D489:E489"/>
    <mergeCell ref="P27:T27"/>
    <mergeCell ref="D75:E75"/>
    <mergeCell ref="P154:T154"/>
    <mergeCell ref="P463:T463"/>
    <mergeCell ref="A39:O40"/>
    <mergeCell ref="A428:O429"/>
    <mergeCell ref="P357:T357"/>
    <mergeCell ref="D29:E29"/>
    <mergeCell ref="D32:E32"/>
    <mergeCell ref="A153:Z153"/>
    <mergeCell ref="A477:O478"/>
    <mergeCell ref="D268:E268"/>
    <mergeCell ref="P449:T449"/>
    <mergeCell ref="P126:T126"/>
    <mergeCell ref="A258:O259"/>
    <mergeCell ref="A249:Z249"/>
    <mergeCell ref="P289:V289"/>
    <mergeCell ref="A314:Z314"/>
    <mergeCell ref="H5:M5"/>
    <mergeCell ref="A56:Z56"/>
    <mergeCell ref="P329:V329"/>
    <mergeCell ref="A214:Z214"/>
    <mergeCell ref="A456:Z456"/>
    <mergeCell ref="A341:Z341"/>
    <mergeCell ref="D6:M6"/>
    <mergeCell ref="A390:Z390"/>
    <mergeCell ref="A512:Z512"/>
    <mergeCell ref="P630:T630"/>
    <mergeCell ref="P175:T175"/>
    <mergeCell ref="D602:E602"/>
    <mergeCell ref="D83:E83"/>
    <mergeCell ref="A671:A672"/>
    <mergeCell ref="D143:E143"/>
    <mergeCell ref="A278:Z278"/>
    <mergeCell ref="P631:T631"/>
    <mergeCell ref="P227:T227"/>
    <mergeCell ref="D319:E319"/>
    <mergeCell ref="P398:T398"/>
    <mergeCell ref="D441:E441"/>
    <mergeCell ref="D368:E368"/>
    <mergeCell ref="A515:O516"/>
    <mergeCell ref="P525:T525"/>
    <mergeCell ref="W670:X670"/>
    <mergeCell ref="P177:T177"/>
    <mergeCell ref="D604:E604"/>
    <mergeCell ref="P33:T33"/>
    <mergeCell ref="A223:O224"/>
    <mergeCell ref="P93:T93"/>
    <mergeCell ref="P226:T226"/>
    <mergeCell ref="D85:E85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288:E288"/>
    <mergeCell ref="A461:Z461"/>
    <mergeCell ref="P488:T488"/>
    <mergeCell ref="A507:Z507"/>
    <mergeCell ref="A412:O413"/>
    <mergeCell ref="P282:T282"/>
    <mergeCell ref="P409:T409"/>
    <mergeCell ref="P580:T580"/>
    <mergeCell ref="D200:E200"/>
    <mergeCell ref="P555:T555"/>
    <mergeCell ref="A273:Z273"/>
    <mergeCell ref="P359:T359"/>
    <mergeCell ref="A444:Z444"/>
    <mergeCell ref="D436:E436"/>
    <mergeCell ref="P256:T256"/>
    <mergeCell ref="D199:E199"/>
    <mergeCell ref="V671:V672"/>
    <mergeCell ref="A348:O349"/>
    <mergeCell ref="D364:E364"/>
    <mergeCell ref="P274:T274"/>
    <mergeCell ref="Q13:R13"/>
    <mergeCell ref="P97:V97"/>
    <mergeCell ref="P401:V401"/>
    <mergeCell ref="P339:V339"/>
    <mergeCell ref="P139:T139"/>
    <mergeCell ref="P637:V637"/>
    <mergeCell ref="A518:Z518"/>
    <mergeCell ref="P176:T176"/>
    <mergeCell ref="P560:T560"/>
    <mergeCell ref="P114:T114"/>
    <mergeCell ref="P241:T241"/>
    <mergeCell ref="D84:E84"/>
    <mergeCell ref="I670:V670"/>
    <mergeCell ref="P483:T483"/>
    <mergeCell ref="G17:G18"/>
    <mergeCell ref="P399:T399"/>
    <mergeCell ref="P184:V184"/>
    <mergeCell ref="P526:T526"/>
    <mergeCell ref="D154:E154"/>
    <mergeCell ref="D138:E138"/>
    <mergeCell ref="P393:T393"/>
    <mergeCell ref="P564:T564"/>
    <mergeCell ref="A510:O511"/>
    <mergeCell ref="P629:T629"/>
    <mergeCell ref="A186:Z186"/>
    <mergeCell ref="P232:T232"/>
    <mergeCell ref="P159:T159"/>
    <mergeCell ref="D140:E140"/>
    <mergeCell ref="D267:E267"/>
    <mergeCell ref="P566:T566"/>
    <mergeCell ref="A340:Z340"/>
    <mergeCell ref="D509:E509"/>
    <mergeCell ref="P410:T410"/>
    <mergeCell ref="D293:E293"/>
    <mergeCell ref="P447:T447"/>
    <mergeCell ref="P360:T360"/>
    <mergeCell ref="C671:C672"/>
    <mergeCell ref="P568:V568"/>
    <mergeCell ref="P323:T323"/>
    <mergeCell ref="A414:Z414"/>
    <mergeCell ref="D231:E231"/>
    <mergeCell ref="P39:V39"/>
    <mergeCell ref="D358:E358"/>
    <mergeCell ref="P537:V537"/>
    <mergeCell ref="D594:E594"/>
    <mergeCell ref="A327:Z327"/>
    <mergeCell ref="P573:V573"/>
    <mergeCell ref="P648:T648"/>
    <mergeCell ref="P103:V103"/>
    <mergeCell ref="B671:B672"/>
    <mergeCell ref="D425:E425"/>
    <mergeCell ref="D359:E359"/>
    <mergeCell ref="D601:E601"/>
    <mergeCell ref="P561:T561"/>
    <mergeCell ref="P632:T632"/>
    <mergeCell ref="U671:U672"/>
    <mergeCell ref="P666:V666"/>
    <mergeCell ref="P254:T254"/>
    <mergeCell ref="P251:T251"/>
    <mergeCell ref="P616:V616"/>
    <mergeCell ref="A435:Z435"/>
    <mergeCell ref="P487:T487"/>
    <mergeCell ref="A533:O534"/>
    <mergeCell ref="D420:E420"/>
    <mergeCell ref="P270:T270"/>
    <mergeCell ref="D384:E384"/>
    <mergeCell ref="P124:T124"/>
    <mergeCell ref="P385:T385"/>
    <mergeCell ref="D614:E614"/>
    <mergeCell ref="D95:E95"/>
    <mergeCell ref="P149:T149"/>
    <mergeCell ref="P174:T174"/>
    <mergeCell ref="D266:E266"/>
    <mergeCell ref="A9:C9"/>
    <mergeCell ref="P125:T125"/>
    <mergeCell ref="P557:T557"/>
    <mergeCell ref="D58:E58"/>
    <mergeCell ref="D500:E500"/>
    <mergeCell ref="P48:T48"/>
    <mergeCell ref="V6:W9"/>
    <mergeCell ref="P38:T38"/>
    <mergeCell ref="P109:T109"/>
    <mergeCell ref="D497:E497"/>
    <mergeCell ref="D217:E217"/>
    <mergeCell ref="D484:E484"/>
    <mergeCell ref="P541:T541"/>
    <mergeCell ref="P84:T84"/>
    <mergeCell ref="P222:T222"/>
    <mergeCell ref="P22:T22"/>
    <mergeCell ref="D65:E65"/>
    <mergeCell ref="P193:T193"/>
    <mergeCell ref="D206:E206"/>
    <mergeCell ref="P247:V247"/>
    <mergeCell ref="D557:E557"/>
    <mergeCell ref="P576:T576"/>
    <mergeCell ref="A8:C8"/>
    <mergeCell ref="AD671:AD672"/>
    <mergeCell ref="D33:E33"/>
    <mergeCell ref="P585:V585"/>
    <mergeCell ref="A106:Z106"/>
    <mergeCell ref="P183:T183"/>
    <mergeCell ref="D164:E164"/>
    <mergeCell ref="D226:E226"/>
    <mergeCell ref="P352:V352"/>
    <mergeCell ref="A404:Z404"/>
    <mergeCell ref="D462:E462"/>
    <mergeCell ref="P652:T652"/>
    <mergeCell ref="A615:O616"/>
    <mergeCell ref="P643:V643"/>
    <mergeCell ref="D310:E310"/>
    <mergeCell ref="P364:T364"/>
    <mergeCell ref="D503:E503"/>
    <mergeCell ref="AD17:AF18"/>
    <mergeCell ref="I671:I672"/>
    <mergeCell ref="P639:T639"/>
    <mergeCell ref="K671:K672"/>
    <mergeCell ref="D449:E449"/>
    <mergeCell ref="P577:T577"/>
    <mergeCell ref="P49:T49"/>
    <mergeCell ref="P428:V428"/>
    <mergeCell ref="D620:E620"/>
    <mergeCell ref="A110:O111"/>
    <mergeCell ref="A166:O167"/>
    <mergeCell ref="D607:E607"/>
    <mergeCell ref="P107:T107"/>
    <mergeCell ref="P129:V129"/>
    <mergeCell ref="P101:T101"/>
    <mergeCell ref="A128:O129"/>
    <mergeCell ref="P2:W3"/>
    <mergeCell ref="P133:T133"/>
    <mergeCell ref="D560:E560"/>
    <mergeCell ref="D589:E589"/>
    <mergeCell ref="P127:T127"/>
    <mergeCell ref="P298:T298"/>
    <mergeCell ref="P198:T198"/>
    <mergeCell ref="D241:E241"/>
    <mergeCell ref="P347:T347"/>
    <mergeCell ref="P369:T369"/>
    <mergeCell ref="P418:T418"/>
    <mergeCell ref="D437:E437"/>
    <mergeCell ref="D228:E228"/>
    <mergeCell ref="D508:E508"/>
    <mergeCell ref="P583:T583"/>
    <mergeCell ref="P312:V312"/>
    <mergeCell ref="D526:E526"/>
    <mergeCell ref="D10:E10"/>
    <mergeCell ref="A23:O24"/>
    <mergeCell ref="P64:T64"/>
    <mergeCell ref="F10:G10"/>
    <mergeCell ref="P362:T362"/>
    <mergeCell ref="D34:E34"/>
    <mergeCell ref="D305:E305"/>
    <mergeCell ref="D562:E562"/>
    <mergeCell ref="D243:E243"/>
    <mergeCell ref="D544:E544"/>
    <mergeCell ref="D270:E270"/>
    <mergeCell ref="A550:O551"/>
    <mergeCell ref="P420:T420"/>
    <mergeCell ref="A130:Z130"/>
    <mergeCell ref="D528:E528"/>
    <mergeCell ref="V11:W11"/>
    <mergeCell ref="P253:T253"/>
    <mergeCell ref="D392:E392"/>
    <mergeCell ref="D457:E457"/>
    <mergeCell ref="D628:E628"/>
    <mergeCell ref="P57:T57"/>
    <mergeCell ref="D165:E165"/>
    <mergeCell ref="P603:T603"/>
    <mergeCell ref="P486:T486"/>
    <mergeCell ref="P75:T75"/>
    <mergeCell ref="P342:T342"/>
    <mergeCell ref="P406:V406"/>
    <mergeCell ref="D323:E323"/>
    <mergeCell ref="D394:E394"/>
    <mergeCell ref="D279:E279"/>
    <mergeCell ref="D450:E450"/>
    <mergeCell ref="M17:M18"/>
    <mergeCell ref="A531:Z531"/>
    <mergeCell ref="O17:O18"/>
    <mergeCell ref="A103:O104"/>
    <mergeCell ref="P167:V167"/>
    <mergeCell ref="D101:E101"/>
    <mergeCell ref="A608:O609"/>
    <mergeCell ref="D570:E570"/>
    <mergeCell ref="P574:V574"/>
    <mergeCell ref="A430:Z430"/>
    <mergeCell ref="D76:E76"/>
    <mergeCell ref="D22:E22"/>
    <mergeCell ref="A35:O36"/>
    <mergeCell ref="D155:E155"/>
    <mergeCell ref="D149:E149"/>
    <mergeCell ref="A333:O334"/>
    <mergeCell ref="P43:V43"/>
    <mergeCell ref="P85:T85"/>
    <mergeCell ref="D571:E571"/>
    <mergeCell ref="A329:O330"/>
    <mergeCell ref="P663:V663"/>
    <mergeCell ref="A352:O353"/>
    <mergeCell ref="A25:Z25"/>
    <mergeCell ref="P442:V442"/>
    <mergeCell ref="P467:V467"/>
    <mergeCell ref="P67:T67"/>
    <mergeCell ref="P509:T509"/>
    <mergeCell ref="P119:V119"/>
    <mergeCell ref="D175:E175"/>
    <mergeCell ref="P601:T601"/>
    <mergeCell ref="C670:H670"/>
    <mergeCell ref="P82:T82"/>
    <mergeCell ref="D221:E221"/>
    <mergeCell ref="P641:T641"/>
    <mergeCell ref="P650:V650"/>
    <mergeCell ref="D647:E647"/>
    <mergeCell ref="P470:T470"/>
    <mergeCell ref="D447:E447"/>
    <mergeCell ref="A599:Z599"/>
    <mergeCell ref="D385:E385"/>
    <mergeCell ref="A320:O321"/>
    <mergeCell ref="D618:E618"/>
    <mergeCell ref="P178:T178"/>
    <mergeCell ref="D605:E605"/>
    <mergeCell ref="P34:T34"/>
    <mergeCell ref="D481:E481"/>
    <mergeCell ref="D86:E86"/>
    <mergeCell ref="D257:E257"/>
    <mergeCell ref="Q5:R5"/>
    <mergeCell ref="F17:F18"/>
    <mergeCell ref="P199:T199"/>
    <mergeCell ref="D242:E242"/>
    <mergeCell ref="P290:V290"/>
    <mergeCell ref="P370:T370"/>
    <mergeCell ref="P497:T497"/>
    <mergeCell ref="D107:E107"/>
    <mergeCell ref="D549:E549"/>
    <mergeCell ref="D234:E234"/>
    <mergeCell ref="P288:T288"/>
    <mergeCell ref="D405:E405"/>
    <mergeCell ref="P484:T484"/>
    <mergeCell ref="P65:T65"/>
    <mergeCell ref="D576:E576"/>
    <mergeCell ref="P589:T589"/>
    <mergeCell ref="P70:T70"/>
    <mergeCell ref="F5:G5"/>
    <mergeCell ref="P55:V55"/>
    <mergeCell ref="P365:V365"/>
    <mergeCell ref="P336:T336"/>
    <mergeCell ref="A469:Z469"/>
    <mergeCell ref="P258:V258"/>
    <mergeCell ref="P429:V429"/>
    <mergeCell ref="P223:V223"/>
    <mergeCell ref="A248:Z248"/>
    <mergeCell ref="A297:Z297"/>
    <mergeCell ref="P102:T102"/>
    <mergeCell ref="P417:T417"/>
    <mergeCell ref="P588:T588"/>
    <mergeCell ref="P196:T196"/>
    <mergeCell ref="D177:E177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23:V23"/>
    <mergeCell ref="P145:V145"/>
    <mergeCell ref="P272:V272"/>
    <mergeCell ref="D133:E133"/>
    <mergeCell ref="P381:V381"/>
    <mergeCell ref="P443:V443"/>
    <mergeCell ref="A62:Z62"/>
    <mergeCell ref="P185:V185"/>
    <mergeCell ref="D483:E483"/>
    <mergeCell ref="P83:T83"/>
    <mergeCell ref="V12:W12"/>
    <mergeCell ref="P319:T319"/>
    <mergeCell ref="D458:E458"/>
    <mergeCell ref="D216:E216"/>
    <mergeCell ref="D265:E265"/>
    <mergeCell ref="P536:T536"/>
    <mergeCell ref="A20:Z20"/>
    <mergeCell ref="D452:E452"/>
    <mergeCell ref="D252:E252"/>
    <mergeCell ref="A318:Z318"/>
    <mergeCell ref="D17:E18"/>
    <mergeCell ref="A479:Z479"/>
    <mergeCell ref="D642:E642"/>
    <mergeCell ref="P71:T71"/>
    <mergeCell ref="D542:E542"/>
    <mergeCell ref="X17:X18"/>
    <mergeCell ref="D123:E123"/>
    <mergeCell ref="P58:T58"/>
    <mergeCell ref="D421:E421"/>
    <mergeCell ref="D50:E50"/>
    <mergeCell ref="P307:T307"/>
    <mergeCell ref="D579:E579"/>
    <mergeCell ref="U17:V17"/>
    <mergeCell ref="Y17:Y18"/>
    <mergeCell ref="P372:V372"/>
    <mergeCell ref="D57:E57"/>
    <mergeCell ref="AC671:AC672"/>
    <mergeCell ref="P293:T293"/>
    <mergeCell ref="D336:E336"/>
    <mergeCell ref="D578:E578"/>
    <mergeCell ref="A643:O644"/>
    <mergeCell ref="Q671:Q672"/>
    <mergeCell ref="S671:S672"/>
    <mergeCell ref="A657:O658"/>
    <mergeCell ref="P642:T642"/>
    <mergeCell ref="D623:E623"/>
    <mergeCell ref="P123:T123"/>
    <mergeCell ref="A112:Z112"/>
    <mergeCell ref="P529:V529"/>
    <mergeCell ref="P421:T421"/>
    <mergeCell ref="A554:Z554"/>
    <mergeCell ref="P579:T579"/>
    <mergeCell ref="H671:H672"/>
    <mergeCell ref="J671:J672"/>
    <mergeCell ref="P658:V658"/>
    <mergeCell ref="D639:E639"/>
    <mergeCell ref="D215:E215"/>
    <mergeCell ref="D386:E386"/>
    <mergeCell ref="P465:T465"/>
    <mergeCell ref="D513:E513"/>
    <mergeCell ref="A655:Z655"/>
    <mergeCell ref="P218:T218"/>
    <mergeCell ref="P671:P672"/>
    <mergeCell ref="P311:V311"/>
    <mergeCell ref="A21:Z21"/>
    <mergeCell ref="A192:Z192"/>
    <mergeCell ref="P438:V438"/>
    <mergeCell ref="A415:Z415"/>
    <mergeCell ref="P661:V661"/>
    <mergeCell ref="D42:E42"/>
    <mergeCell ref="A181:Z181"/>
    <mergeCell ref="P363:T363"/>
    <mergeCell ref="A646:Z646"/>
    <mergeCell ref="D218:E218"/>
    <mergeCell ref="D641:E641"/>
    <mergeCell ref="P263:T263"/>
    <mergeCell ref="P653:V653"/>
    <mergeCell ref="D244:E244"/>
    <mergeCell ref="P228:T228"/>
    <mergeCell ref="P499:T499"/>
    <mergeCell ref="D342:E342"/>
    <mergeCell ref="D262:E262"/>
    <mergeCell ref="A593:Z593"/>
    <mergeCell ref="P368:T36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2024-12-17T11:04:34Z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