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заказа'!$A$17:$BC$500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заказа'!$B$178:$B$178</definedName>
    <definedName name="ProductId105">'Бланк заказа'!$B$179:$B$179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заказа'!$B$200:$B$200</definedName>
    <definedName name="ProductId123">'Бланк заказа'!$B$201:$B$201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заказа'!$B$218:$B$218</definedName>
    <definedName name="ProductId137">'Бланк заказа'!$B$219:$B$219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заказа'!$B$232:$B$232</definedName>
    <definedName name="ProductId147">'Бланк заказа'!$B$233:$B$233</definedName>
    <definedName name="ProductId148">'Бланк заказа'!$B$238:$B$238</definedName>
    <definedName name="ProductId149">'Бланк заказа'!$B$239:$B$239</definedName>
    <definedName name="ProductId15">'Бланк заказа'!$B$44:$B$44</definedName>
    <definedName name="ProductId150">'Бланк заказа'!$B$240:$B$240</definedName>
    <definedName name="ProductId151">'Бланк заказа'!$B$245:$B$245</definedName>
    <definedName name="ProductId152">'Бланк заказа'!$B$246:$B$246</definedName>
    <definedName name="ProductId153">'Бланк заказа'!$B$251:$B$251</definedName>
    <definedName name="ProductId154">'Бланк заказа'!$B$252:$B$252</definedName>
    <definedName name="ProductId155">'Бланк заказа'!$B$258:$B$258</definedName>
    <definedName name="ProductId156">'Бланк заказа'!$B$259:$B$259</definedName>
    <definedName name="ProductId157">'Бланк заказа'!$B$264:$B$264</definedName>
    <definedName name="ProductId158">'Бланк заказа'!$B$265:$B$265</definedName>
    <definedName name="ProductId159">'Бланк заказа'!$B$269:$B$269</definedName>
    <definedName name="ProductId16">'Бланк заказа'!$B$49:$B$49</definedName>
    <definedName name="ProductId160">'Бланк заказа'!$B$270:$B$270</definedName>
    <definedName name="ProductId161">'Бланк заказа'!$B$271:$B$271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заказа'!$B$283:$B$283</definedName>
    <definedName name="ProductId171">'Бланк заказа'!$B$284:$B$284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заказа'!$B$293:$B$293</definedName>
    <definedName name="ProductId177">'Бланк заказа'!$B$294:$B$294</definedName>
    <definedName name="ProductId178">'Бланк заказа'!$B$298:$B$298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заказа'!$B$322:$B$322</definedName>
    <definedName name="ProductId198">'Бланк заказа'!$B$323:$B$323</definedName>
    <definedName name="ProductId199">'Бланк заказа'!$B$327:$B$327</definedName>
    <definedName name="ProductId2">'Бланк заказа'!$B$27:$B$27</definedName>
    <definedName name="ProductId20">'Бланк заказа'!$B$53:$B$53</definedName>
    <definedName name="ProductId200">'Бланк заказа'!$B$333:$B$333</definedName>
    <definedName name="ProductId201">'Бланк заказа'!$B$334:$B$334</definedName>
    <definedName name="ProductId202">'Бланк заказа'!$B$338:$B$338</definedName>
    <definedName name="ProductId203">'Бланк заказа'!$B$339:$B$339</definedName>
    <definedName name="ProductId204">'Бланк заказа'!$B$344:$B$344</definedName>
    <definedName name="ProductId205">'Бланк заказа'!$B$349:$B$349</definedName>
    <definedName name="ProductId206">'Бланк заказа'!$B$350:$B$350</definedName>
    <definedName name="ProductId207">'Бланк заказа'!$B$351:$B$351</definedName>
    <definedName name="ProductId208">'Бланк заказа'!$B$356:$B$356</definedName>
    <definedName name="ProductId209">'Бланк заказа'!$B$357:$B$357</definedName>
    <definedName name="ProductId21">'Бланк заказа'!$B$54:$B$54</definedName>
    <definedName name="ProductId210">'Бланк заказа'!$B$358:$B$358</definedName>
    <definedName name="ProductId211">'Бланк заказа'!$B$359:$B$359</definedName>
    <definedName name="ProductId212">'Бланк заказа'!$B$360:$B$360</definedName>
    <definedName name="ProductId213">'Бланк заказа'!$B$365:$B$365</definedName>
    <definedName name="ProductId214">'Бланк заказа'!$B$370:$B$370</definedName>
    <definedName name="ProductId215">'Бланк заказа'!$B$371:$B$371</definedName>
    <definedName name="ProductId216">'Бланк заказа'!$B$372:$B$372</definedName>
    <definedName name="ProductId217">'Бланк заказа'!$B$378:$B$378</definedName>
    <definedName name="ProductId218">'Бланк заказа'!$B$384:$B$384</definedName>
    <definedName name="ProductId219">'Бланк заказа'!$B$385:$B$385</definedName>
    <definedName name="ProductId22">'Бланк заказа'!$B$59:$B$59</definedName>
    <definedName name="ProductId220">'Бланк заказа'!$B$389:$B$389</definedName>
    <definedName name="ProductId221">'Бланк заказа'!$B$390:$B$390</definedName>
    <definedName name="ProductId222">'Бланк заказа'!$B$396:$B$396</definedName>
    <definedName name="ProductId223">'Бланк заказа'!$B$400:$B$400</definedName>
    <definedName name="ProductId224">'Бланк заказа'!$B$401:$B$401</definedName>
    <definedName name="ProductId225">'Бланк заказа'!$B$402:$B$402</definedName>
    <definedName name="ProductId226">'Бланк заказа'!$B$408:$B$408</definedName>
    <definedName name="ProductId227">'Бланк заказа'!$B$409:$B$409</definedName>
    <definedName name="ProductId228">'Бланк заказа'!$B$413:$B$413</definedName>
    <definedName name="ProductId229">'Бланк заказа'!$B$414:$B$414</definedName>
    <definedName name="ProductId23">'Бланк заказа'!$B$60:$B$60</definedName>
    <definedName name="ProductId230">'Бланк заказа'!$B$420:$B$420</definedName>
    <definedName name="ProductId231">'Бланк заказа'!$B$424:$B$424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заказа'!$B$439:$B$439</definedName>
    <definedName name="ProductId241">'Бланк заказа'!$B$440:$B$440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заказа'!$B$478:$B$478</definedName>
    <definedName name="ProductId277">'Бланк заказа'!$B$479:$B$479</definedName>
    <definedName name="ProductId278">'Бланк заказа'!$B$484:$B$484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81">'Бланк заказа'!$B$491:$B$491</definedName>
    <definedName name="ProductId282">'Бланк заказа'!$B$492:$B$492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заказа'!$B$68:$B$68</definedName>
    <definedName name="ProductId32">'Бланк заказа'!$B$73:$B$73</definedName>
    <definedName name="ProductId33">'Бланк заказа'!$B$74:$B$74</definedName>
    <definedName name="ProductId34">'Бланк заказа'!$B$78:$B$78</definedName>
    <definedName name="ProductId35">'Бланк заказа'!$B$79:$B$79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заказа'!$B$86:$B$86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заказа'!$B$96:$B$96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заказа'!$B$153:$B$153</definedName>
    <definedName name="ProductId88">'Бланк заказа'!$B$154:$B$154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заказа'!$B$163:$B$163</definedName>
    <definedName name="ProductId94">'Бланк заказа'!$B$164:$B$164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заказа'!$U$178:$U$178</definedName>
    <definedName name="SalesQty104_2">'Бланк заказа'!$W$178:$W$178</definedName>
    <definedName name="SalesQty104_3">'Бланк заказа'!$Y$178:$Y$178</definedName>
    <definedName name="SalesQty104_4">'Бланк заказа'!$AA$178:$AA$178</definedName>
    <definedName name="SalesQty105_1">'Бланк заказа'!$U$179:$U$179</definedName>
    <definedName name="SalesQty105_2">'Бланк заказа'!$W$179:$W$179</definedName>
    <definedName name="SalesQty105_3">'Бланк заказа'!$Y$179:$Y$179</definedName>
    <definedName name="SalesQty105_4">'Бланк заказа'!$AA$179:$AA$179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заказа'!$U$200:$U$200</definedName>
    <definedName name="SalesQty122_2">'Бланк заказа'!$W$200:$W$200</definedName>
    <definedName name="SalesQty122_3">'Бланк заказа'!$Y$200:$Y$200</definedName>
    <definedName name="SalesQty122_4">'Бланк заказа'!$AA$200:$AA$200</definedName>
    <definedName name="SalesQty123_1">'Бланк заказа'!$U$201:$U$201</definedName>
    <definedName name="SalesQty123_2">'Бланк заказа'!$W$201:$W$201</definedName>
    <definedName name="SalesQty123_3">'Бланк заказа'!$Y$201:$Y$201</definedName>
    <definedName name="SalesQty123_4">'Бланк заказа'!$AA$201:$AA$201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заказа'!$U$218:$U$218</definedName>
    <definedName name="SalesQty136_2">'Бланк заказа'!$W$218:$W$218</definedName>
    <definedName name="SalesQty136_3">'Бланк заказа'!$Y$218:$Y$218</definedName>
    <definedName name="SalesQty136_4">'Бланк заказа'!$AA$218:$AA$218</definedName>
    <definedName name="SalesQty137_1">'Бланк заказа'!$U$219:$U$219</definedName>
    <definedName name="SalesQty137_2">'Бланк заказа'!$W$219:$W$219</definedName>
    <definedName name="SalesQty137_3">'Бланк заказа'!$Y$219:$Y$219</definedName>
    <definedName name="SalesQty137_4">'Бланк заказа'!$AA$219:$AA$219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заказа'!$U$232:$U$232</definedName>
    <definedName name="SalesQty146_2">'Бланк заказа'!$W$232:$W$232</definedName>
    <definedName name="SalesQty146_3">'Бланк заказа'!$Y$232:$Y$232</definedName>
    <definedName name="SalesQty146_4">'Бланк заказа'!$AA$232:$AA$232</definedName>
    <definedName name="SalesQty147_1">'Бланк заказа'!$U$233:$U$233</definedName>
    <definedName name="SalesQty147_2">'Бланк заказа'!$W$233:$W$233</definedName>
    <definedName name="SalesQty147_3">'Бланк заказа'!$Y$233:$Y$233</definedName>
    <definedName name="SalesQty147_4">'Бланк заказа'!$AA$233:$AA$233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заказа'!$U$239:$U$239</definedName>
    <definedName name="SalesQty149_2">'Бланк заказа'!$W$239:$W$239</definedName>
    <definedName name="SalesQty149_3">'Бланк заказа'!$Y$239:$Y$239</definedName>
    <definedName name="SalesQty149_4">'Бланк заказа'!$AA$239:$AA$239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заказа'!$U$240:$U$240</definedName>
    <definedName name="SalesQty150_2">'Бланк заказа'!$W$240:$W$240</definedName>
    <definedName name="SalesQty150_3">'Бланк заказа'!$Y$240:$Y$240</definedName>
    <definedName name="SalesQty150_4">'Бланк заказа'!$AA$240:$AA$240</definedName>
    <definedName name="SalesQty151_1">'Бланк заказа'!$U$245:$U$245</definedName>
    <definedName name="SalesQty151_2">'Бланк заказа'!$W$245:$W$245</definedName>
    <definedName name="SalesQty151_3">'Бланк заказа'!$Y$245:$Y$245</definedName>
    <definedName name="SalesQty151_4">'Бланк заказа'!$AA$245:$AA$245</definedName>
    <definedName name="SalesQty152_1">'Бланк заказа'!$U$246:$U$246</definedName>
    <definedName name="SalesQty152_2">'Бланк заказа'!$W$246:$W$246</definedName>
    <definedName name="SalesQty152_3">'Бланк заказа'!$Y$246:$Y$246</definedName>
    <definedName name="SalesQty152_4">'Бланк заказа'!$AA$246:$AA$246</definedName>
    <definedName name="SalesQty153_1">'Бланк заказа'!$U$251:$U$251</definedName>
    <definedName name="SalesQty153_2">'Бланк заказа'!$W$251:$W$251</definedName>
    <definedName name="SalesQty153_3">'Бланк заказа'!$Y$251:$Y$251</definedName>
    <definedName name="SalesQty153_4">'Бланк заказа'!$AA$251:$AA$251</definedName>
    <definedName name="SalesQty154_1">'Бланк заказа'!$U$252:$U$252</definedName>
    <definedName name="SalesQty154_2">'Бланк заказа'!$W$252:$W$252</definedName>
    <definedName name="SalesQty154_3">'Бланк заказа'!$Y$252:$Y$252</definedName>
    <definedName name="SalesQty154_4">'Бланк заказа'!$AA$252:$AA$252</definedName>
    <definedName name="SalesQty155_1">'Бланк заказа'!$U$258:$U$258</definedName>
    <definedName name="SalesQty155_2">'Бланк заказа'!$W$258:$W$258</definedName>
    <definedName name="SalesQty155_3">'Бланк заказа'!$Y$258:$Y$258</definedName>
    <definedName name="SalesQty155_4">'Бланк заказа'!$AA$258:$AA$258</definedName>
    <definedName name="SalesQty156_1">'Бланк заказа'!$U$259:$U$259</definedName>
    <definedName name="SalesQty156_2">'Бланк заказа'!$W$259:$W$259</definedName>
    <definedName name="SalesQty156_3">'Бланк заказа'!$Y$259:$Y$259</definedName>
    <definedName name="SalesQty156_4">'Бланк заказа'!$AA$259:$AA$259</definedName>
    <definedName name="SalesQty157_1">'Бланк заказа'!$U$264:$U$264</definedName>
    <definedName name="SalesQty157_2">'Бланк заказа'!$W$264:$W$264</definedName>
    <definedName name="SalesQty157_3">'Бланк заказа'!$Y$264:$Y$264</definedName>
    <definedName name="SalesQty157_4">'Бланк заказа'!$AA$264:$AA$264</definedName>
    <definedName name="SalesQty158_1">'Бланк заказа'!$U$265:$U$265</definedName>
    <definedName name="SalesQty158_2">'Бланк заказа'!$W$265:$W$265</definedName>
    <definedName name="SalesQty158_3">'Бланк заказа'!$Y$265:$Y$265</definedName>
    <definedName name="SalesQty158_4">'Бланк заказа'!$AA$265:$AA$265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заказа'!$U$270:$U$270</definedName>
    <definedName name="SalesQty160_2">'Бланк заказа'!$W$270:$W$270</definedName>
    <definedName name="SalesQty160_3">'Бланк заказа'!$Y$270:$Y$270</definedName>
    <definedName name="SalesQty160_4">'Бланк заказа'!$AA$270:$AA$270</definedName>
    <definedName name="SalesQty161_1">'Бланк заказа'!$U$271:$U$271</definedName>
    <definedName name="SalesQty161_2">'Бланк заказа'!$W$271:$W$271</definedName>
    <definedName name="SalesQty161_3">'Бланк заказа'!$Y$271:$Y$271</definedName>
    <definedName name="SalesQty161_4">'Бланк заказа'!$AA$271:$AA$271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заказа'!$U$283:$U$283</definedName>
    <definedName name="SalesQty170_2">'Бланк заказа'!$W$283:$W$283</definedName>
    <definedName name="SalesQty170_3">'Бланк заказа'!$Y$283:$Y$283</definedName>
    <definedName name="SalesQty170_4">'Бланк заказа'!$AA$283:$AA$283</definedName>
    <definedName name="SalesQty171_1">'Бланк заказа'!$U$284:$U$284</definedName>
    <definedName name="SalesQty171_2">'Бланк заказа'!$W$284:$W$284</definedName>
    <definedName name="SalesQty171_3">'Бланк заказа'!$Y$284:$Y$284</definedName>
    <definedName name="SalesQty171_4">'Бланк заказа'!$AA$284:$AA$284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заказа'!$U$293:$U$293</definedName>
    <definedName name="SalesQty176_2">'Бланк заказа'!$W$293:$W$293</definedName>
    <definedName name="SalesQty176_3">'Бланк заказа'!$Y$293:$Y$293</definedName>
    <definedName name="SalesQty176_4">'Бланк заказа'!$AA$293:$AA$293</definedName>
    <definedName name="SalesQty177_1">'Бланк заказа'!$U$294:$U$294</definedName>
    <definedName name="SalesQty177_2">'Бланк заказа'!$W$294:$W$294</definedName>
    <definedName name="SalesQty177_3">'Бланк заказа'!$Y$294:$Y$294</definedName>
    <definedName name="SalesQty177_4">'Бланк заказа'!$AA$294:$AA$294</definedName>
    <definedName name="SalesQty178_1">'Бланк заказа'!$U$298:$U$298</definedName>
    <definedName name="SalesQty178_2">'Бланк заказа'!$W$298:$W$298</definedName>
    <definedName name="SalesQty178_3">'Бланк заказа'!$Y$298:$Y$298</definedName>
    <definedName name="SalesQty178_4">'Бланк заказа'!$AA$298:$AA$298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заказа'!$U$322:$U$322</definedName>
    <definedName name="SalesQty197_2">'Бланк заказа'!$W$322:$W$322</definedName>
    <definedName name="SalesQty197_3">'Бланк заказа'!$Y$322:$Y$322</definedName>
    <definedName name="SalesQty197_4">'Бланк заказа'!$AA$322:$AA$322</definedName>
    <definedName name="SalesQty198_1">'Бланк заказа'!$U$323:$U$323</definedName>
    <definedName name="SalesQty198_2">'Бланк заказа'!$W$323:$W$323</definedName>
    <definedName name="SalesQty198_3">'Бланк заказа'!$Y$323:$Y$323</definedName>
    <definedName name="SalesQty198_4">'Бланк заказа'!$AA$323:$AA$323</definedName>
    <definedName name="SalesQty199_1">'Бланк заказа'!$U$327:$U$327</definedName>
    <definedName name="SalesQty199_2">'Бланк заказа'!$W$327:$W$327</definedName>
    <definedName name="SalesQty199_3">'Бланк заказа'!$Y$327:$Y$327</definedName>
    <definedName name="SalesQty199_4">'Бланк заказа'!$AA$327:$AA$327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заказа'!$U$333:$U$333</definedName>
    <definedName name="SalesQty200_2">'Бланк заказа'!$W$333:$W$333</definedName>
    <definedName name="SalesQty200_3">'Бланк заказа'!$Y$333:$Y$333</definedName>
    <definedName name="SalesQty200_4">'Бланк заказа'!$AA$333:$AA$333</definedName>
    <definedName name="SalesQty201_1">'Бланк заказа'!$U$334:$U$334</definedName>
    <definedName name="SalesQty201_2">'Бланк заказа'!$W$334:$W$334</definedName>
    <definedName name="SalesQty201_3">'Бланк заказа'!$Y$334:$Y$334</definedName>
    <definedName name="SalesQty201_4">'Бланк заказа'!$AA$334:$AA$334</definedName>
    <definedName name="SalesQty202_1">'Бланк заказа'!$U$338:$U$338</definedName>
    <definedName name="SalesQty202_2">'Бланк заказа'!$W$338:$W$338</definedName>
    <definedName name="SalesQty202_3">'Бланк заказа'!$Y$338:$Y$338</definedName>
    <definedName name="SalesQty202_4">'Бланк заказа'!$AA$338:$AA$338</definedName>
    <definedName name="SalesQty203_1">'Бланк заказа'!$U$339:$U$339</definedName>
    <definedName name="SalesQty203_2">'Бланк заказа'!$W$339:$W$339</definedName>
    <definedName name="SalesQty203_3">'Бланк заказа'!$Y$339:$Y$339</definedName>
    <definedName name="SalesQty203_4">'Бланк заказа'!$AA$339:$AA$339</definedName>
    <definedName name="SalesQty204_1">'Бланк заказа'!$U$344:$U$344</definedName>
    <definedName name="SalesQty204_2">'Бланк заказа'!$W$344:$W$344</definedName>
    <definedName name="SalesQty204_3">'Бланк заказа'!$Y$344:$Y$344</definedName>
    <definedName name="SalesQty204_4">'Бланк заказа'!$AA$344:$AA$344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заказа'!$U$350:$U$350</definedName>
    <definedName name="SalesQty206_2">'Бланк заказа'!$W$350:$W$350</definedName>
    <definedName name="SalesQty206_3">'Бланк заказа'!$Y$350:$Y$350</definedName>
    <definedName name="SalesQty206_4">'Бланк заказа'!$AA$350:$AA$350</definedName>
    <definedName name="SalesQty207_1">'Бланк заказа'!$U$351:$U$351</definedName>
    <definedName name="SalesQty207_2">'Бланк заказа'!$W$351:$W$351</definedName>
    <definedName name="SalesQty207_3">'Бланк заказа'!$Y$351:$Y$351</definedName>
    <definedName name="SalesQty207_4">'Бланк заказа'!$AA$351:$AA$351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заказа'!$U$54:$U$54</definedName>
    <definedName name="SalesQty21_2">'Бланк заказа'!$W$54:$W$54</definedName>
    <definedName name="SalesQty21_3">'Бланк заказа'!$Y$54:$Y$54</definedName>
    <definedName name="SalesQty21_4">'Бланк заказа'!$AA$54:$AA$54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заказа'!$U$359:$U$359</definedName>
    <definedName name="SalesQty211_2">'Бланк заказа'!$W$359:$W$359</definedName>
    <definedName name="SalesQty211_3">'Бланк заказа'!$Y$359:$Y$359</definedName>
    <definedName name="SalesQty211_4">'Бланк заказа'!$AA$359:$AA$359</definedName>
    <definedName name="SalesQty212_1">'Бланк заказа'!$U$360:$U$360</definedName>
    <definedName name="SalesQty212_2">'Бланк заказа'!$W$360:$W$360</definedName>
    <definedName name="SalesQty212_3">'Бланк заказа'!$Y$360:$Y$360</definedName>
    <definedName name="SalesQty212_4">'Бланк заказа'!$AA$360:$AA$360</definedName>
    <definedName name="SalesQty213_1">'Бланк заказа'!$U$365:$U$365</definedName>
    <definedName name="SalesQty213_2">'Бланк заказа'!$W$365:$W$365</definedName>
    <definedName name="SalesQty213_3">'Бланк заказа'!$Y$365:$Y$365</definedName>
    <definedName name="SalesQty213_4">'Бланк заказа'!$AA$365:$AA$365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заказа'!$U$371:$U$371</definedName>
    <definedName name="SalesQty215_2">'Бланк заказа'!$W$371:$W$371</definedName>
    <definedName name="SalesQty215_3">'Бланк заказа'!$Y$371:$Y$371</definedName>
    <definedName name="SalesQty215_4">'Бланк заказа'!$AA$371:$AA$371</definedName>
    <definedName name="SalesQty216_1">'Бланк заказа'!$U$372:$U$372</definedName>
    <definedName name="SalesQty216_2">'Бланк заказа'!$W$372:$W$372</definedName>
    <definedName name="SalesQty216_3">'Бланк заказа'!$Y$372:$Y$372</definedName>
    <definedName name="SalesQty216_4">'Бланк заказа'!$AA$372:$AA$372</definedName>
    <definedName name="SalesQty217_1">'Бланк заказа'!$U$378:$U$378</definedName>
    <definedName name="SalesQty217_2">'Бланк заказа'!$W$378:$W$378</definedName>
    <definedName name="SalesQty217_3">'Бланк заказа'!$Y$378:$Y$378</definedName>
    <definedName name="SalesQty217_4">'Бланк заказа'!$AA$378:$AA$378</definedName>
    <definedName name="SalesQty218_1">'Бланк заказа'!$U$384:$U$384</definedName>
    <definedName name="SalesQty218_2">'Бланк заказа'!$W$384:$W$384</definedName>
    <definedName name="SalesQty218_3">'Бланк заказа'!$Y$384:$Y$384</definedName>
    <definedName name="SalesQty218_4">'Бланк заказа'!$AA$384:$AA$384</definedName>
    <definedName name="SalesQty219_1">'Бланк заказа'!$U$385:$U$385</definedName>
    <definedName name="SalesQty219_2">'Бланк заказа'!$W$385:$W$385</definedName>
    <definedName name="SalesQty219_3">'Бланк заказа'!$Y$385:$Y$385</definedName>
    <definedName name="SalesQty219_4">'Бланк заказа'!$AA$385:$AA$385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заказа'!$U$389:$U$389</definedName>
    <definedName name="SalesQty220_2">'Бланк заказа'!$W$389:$W$389</definedName>
    <definedName name="SalesQty220_3">'Бланк заказа'!$Y$389:$Y$389</definedName>
    <definedName name="SalesQty220_4">'Бланк заказа'!$AA$389:$AA$389</definedName>
    <definedName name="SalesQty221_1">'Бланк заказа'!$U$390:$U$390</definedName>
    <definedName name="SalesQty221_2">'Бланк заказа'!$W$390:$W$390</definedName>
    <definedName name="SalesQty221_3">'Бланк заказа'!$Y$390:$Y$390</definedName>
    <definedName name="SalesQty221_4">'Бланк заказа'!$AA$390:$AA$390</definedName>
    <definedName name="SalesQty222_1">'Бланк заказа'!$U$396:$U$396</definedName>
    <definedName name="SalesQty222_2">'Бланк заказа'!$W$396:$W$396</definedName>
    <definedName name="SalesQty222_3">'Бланк заказа'!$Y$396:$Y$396</definedName>
    <definedName name="SalesQty222_4">'Бланк заказа'!$AA$396:$AA$396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заказа'!$U$401:$U$401</definedName>
    <definedName name="SalesQty224_2">'Бланк заказа'!$W$401:$W$401</definedName>
    <definedName name="SalesQty224_3">'Бланк заказа'!$Y$401:$Y$401</definedName>
    <definedName name="SalesQty224_4">'Бланк заказа'!$AA$401:$AA$401</definedName>
    <definedName name="SalesQty225_1">'Бланк заказа'!$U$402:$U$402</definedName>
    <definedName name="SalesQty225_2">'Бланк заказа'!$W$402:$W$402</definedName>
    <definedName name="SalesQty225_3">'Бланк заказа'!$Y$402:$Y$402</definedName>
    <definedName name="SalesQty225_4">'Бланк заказа'!$AA$402:$AA$402</definedName>
    <definedName name="SalesQty226_1">'Бланк заказа'!$U$408:$U$408</definedName>
    <definedName name="SalesQty226_2">'Бланк заказа'!$W$408:$W$408</definedName>
    <definedName name="SalesQty226_3">'Бланк заказа'!$Y$408:$Y$408</definedName>
    <definedName name="SalesQty226_4">'Бланк заказа'!$AA$408:$AA$408</definedName>
    <definedName name="SalesQty227_1">'Бланк заказа'!$U$409:$U$409</definedName>
    <definedName name="SalesQty227_2">'Бланк заказа'!$W$409:$W$409</definedName>
    <definedName name="SalesQty227_3">'Бланк заказа'!$Y$409:$Y$409</definedName>
    <definedName name="SalesQty227_4">'Бланк заказа'!$AA$409:$AA$409</definedName>
    <definedName name="SalesQty228_1">'Бланк заказа'!$U$413:$U$413</definedName>
    <definedName name="SalesQty228_2">'Бланк заказа'!$W$413:$W$413</definedName>
    <definedName name="SalesQty228_3">'Бланк заказа'!$Y$413:$Y$413</definedName>
    <definedName name="SalesQty228_4">'Бланк заказа'!$AA$413:$AA$413</definedName>
    <definedName name="SalesQty229_1">'Бланк заказа'!$U$414:$U$414</definedName>
    <definedName name="SalesQty229_2">'Бланк заказа'!$W$414:$W$414</definedName>
    <definedName name="SalesQty229_3">'Бланк заказа'!$Y$414:$Y$414</definedName>
    <definedName name="SalesQty229_4">'Бланк заказа'!$AA$414:$AA$414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заказа'!$U$420:$U$420</definedName>
    <definedName name="SalesQty230_2">'Бланк заказа'!$W$420:$W$420</definedName>
    <definedName name="SalesQty230_3">'Бланк заказа'!$Y$420:$Y$420</definedName>
    <definedName name="SalesQty230_4">'Бланк заказа'!$AA$420:$AA$420</definedName>
    <definedName name="SalesQty231_1">'Бланк заказа'!$U$424:$U$424</definedName>
    <definedName name="SalesQty231_2">'Бланк заказа'!$W$424:$W$424</definedName>
    <definedName name="SalesQty231_3">'Бланк заказа'!$Y$424:$Y$424</definedName>
    <definedName name="SalesQty231_4">'Бланк заказа'!$AA$424:$AA$424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заказа'!$U$430:$U$430</definedName>
    <definedName name="SalesQty234_2">'Бланк заказа'!$W$430:$W$430</definedName>
    <definedName name="SalesQty234_3">'Бланк заказа'!$Y$430:$Y$430</definedName>
    <definedName name="SalesQty234_4">'Бланк заказа'!$AA$430:$AA$430</definedName>
    <definedName name="SalesQty235_1">'Бланк заказа'!$U$431:$U$431</definedName>
    <definedName name="SalesQty235_2">'Бланк заказа'!$W$431:$W$431</definedName>
    <definedName name="SalesQty235_3">'Бланк заказа'!$Y$431:$Y$431</definedName>
    <definedName name="SalesQty235_4">'Бланк заказа'!$AA$431:$AA$431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заказа'!$U$439:$U$439</definedName>
    <definedName name="SalesQty240_2">'Бланк заказа'!$W$439:$W$439</definedName>
    <definedName name="SalesQty240_3">'Бланк заказа'!$Y$439:$Y$439</definedName>
    <definedName name="SalesQty240_4">'Бланк заказа'!$AA$439:$AA$439</definedName>
    <definedName name="SalesQty241_1">'Бланк заказа'!$U$440:$U$440</definedName>
    <definedName name="SalesQty241_2">'Бланк заказа'!$W$440:$W$440</definedName>
    <definedName name="SalesQty241_3">'Бланк заказа'!$Y$440:$Y$440</definedName>
    <definedName name="SalesQty241_4">'Бланк заказа'!$AA$440:$AA$440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заказа'!$U$478:$U$478</definedName>
    <definedName name="SalesQty276_2">'Бланк заказа'!$W$478:$W$478</definedName>
    <definedName name="SalesQty276_3">'Бланк заказа'!$Y$478:$Y$478</definedName>
    <definedName name="SalesQty276_4">'Бланк заказа'!$AA$478:$AA$478</definedName>
    <definedName name="SalesQty277_1">'Бланк заказа'!$U$479:$U$479</definedName>
    <definedName name="SalesQty277_2">'Бланк заказа'!$W$479:$W$479</definedName>
    <definedName name="SalesQty277_3">'Бланк заказа'!$Y$479:$Y$479</definedName>
    <definedName name="SalesQty277_4">'Бланк заказа'!$AA$479:$AA$479</definedName>
    <definedName name="SalesQty278_1">'Бланк заказа'!$U$484:$U$484</definedName>
    <definedName name="SalesQty278_2">'Бланк заказа'!$W$484:$W$484</definedName>
    <definedName name="SalesQty278_3">'Бланк заказа'!$Y$484:$Y$484</definedName>
    <definedName name="SalesQty278_4">'Бланк заказа'!$AA$484:$AA$484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81_1">'Бланк заказа'!$U$491:$U$491</definedName>
    <definedName name="SalesQty281_2">'Бланк заказа'!$W$491:$W$491</definedName>
    <definedName name="SalesQty281_3">'Бланк заказа'!$Y$491:$Y$491</definedName>
    <definedName name="SalesQty281_4">'Бланк заказа'!$AA$491:$AA$491</definedName>
    <definedName name="SalesQty282_1">'Бланк заказа'!$U$492:$U$492</definedName>
    <definedName name="SalesQty282_2">'Бланк заказа'!$W$492:$W$492</definedName>
    <definedName name="SalesQty282_3">'Бланк заказа'!$Y$492:$Y$492</definedName>
    <definedName name="SalesQty282_4">'Бланк заказа'!$AA$492:$AA$492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заказа'!$U$68:$U$68</definedName>
    <definedName name="SalesQty31_2">'Бланк заказа'!$W$68:$W$68</definedName>
    <definedName name="SalesQty31_3">'Бланк заказа'!$Y$68:$Y$68</definedName>
    <definedName name="SalesQty31_4">'Бланк заказа'!$AA$68:$AA$68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заказа'!$U$74:$U$74</definedName>
    <definedName name="SalesQty33_2">'Бланк заказа'!$W$74:$W$74</definedName>
    <definedName name="SalesQty33_3">'Бланк заказа'!$Y$74:$Y$74</definedName>
    <definedName name="SalesQty33_4">'Бланк заказа'!$AA$74:$AA$74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заказа'!$U$79:$U$79</definedName>
    <definedName name="SalesQty35_2">'Бланк заказа'!$W$79:$W$79</definedName>
    <definedName name="SalesQty35_3">'Бланк заказа'!$Y$79:$Y$79</definedName>
    <definedName name="SalesQty35_4">'Бланк заказа'!$AA$79:$AA$79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заказа'!$U$86:$U$86</definedName>
    <definedName name="SalesQty39_2">'Бланк заказа'!$W$86:$W$86</definedName>
    <definedName name="SalesQty39_3">'Бланк заказа'!$Y$86:$Y$86</definedName>
    <definedName name="SalesQty39_4">'Бланк заказа'!$AA$86:$AA$86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заказа'!$U$96:$U$96</definedName>
    <definedName name="SalesQty46_2">'Бланк заказа'!$W$96:$W$96</definedName>
    <definedName name="SalesQty46_3">'Бланк заказа'!$Y$96:$Y$96</definedName>
    <definedName name="SalesQty46_4">'Бланк заказа'!$AA$96:$AA$96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заказа'!$U$102:$U$102</definedName>
    <definedName name="SalesQty48_2">'Бланк заказа'!$W$102:$W$102</definedName>
    <definedName name="SalesQty48_3">'Бланк заказа'!$Y$102:$Y$102</definedName>
    <definedName name="SalesQty48_4">'Бланк заказа'!$AA$102:$AA$102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заказа'!$U$110:$U$110</definedName>
    <definedName name="SalesQty52_2">'Бланк заказа'!$W$110:$W$110</definedName>
    <definedName name="SalesQty52_3">'Бланк заказа'!$Y$110:$Y$110</definedName>
    <definedName name="SalesQty52_4">'Бланк заказа'!$AA$110:$AA$110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заказа'!$U$119:$U$119</definedName>
    <definedName name="SalesQty57_2">'Бланк заказа'!$W$119:$W$119</definedName>
    <definedName name="SalesQty57_3">'Бланк заказа'!$Y$119:$Y$119</definedName>
    <definedName name="SalesQty57_4">'Бланк заказа'!$AA$119:$AA$119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заказа'!$U$153:$U$153</definedName>
    <definedName name="SalesQty87_2">'Бланк заказа'!$W$153:$W$153</definedName>
    <definedName name="SalesQty87_3">'Бланк заказа'!$Y$153:$Y$153</definedName>
    <definedName name="SalesQty87_4">'Бланк заказа'!$AA$153:$AA$153</definedName>
    <definedName name="SalesQty88_1">'Бланк заказа'!$U$154:$U$154</definedName>
    <definedName name="SalesQty88_2">'Бланк заказа'!$W$154:$W$154</definedName>
    <definedName name="SalesQty88_3">'Бланк заказа'!$Y$154:$Y$154</definedName>
    <definedName name="SalesQty88_4">'Бланк заказа'!$AA$154:$AA$154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заказа'!$U$163:$U$163</definedName>
    <definedName name="SalesQty93_2">'Бланк заказа'!$W$163:$W$163</definedName>
    <definedName name="SalesQty93_3">'Бланк заказа'!$Y$163:$Y$163</definedName>
    <definedName name="SalesQty93_4">'Бланк заказа'!$AA$163:$AA$163</definedName>
    <definedName name="SalesQty94_1">'Бланк заказа'!$U$164:$U$164</definedName>
    <definedName name="SalesQty94_2">'Бланк заказа'!$W$164:$W$164</definedName>
    <definedName name="SalesQty94_3">'Бланк заказа'!$Y$164:$Y$164</definedName>
    <definedName name="SalesQty94_4">'Бланк заказа'!$AA$164:$AA$164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заказа'!$V$178:$V$178</definedName>
    <definedName name="SalesRoundBox104_2">'Бланк заказа'!$X$178:$X$178</definedName>
    <definedName name="SalesRoundBox104_3">'Бланк заказа'!$Z$178:$Z$178</definedName>
    <definedName name="SalesRoundBox104_4">'Бланк заказа'!$AB$178:$AB$178</definedName>
    <definedName name="SalesRoundBox105_1">'Бланк заказа'!$V$179:$V$179</definedName>
    <definedName name="SalesRoundBox105_2">'Бланк заказа'!$X$179:$X$179</definedName>
    <definedName name="SalesRoundBox105_3">'Бланк заказа'!$Z$179:$Z$179</definedName>
    <definedName name="SalesRoundBox105_4">'Бланк заказа'!$AB$179:$AB$179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заказа'!$V$200:$V$200</definedName>
    <definedName name="SalesRoundBox122_2">'Бланк заказа'!$X$200:$X$200</definedName>
    <definedName name="SalesRoundBox122_3">'Бланк заказа'!$Z$200:$Z$200</definedName>
    <definedName name="SalesRoundBox122_4">'Бланк заказа'!$AB$200:$AB$200</definedName>
    <definedName name="SalesRoundBox123_1">'Бланк заказа'!$V$201:$V$201</definedName>
    <definedName name="SalesRoundBox123_2">'Бланк заказа'!$X$201:$X$201</definedName>
    <definedName name="SalesRoundBox123_3">'Бланк заказа'!$Z$201:$Z$201</definedName>
    <definedName name="SalesRoundBox123_4">'Бланк заказа'!$AB$201:$AB$201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заказа'!$V$218:$V$218</definedName>
    <definedName name="SalesRoundBox136_2">'Бланк заказа'!$X$218:$X$218</definedName>
    <definedName name="SalesRoundBox136_3">'Бланк заказа'!$Z$218:$Z$218</definedName>
    <definedName name="SalesRoundBox136_4">'Бланк заказа'!$AB$218:$AB$218</definedName>
    <definedName name="SalesRoundBox137_1">'Бланк заказа'!$V$219:$V$219</definedName>
    <definedName name="SalesRoundBox137_2">'Бланк заказа'!$X$219:$X$219</definedName>
    <definedName name="SalesRoundBox137_3">'Бланк заказа'!$Z$219:$Z$219</definedName>
    <definedName name="SalesRoundBox137_4">'Бланк заказа'!$AB$219:$AB$219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заказа'!$V$232:$V$232</definedName>
    <definedName name="SalesRoundBox146_2">'Бланк заказа'!$X$232:$X$232</definedName>
    <definedName name="SalesRoundBox146_3">'Бланк заказа'!$Z$232:$Z$232</definedName>
    <definedName name="SalesRoundBox146_4">'Бланк заказа'!$AB$232:$AB$232</definedName>
    <definedName name="SalesRoundBox147_1">'Бланк заказа'!$V$233:$V$233</definedName>
    <definedName name="SalesRoundBox147_2">'Бланк заказа'!$X$233:$X$233</definedName>
    <definedName name="SalesRoundBox147_3">'Бланк заказа'!$Z$233:$Z$233</definedName>
    <definedName name="SalesRoundBox147_4">'Бланк заказа'!$AB$233:$AB$233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заказа'!$V$239:$V$239</definedName>
    <definedName name="SalesRoundBox149_2">'Бланк заказа'!$X$239:$X$239</definedName>
    <definedName name="SalesRoundBox149_3">'Бланк заказа'!$Z$239:$Z$239</definedName>
    <definedName name="SalesRoundBox149_4">'Бланк заказа'!$AB$239:$AB$239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заказа'!$V$240:$V$240</definedName>
    <definedName name="SalesRoundBox150_2">'Бланк заказа'!$X$240:$X$240</definedName>
    <definedName name="SalesRoundBox150_3">'Бланк заказа'!$Z$240:$Z$240</definedName>
    <definedName name="SalesRoundBox150_4">'Бланк заказа'!$AB$240:$AB$240</definedName>
    <definedName name="SalesRoundBox151_1">'Бланк заказа'!$V$245:$V$245</definedName>
    <definedName name="SalesRoundBox151_2">'Бланк заказа'!$X$245:$X$245</definedName>
    <definedName name="SalesRoundBox151_3">'Бланк заказа'!$Z$245:$Z$245</definedName>
    <definedName name="SalesRoundBox151_4">'Бланк заказа'!$AB$245:$AB$245</definedName>
    <definedName name="SalesRoundBox152_1">'Бланк заказа'!$V$246:$V$246</definedName>
    <definedName name="SalesRoundBox152_2">'Бланк заказа'!$X$246:$X$246</definedName>
    <definedName name="SalesRoundBox152_3">'Бланк заказа'!$Z$246:$Z$246</definedName>
    <definedName name="SalesRoundBox152_4">'Бланк заказа'!$AB$246:$AB$246</definedName>
    <definedName name="SalesRoundBox153_1">'Бланк заказа'!$V$251:$V$251</definedName>
    <definedName name="SalesRoundBox153_2">'Бланк заказа'!$X$251:$X$251</definedName>
    <definedName name="SalesRoundBox153_3">'Бланк заказа'!$Z$251:$Z$251</definedName>
    <definedName name="SalesRoundBox153_4">'Бланк заказа'!$AB$251:$AB$251</definedName>
    <definedName name="SalesRoundBox154_1">'Бланк заказа'!$V$252:$V$252</definedName>
    <definedName name="SalesRoundBox154_2">'Бланк заказа'!$X$252:$X$252</definedName>
    <definedName name="SalesRoundBox154_3">'Бланк заказа'!$Z$252:$Z$252</definedName>
    <definedName name="SalesRoundBox154_4">'Бланк заказа'!$AB$252:$AB$252</definedName>
    <definedName name="SalesRoundBox155_1">'Бланк заказа'!$V$258:$V$258</definedName>
    <definedName name="SalesRoundBox155_2">'Бланк заказа'!$X$258:$X$258</definedName>
    <definedName name="SalesRoundBox155_3">'Бланк заказа'!$Z$258:$Z$258</definedName>
    <definedName name="SalesRoundBox155_4">'Бланк заказа'!$AB$258:$AB$258</definedName>
    <definedName name="SalesRoundBox156_1">'Бланк заказа'!$V$259:$V$259</definedName>
    <definedName name="SalesRoundBox156_2">'Бланк заказа'!$X$259:$X$259</definedName>
    <definedName name="SalesRoundBox156_3">'Бланк заказа'!$Z$259:$Z$259</definedName>
    <definedName name="SalesRoundBox156_4">'Бланк заказа'!$AB$259:$AB$259</definedName>
    <definedName name="SalesRoundBox157_1">'Бланк заказа'!$V$264:$V$264</definedName>
    <definedName name="SalesRoundBox157_2">'Бланк заказа'!$X$264:$X$264</definedName>
    <definedName name="SalesRoundBox157_3">'Бланк заказа'!$Z$264:$Z$264</definedName>
    <definedName name="SalesRoundBox157_4">'Бланк заказа'!$AB$264:$AB$264</definedName>
    <definedName name="SalesRoundBox158_1">'Бланк заказа'!$V$265:$V$265</definedName>
    <definedName name="SalesRoundBox158_2">'Бланк заказа'!$X$265:$X$265</definedName>
    <definedName name="SalesRoundBox158_3">'Бланк заказа'!$Z$265:$Z$265</definedName>
    <definedName name="SalesRoundBox158_4">'Бланк заказа'!$AB$265:$AB$265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заказа'!$V$270:$V$270</definedName>
    <definedName name="SalesRoundBox160_2">'Бланк заказа'!$X$270:$X$270</definedName>
    <definedName name="SalesRoundBox160_3">'Бланк заказа'!$Z$270:$Z$270</definedName>
    <definedName name="SalesRoundBox160_4">'Бланк заказа'!$AB$270:$AB$270</definedName>
    <definedName name="SalesRoundBox161_1">'Бланк заказа'!$V$271:$V$271</definedName>
    <definedName name="SalesRoundBox161_2">'Бланк заказа'!$X$271:$X$271</definedName>
    <definedName name="SalesRoundBox161_3">'Бланк заказа'!$Z$271:$Z$271</definedName>
    <definedName name="SalesRoundBox161_4">'Бланк заказа'!$AB$271:$AB$271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заказа'!$V$283:$V$283</definedName>
    <definedName name="SalesRoundBox170_2">'Бланк заказа'!$X$283:$X$283</definedName>
    <definedName name="SalesRoundBox170_3">'Бланк заказа'!$Z$283:$Z$283</definedName>
    <definedName name="SalesRoundBox170_4">'Бланк заказа'!$AB$283:$AB$283</definedName>
    <definedName name="SalesRoundBox171_1">'Бланк заказа'!$V$284:$V$284</definedName>
    <definedName name="SalesRoundBox171_2">'Бланк заказа'!$X$284:$X$284</definedName>
    <definedName name="SalesRoundBox171_3">'Бланк заказа'!$Z$284:$Z$284</definedName>
    <definedName name="SalesRoundBox171_4">'Бланк заказа'!$AB$284:$AB$284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заказа'!$V$293:$V$293</definedName>
    <definedName name="SalesRoundBox176_2">'Бланк заказа'!$X$293:$X$293</definedName>
    <definedName name="SalesRoundBox176_3">'Бланк заказа'!$Z$293:$Z$293</definedName>
    <definedName name="SalesRoundBox176_4">'Бланк заказа'!$AB$293:$AB$293</definedName>
    <definedName name="SalesRoundBox177_1">'Бланк заказа'!$V$294:$V$294</definedName>
    <definedName name="SalesRoundBox177_2">'Бланк заказа'!$X$294:$X$294</definedName>
    <definedName name="SalesRoundBox177_3">'Бланк заказа'!$Z$294:$Z$294</definedName>
    <definedName name="SalesRoundBox177_4">'Бланк заказа'!$AB$294:$AB$294</definedName>
    <definedName name="SalesRoundBox178_1">'Бланк заказа'!$V$298:$V$298</definedName>
    <definedName name="SalesRoundBox178_2">'Бланк заказа'!$X$298:$X$298</definedName>
    <definedName name="SalesRoundBox178_3">'Бланк заказа'!$Z$298:$Z$298</definedName>
    <definedName name="SalesRoundBox178_4">'Бланк заказа'!$AB$298:$AB$298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заказа'!$V$322:$V$322</definedName>
    <definedName name="SalesRoundBox197_2">'Бланк заказа'!$X$322:$X$322</definedName>
    <definedName name="SalesRoundBox197_3">'Бланк заказа'!$Z$322:$Z$322</definedName>
    <definedName name="SalesRoundBox197_4">'Бланк заказа'!$AB$322:$AB$322</definedName>
    <definedName name="SalesRoundBox198_1">'Бланк заказа'!$V$323:$V$323</definedName>
    <definedName name="SalesRoundBox198_2">'Бланк заказа'!$X$323:$X$323</definedName>
    <definedName name="SalesRoundBox198_3">'Бланк заказа'!$Z$323:$Z$323</definedName>
    <definedName name="SalesRoundBox198_4">'Бланк заказа'!$AB$323:$AB$323</definedName>
    <definedName name="SalesRoundBox199_1">'Бланк заказа'!$V$327:$V$327</definedName>
    <definedName name="SalesRoundBox199_2">'Бланк заказа'!$X$327:$X$327</definedName>
    <definedName name="SalesRoundBox199_3">'Бланк заказа'!$Z$327:$Z$327</definedName>
    <definedName name="SalesRoundBox199_4">'Бланк заказа'!$AB$327:$AB$327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заказа'!$V$333:$V$333</definedName>
    <definedName name="SalesRoundBox200_2">'Бланк заказа'!$X$333:$X$333</definedName>
    <definedName name="SalesRoundBox200_3">'Бланк заказа'!$Z$333:$Z$333</definedName>
    <definedName name="SalesRoundBox200_4">'Бланк заказа'!$AB$333:$AB$333</definedName>
    <definedName name="SalesRoundBox201_1">'Бланк заказа'!$V$334:$V$334</definedName>
    <definedName name="SalesRoundBox201_2">'Бланк заказа'!$X$334:$X$334</definedName>
    <definedName name="SalesRoundBox201_3">'Бланк заказа'!$Z$334:$Z$334</definedName>
    <definedName name="SalesRoundBox201_4">'Бланк заказа'!$AB$334:$AB$334</definedName>
    <definedName name="SalesRoundBox202_1">'Бланк заказа'!$V$338:$V$338</definedName>
    <definedName name="SalesRoundBox202_2">'Бланк заказа'!$X$338:$X$338</definedName>
    <definedName name="SalesRoundBox202_3">'Бланк заказа'!$Z$338:$Z$338</definedName>
    <definedName name="SalesRoundBox202_4">'Бланк заказа'!$AB$338:$AB$338</definedName>
    <definedName name="SalesRoundBox203_1">'Бланк заказа'!$V$339:$V$339</definedName>
    <definedName name="SalesRoundBox203_2">'Бланк заказа'!$X$339:$X$339</definedName>
    <definedName name="SalesRoundBox203_3">'Бланк заказа'!$Z$339:$Z$339</definedName>
    <definedName name="SalesRoundBox203_4">'Бланк заказа'!$AB$339:$AB$339</definedName>
    <definedName name="SalesRoundBox204_1">'Бланк заказа'!$V$344:$V$344</definedName>
    <definedName name="SalesRoundBox204_2">'Бланк заказа'!$X$344:$X$344</definedName>
    <definedName name="SalesRoundBox204_3">'Бланк заказа'!$Z$344:$Z$344</definedName>
    <definedName name="SalesRoundBox204_4">'Бланк заказа'!$AB$344:$AB$344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заказа'!$V$350:$V$350</definedName>
    <definedName name="SalesRoundBox206_2">'Бланк заказа'!$X$350:$X$350</definedName>
    <definedName name="SalesRoundBox206_3">'Бланк заказа'!$Z$350:$Z$350</definedName>
    <definedName name="SalesRoundBox206_4">'Бланк заказа'!$AB$350:$AB$350</definedName>
    <definedName name="SalesRoundBox207_1">'Бланк заказа'!$V$351:$V$351</definedName>
    <definedName name="SalesRoundBox207_2">'Бланк заказа'!$X$351:$X$351</definedName>
    <definedName name="SalesRoundBox207_3">'Бланк заказа'!$Z$351:$Z$351</definedName>
    <definedName name="SalesRoundBox207_4">'Бланк заказа'!$AB$351:$AB$351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заказа'!$V$54:$V$54</definedName>
    <definedName name="SalesRoundBox21_2">'Бланк заказа'!$X$54:$X$54</definedName>
    <definedName name="SalesRoundBox21_3">'Бланк заказа'!$Z$54:$Z$54</definedName>
    <definedName name="SalesRoundBox21_4">'Бланк заказа'!$AB$54:$AB$54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заказа'!$V$359:$V$359</definedName>
    <definedName name="SalesRoundBox211_2">'Бланк заказа'!$X$359:$X$359</definedName>
    <definedName name="SalesRoundBox211_3">'Бланк заказа'!$Z$359:$Z$359</definedName>
    <definedName name="SalesRoundBox211_4">'Бланк заказа'!$AB$359:$AB$359</definedName>
    <definedName name="SalesRoundBox212_1">'Бланк заказа'!$V$360:$V$360</definedName>
    <definedName name="SalesRoundBox212_2">'Бланк заказа'!$X$360:$X$360</definedName>
    <definedName name="SalesRoundBox212_3">'Бланк заказа'!$Z$360:$Z$360</definedName>
    <definedName name="SalesRoundBox212_4">'Бланк заказа'!$AB$360:$AB$360</definedName>
    <definedName name="SalesRoundBox213_1">'Бланк заказа'!$V$365:$V$365</definedName>
    <definedName name="SalesRoundBox213_2">'Бланк заказа'!$X$365:$X$365</definedName>
    <definedName name="SalesRoundBox213_3">'Бланк заказа'!$Z$365:$Z$365</definedName>
    <definedName name="SalesRoundBox213_4">'Бланк заказа'!$AB$365:$AB$365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заказа'!$V$371:$V$371</definedName>
    <definedName name="SalesRoundBox215_2">'Бланк заказа'!$X$371:$X$371</definedName>
    <definedName name="SalesRoundBox215_3">'Бланк заказа'!$Z$371:$Z$371</definedName>
    <definedName name="SalesRoundBox215_4">'Бланк заказа'!$AB$371:$AB$371</definedName>
    <definedName name="SalesRoundBox216_1">'Бланк заказа'!$V$372:$V$372</definedName>
    <definedName name="SalesRoundBox216_2">'Бланк заказа'!$X$372:$X$372</definedName>
    <definedName name="SalesRoundBox216_3">'Бланк заказа'!$Z$372:$Z$372</definedName>
    <definedName name="SalesRoundBox216_4">'Бланк заказа'!$AB$372:$AB$372</definedName>
    <definedName name="SalesRoundBox217_1">'Бланк заказа'!$V$378:$V$378</definedName>
    <definedName name="SalesRoundBox217_2">'Бланк заказа'!$X$378:$X$378</definedName>
    <definedName name="SalesRoundBox217_3">'Бланк заказа'!$Z$378:$Z$378</definedName>
    <definedName name="SalesRoundBox217_4">'Бланк заказа'!$AB$378:$AB$378</definedName>
    <definedName name="SalesRoundBox218_1">'Бланк заказа'!$V$384:$V$384</definedName>
    <definedName name="SalesRoundBox218_2">'Бланк заказа'!$X$384:$X$384</definedName>
    <definedName name="SalesRoundBox218_3">'Бланк заказа'!$Z$384:$Z$384</definedName>
    <definedName name="SalesRoundBox218_4">'Бланк заказа'!$AB$384:$AB$384</definedName>
    <definedName name="SalesRoundBox219_1">'Бланк заказа'!$V$385:$V$385</definedName>
    <definedName name="SalesRoundBox219_2">'Бланк заказа'!$X$385:$X$385</definedName>
    <definedName name="SalesRoundBox219_3">'Бланк заказа'!$Z$385:$Z$385</definedName>
    <definedName name="SalesRoundBox219_4">'Бланк заказа'!$AB$385:$AB$385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заказа'!$V$389:$V$389</definedName>
    <definedName name="SalesRoundBox220_2">'Бланк заказа'!$X$389:$X$389</definedName>
    <definedName name="SalesRoundBox220_3">'Бланк заказа'!$Z$389:$Z$389</definedName>
    <definedName name="SalesRoundBox220_4">'Бланк заказа'!$AB$389:$AB$389</definedName>
    <definedName name="SalesRoundBox221_1">'Бланк заказа'!$V$390:$V$390</definedName>
    <definedName name="SalesRoundBox221_2">'Бланк заказа'!$X$390:$X$390</definedName>
    <definedName name="SalesRoundBox221_3">'Бланк заказа'!$Z$390:$Z$390</definedName>
    <definedName name="SalesRoundBox221_4">'Бланк заказа'!$AB$390:$AB$390</definedName>
    <definedName name="SalesRoundBox222_1">'Бланк заказа'!$V$396:$V$396</definedName>
    <definedName name="SalesRoundBox222_2">'Бланк заказа'!$X$396:$X$396</definedName>
    <definedName name="SalesRoundBox222_3">'Бланк заказа'!$Z$396:$Z$396</definedName>
    <definedName name="SalesRoundBox222_4">'Бланк заказа'!$AB$396:$AB$396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заказа'!$V$401:$V$401</definedName>
    <definedName name="SalesRoundBox224_2">'Бланк заказа'!$X$401:$X$401</definedName>
    <definedName name="SalesRoundBox224_3">'Бланк заказа'!$Z$401:$Z$401</definedName>
    <definedName name="SalesRoundBox224_4">'Бланк заказа'!$AB$401:$AB$401</definedName>
    <definedName name="SalesRoundBox225_1">'Бланк заказа'!$V$402:$V$402</definedName>
    <definedName name="SalesRoundBox225_2">'Бланк заказа'!$X$402:$X$402</definedName>
    <definedName name="SalesRoundBox225_3">'Бланк заказа'!$Z$402:$Z$402</definedName>
    <definedName name="SalesRoundBox225_4">'Бланк заказа'!$AB$402:$AB$402</definedName>
    <definedName name="SalesRoundBox226_1">'Бланк заказа'!$V$408:$V$408</definedName>
    <definedName name="SalesRoundBox226_2">'Бланк заказа'!$X$408:$X$408</definedName>
    <definedName name="SalesRoundBox226_3">'Бланк заказа'!$Z$408:$Z$408</definedName>
    <definedName name="SalesRoundBox226_4">'Бланк заказа'!$AB$408:$AB$408</definedName>
    <definedName name="SalesRoundBox227_1">'Бланк заказа'!$V$409:$V$409</definedName>
    <definedName name="SalesRoundBox227_2">'Бланк заказа'!$X$409:$X$409</definedName>
    <definedName name="SalesRoundBox227_3">'Бланк заказа'!$Z$409:$Z$409</definedName>
    <definedName name="SalesRoundBox227_4">'Бланк заказа'!$AB$409:$AB$409</definedName>
    <definedName name="SalesRoundBox228_1">'Бланк заказа'!$V$413:$V$413</definedName>
    <definedName name="SalesRoundBox228_2">'Бланк заказа'!$X$413:$X$413</definedName>
    <definedName name="SalesRoundBox228_3">'Бланк заказа'!$Z$413:$Z$413</definedName>
    <definedName name="SalesRoundBox228_4">'Бланк заказа'!$AB$413:$AB$413</definedName>
    <definedName name="SalesRoundBox229_1">'Бланк заказа'!$V$414:$V$414</definedName>
    <definedName name="SalesRoundBox229_2">'Бланк заказа'!$X$414:$X$414</definedName>
    <definedName name="SalesRoundBox229_3">'Бланк заказа'!$Z$414:$Z$414</definedName>
    <definedName name="SalesRoundBox229_4">'Бланк заказа'!$AB$414:$AB$414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заказа'!$V$420:$V$420</definedName>
    <definedName name="SalesRoundBox230_2">'Бланк заказа'!$X$420:$X$420</definedName>
    <definedName name="SalesRoundBox230_3">'Бланк заказа'!$Z$420:$Z$420</definedName>
    <definedName name="SalesRoundBox230_4">'Бланк заказа'!$AB$420:$AB$420</definedName>
    <definedName name="SalesRoundBox231_1">'Бланк заказа'!$V$424:$V$424</definedName>
    <definedName name="SalesRoundBox231_2">'Бланк заказа'!$X$424:$X$424</definedName>
    <definedName name="SalesRoundBox231_3">'Бланк заказа'!$Z$424:$Z$424</definedName>
    <definedName name="SalesRoundBox231_4">'Бланк заказа'!$AB$424:$AB$424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заказа'!$V$430:$V$430</definedName>
    <definedName name="SalesRoundBox234_2">'Бланк заказа'!$X$430:$X$430</definedName>
    <definedName name="SalesRoundBox234_3">'Бланк заказа'!$Z$430:$Z$430</definedName>
    <definedName name="SalesRoundBox234_4">'Бланк заказа'!$AB$430:$AB$430</definedName>
    <definedName name="SalesRoundBox235_1">'Бланк заказа'!$V$431:$V$431</definedName>
    <definedName name="SalesRoundBox235_2">'Бланк заказа'!$X$431:$X$431</definedName>
    <definedName name="SalesRoundBox235_3">'Бланк заказа'!$Z$431:$Z$431</definedName>
    <definedName name="SalesRoundBox235_4">'Бланк заказа'!$AB$431:$AB$431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заказа'!$V$439:$V$439</definedName>
    <definedName name="SalesRoundBox240_2">'Бланк заказа'!$X$439:$X$439</definedName>
    <definedName name="SalesRoundBox240_3">'Бланк заказа'!$Z$439:$Z$439</definedName>
    <definedName name="SalesRoundBox240_4">'Бланк заказа'!$AB$439:$AB$439</definedName>
    <definedName name="SalesRoundBox241_1">'Бланк заказа'!$V$440:$V$440</definedName>
    <definedName name="SalesRoundBox241_2">'Бланк заказа'!$X$440:$X$440</definedName>
    <definedName name="SalesRoundBox241_3">'Бланк заказа'!$Z$440:$Z$440</definedName>
    <definedName name="SalesRoundBox241_4">'Бланк заказа'!$AB$440:$AB$440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заказа'!$V$478:$V$478</definedName>
    <definedName name="SalesRoundBox276_2">'Бланк заказа'!$X$478:$X$478</definedName>
    <definedName name="SalesRoundBox276_3">'Бланк заказа'!$Z$478:$Z$478</definedName>
    <definedName name="SalesRoundBox276_4">'Бланк заказа'!$AB$478:$AB$478</definedName>
    <definedName name="SalesRoundBox277_1">'Бланк заказа'!$V$479:$V$479</definedName>
    <definedName name="SalesRoundBox277_2">'Бланк заказа'!$X$479:$X$479</definedName>
    <definedName name="SalesRoundBox277_3">'Бланк заказа'!$Z$479:$Z$479</definedName>
    <definedName name="SalesRoundBox277_4">'Бланк заказа'!$AB$479:$AB$479</definedName>
    <definedName name="SalesRoundBox278_1">'Бланк заказа'!$V$484:$V$484</definedName>
    <definedName name="SalesRoundBox278_2">'Бланк заказа'!$X$484:$X$484</definedName>
    <definedName name="SalesRoundBox278_3">'Бланк заказа'!$Z$484:$Z$484</definedName>
    <definedName name="SalesRoundBox278_4">'Бланк заказа'!$AB$484:$AB$484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81_1">'Бланк заказа'!$V$491:$V$491</definedName>
    <definedName name="SalesRoundBox281_2">'Бланк заказа'!$X$491:$X$491</definedName>
    <definedName name="SalesRoundBox281_3">'Бланк заказа'!$Z$491:$Z$491</definedName>
    <definedName name="SalesRoundBox281_4">'Бланк заказа'!$AB$491:$AB$491</definedName>
    <definedName name="SalesRoundBox282_1">'Бланк заказа'!$V$492:$V$492</definedName>
    <definedName name="SalesRoundBox282_2">'Бланк заказа'!$X$492:$X$492</definedName>
    <definedName name="SalesRoundBox282_3">'Бланк заказа'!$Z$492:$Z$492</definedName>
    <definedName name="SalesRoundBox282_4">'Бланк заказа'!$AB$492:$AB$492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заказа'!$V$68:$V$68</definedName>
    <definedName name="SalesRoundBox31_2">'Бланк заказа'!$X$68:$X$68</definedName>
    <definedName name="SalesRoundBox31_3">'Бланк заказа'!$Z$68:$Z$68</definedName>
    <definedName name="SalesRoundBox31_4">'Бланк заказа'!$AB$68:$AB$68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заказа'!$V$74:$V$74</definedName>
    <definedName name="SalesRoundBox33_2">'Бланк заказа'!$X$74:$X$74</definedName>
    <definedName name="SalesRoundBox33_3">'Бланк заказа'!$Z$74:$Z$74</definedName>
    <definedName name="SalesRoundBox33_4">'Бланк заказа'!$AB$74:$AB$74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заказа'!$V$79:$V$79</definedName>
    <definedName name="SalesRoundBox35_2">'Бланк заказа'!$X$79:$X$79</definedName>
    <definedName name="SalesRoundBox35_3">'Бланк заказа'!$Z$79:$Z$79</definedName>
    <definedName name="SalesRoundBox35_4">'Бланк заказа'!$AB$79:$AB$79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заказа'!$V$86:$V$86</definedName>
    <definedName name="SalesRoundBox39_2">'Бланк заказа'!$X$86:$X$86</definedName>
    <definedName name="SalesRoundBox39_3">'Бланк заказа'!$Z$86:$Z$86</definedName>
    <definedName name="SalesRoundBox39_4">'Бланк заказа'!$AB$86:$AB$86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заказа'!$V$96:$V$96</definedName>
    <definedName name="SalesRoundBox46_2">'Бланк заказа'!$X$96:$X$96</definedName>
    <definedName name="SalesRoundBox46_3">'Бланк заказа'!$Z$96:$Z$96</definedName>
    <definedName name="SalesRoundBox46_4">'Бланк заказа'!$AB$96:$AB$96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заказа'!$V$102:$V$102</definedName>
    <definedName name="SalesRoundBox48_2">'Бланк заказа'!$X$102:$X$102</definedName>
    <definedName name="SalesRoundBox48_3">'Бланк заказа'!$Z$102:$Z$102</definedName>
    <definedName name="SalesRoundBox48_4">'Бланк заказа'!$AB$102:$AB$102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заказа'!$V$110:$V$110</definedName>
    <definedName name="SalesRoundBox52_2">'Бланк заказа'!$X$110:$X$110</definedName>
    <definedName name="SalesRoundBox52_3">'Бланк заказа'!$Z$110:$Z$110</definedName>
    <definedName name="SalesRoundBox52_4">'Бланк заказа'!$AB$110:$AB$110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заказа'!$V$119:$V$119</definedName>
    <definedName name="SalesRoundBox57_2">'Бланк заказа'!$X$119:$X$119</definedName>
    <definedName name="SalesRoundBox57_3">'Бланк заказа'!$Z$119:$Z$119</definedName>
    <definedName name="SalesRoundBox57_4">'Бланк заказа'!$AB$119:$AB$119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заказа'!$V$153:$V$153</definedName>
    <definedName name="SalesRoundBox87_2">'Бланк заказа'!$X$153:$X$153</definedName>
    <definedName name="SalesRoundBox87_3">'Бланк заказа'!$Z$153:$Z$153</definedName>
    <definedName name="SalesRoundBox87_4">'Бланк заказа'!$AB$153:$AB$153</definedName>
    <definedName name="SalesRoundBox88_1">'Бланк заказа'!$V$154:$V$154</definedName>
    <definedName name="SalesRoundBox88_2">'Бланк заказа'!$X$154:$X$154</definedName>
    <definedName name="SalesRoundBox88_3">'Бланк заказа'!$Z$154:$Z$154</definedName>
    <definedName name="SalesRoundBox88_4">'Бланк заказа'!$AB$154:$AB$154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заказа'!$V$163:$V$163</definedName>
    <definedName name="SalesRoundBox93_2">'Бланк заказа'!$X$163:$X$163</definedName>
    <definedName name="SalesRoundBox93_3">'Бланк заказа'!$Z$163:$Z$163</definedName>
    <definedName name="SalesRoundBox93_4">'Бланк заказа'!$AB$163:$AB$163</definedName>
    <definedName name="SalesRoundBox94_1">'Бланк заказа'!$V$164:$V$164</definedName>
    <definedName name="SalesRoundBox94_2">'Бланк заказа'!$X$164:$X$164</definedName>
    <definedName name="SalesRoundBox94_3">'Бланк заказа'!$Z$164:$Z$164</definedName>
    <definedName name="SalesRoundBox94_4">'Бланк заказа'!$AB$164:$AB$164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заказа'!$T$178:$T$178</definedName>
    <definedName name="UnitOfMeasure105">'Бланк заказа'!$T$179:$T$179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заказа'!$T$200:$T$200</definedName>
    <definedName name="UnitOfMeasure123">'Бланк заказа'!$T$201:$T$201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заказа'!$T$218:$T$218</definedName>
    <definedName name="UnitOfMeasure137">'Бланк заказа'!$T$219:$T$219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заказа'!$T$232:$T$232</definedName>
    <definedName name="UnitOfMeasure147">'Бланк заказа'!$T$233:$T$233</definedName>
    <definedName name="UnitOfMeasure148">'Бланк заказа'!$T$238:$T$238</definedName>
    <definedName name="UnitOfMeasure149">'Бланк заказа'!$T$239:$T$239</definedName>
    <definedName name="UnitOfMeasure15">'Бланк заказа'!$T$44:$T$44</definedName>
    <definedName name="UnitOfMeasure150">'Бланк заказа'!$T$240:$T$240</definedName>
    <definedName name="UnitOfMeasure151">'Бланк заказа'!$T$245:$T$245</definedName>
    <definedName name="UnitOfMeasure152">'Бланк заказа'!$T$246:$T$246</definedName>
    <definedName name="UnitOfMeasure153">'Бланк заказа'!$T$251:$T$251</definedName>
    <definedName name="UnitOfMeasure154">'Бланк заказа'!$T$252:$T$252</definedName>
    <definedName name="UnitOfMeasure155">'Бланк заказа'!$T$258:$T$258</definedName>
    <definedName name="UnitOfMeasure156">'Бланк заказа'!$T$259:$T$259</definedName>
    <definedName name="UnitOfMeasure157">'Бланк заказа'!$T$264:$T$264</definedName>
    <definedName name="UnitOfMeasure158">'Бланк заказа'!$T$265:$T$265</definedName>
    <definedName name="UnitOfMeasure159">'Бланк заказа'!$T$269:$T$269</definedName>
    <definedName name="UnitOfMeasure16">'Бланк заказа'!$T$49:$T$49</definedName>
    <definedName name="UnitOfMeasure160">'Бланк заказа'!$T$270:$T$270</definedName>
    <definedName name="UnitOfMeasure161">'Бланк заказа'!$T$271:$T$271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заказа'!$T$283:$T$283</definedName>
    <definedName name="UnitOfMeasure171">'Бланк заказа'!$T$284:$T$284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заказа'!$T$293:$T$293</definedName>
    <definedName name="UnitOfMeasure177">'Бланк заказа'!$T$294:$T$294</definedName>
    <definedName name="UnitOfMeasure178">'Бланк заказа'!$T$298:$T$298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заказа'!$T$322:$T$322</definedName>
    <definedName name="UnitOfMeasure198">'Бланк заказа'!$T$323:$T$323</definedName>
    <definedName name="UnitOfMeasure199">'Бланк заказа'!$T$327:$T$327</definedName>
    <definedName name="UnitOfMeasure2">'Бланк заказа'!$T$27:$T$27</definedName>
    <definedName name="UnitOfMeasure20">'Бланк заказа'!$T$53:$T$53</definedName>
    <definedName name="UnitOfMeasure200">'Бланк заказа'!$T$333:$T$333</definedName>
    <definedName name="UnitOfMeasure201">'Бланк заказа'!$T$334:$T$334</definedName>
    <definedName name="UnitOfMeasure202">'Бланк заказа'!$T$338:$T$338</definedName>
    <definedName name="UnitOfMeasure203">'Бланк заказа'!$T$339:$T$339</definedName>
    <definedName name="UnitOfMeasure204">'Бланк заказа'!$T$344:$T$344</definedName>
    <definedName name="UnitOfMeasure205">'Бланк заказа'!$T$349:$T$349</definedName>
    <definedName name="UnitOfMeasure206">'Бланк заказа'!$T$350:$T$350</definedName>
    <definedName name="UnitOfMeasure207">'Бланк заказа'!$T$351:$T$351</definedName>
    <definedName name="UnitOfMeasure208">'Бланк заказа'!$T$356:$T$356</definedName>
    <definedName name="UnitOfMeasure209">'Бланк заказа'!$T$357:$T$357</definedName>
    <definedName name="UnitOfMeasure21">'Бланк заказа'!$T$54:$T$54</definedName>
    <definedName name="UnitOfMeasure210">'Бланк заказа'!$T$358:$T$358</definedName>
    <definedName name="UnitOfMeasure211">'Бланк заказа'!$T$359:$T$359</definedName>
    <definedName name="UnitOfMeasure212">'Бланк заказа'!$T$360:$T$360</definedName>
    <definedName name="UnitOfMeasure213">'Бланк заказа'!$T$365:$T$365</definedName>
    <definedName name="UnitOfMeasure214">'Бланк заказа'!$T$370:$T$370</definedName>
    <definedName name="UnitOfMeasure215">'Бланк заказа'!$T$371:$T$371</definedName>
    <definedName name="UnitOfMeasure216">'Бланк заказа'!$T$372:$T$372</definedName>
    <definedName name="UnitOfMeasure217">'Бланк заказа'!$T$378:$T$378</definedName>
    <definedName name="UnitOfMeasure218">'Бланк заказа'!$T$384:$T$384</definedName>
    <definedName name="UnitOfMeasure219">'Бланк заказа'!$T$385:$T$385</definedName>
    <definedName name="UnitOfMeasure22">'Бланк заказа'!$T$59:$T$59</definedName>
    <definedName name="UnitOfMeasure220">'Бланк заказа'!$T$389:$T$389</definedName>
    <definedName name="UnitOfMeasure221">'Бланк заказа'!$T$390:$T$390</definedName>
    <definedName name="UnitOfMeasure222">'Бланк заказа'!$T$396:$T$396</definedName>
    <definedName name="UnitOfMeasure223">'Бланк заказа'!$T$400:$T$400</definedName>
    <definedName name="UnitOfMeasure224">'Бланк заказа'!$T$401:$T$401</definedName>
    <definedName name="UnitOfMeasure225">'Бланк заказа'!$T$402:$T$402</definedName>
    <definedName name="UnitOfMeasure226">'Бланк заказа'!$T$408:$T$408</definedName>
    <definedName name="UnitOfMeasure227">'Бланк заказа'!$T$409:$T$409</definedName>
    <definedName name="UnitOfMeasure228">'Бланк заказа'!$T$413:$T$413</definedName>
    <definedName name="UnitOfMeasure229">'Бланк заказа'!$T$414:$T$414</definedName>
    <definedName name="UnitOfMeasure23">'Бланк заказа'!$T$60:$T$60</definedName>
    <definedName name="UnitOfMeasure230">'Бланк заказа'!$T$420:$T$420</definedName>
    <definedName name="UnitOfMeasure231">'Бланк заказа'!$T$424:$T$424</definedName>
    <definedName name="UnitOfMeasure232">'Бланк заказа'!$T$428:$T$428</definedName>
    <definedName name="UnitOfMeasure233">'Бланк заказа'!$T$429:$T$429</definedName>
    <definedName name="UnitOfMeasure234">'Бланк заказа'!$T$430:$T$430</definedName>
    <definedName name="UnitOfMeasure235">'Бланк заказа'!$T$431:$T$431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заказа'!$T$439:$T$439</definedName>
    <definedName name="UnitOfMeasure241">'Бланк заказа'!$T$440:$T$440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заказа'!$T$478:$T$478</definedName>
    <definedName name="UnitOfMeasure277">'Бланк заказа'!$T$479:$T$479</definedName>
    <definedName name="UnitOfMeasure278">'Бланк заказа'!$T$484:$T$484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81">'Бланк заказа'!$T$491:$T$491</definedName>
    <definedName name="UnitOfMeasure282">'Бланк заказа'!$T$492:$T$492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заказа'!$T$68:$T$68</definedName>
    <definedName name="UnitOfMeasure32">'Бланк заказа'!$T$73:$T$73</definedName>
    <definedName name="UnitOfMeasure33">'Бланк заказа'!$T$74:$T$74</definedName>
    <definedName name="UnitOfMeasure34">'Бланк заказа'!$T$78:$T$78</definedName>
    <definedName name="UnitOfMeasure35">'Бланк заказа'!$T$79:$T$79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заказа'!$T$86:$T$86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заказа'!$T$96:$T$96</definedName>
    <definedName name="UnitOfMeasure47">'Бланк заказа'!$T$101:$T$101</definedName>
    <definedName name="UnitOfMeasure48">'Бланк заказа'!$T$102:$T$102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заказа'!$T$110:$T$110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заказа'!$T$119:$T$119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заказа'!$T$153:$T$153</definedName>
    <definedName name="UnitOfMeasure88">'Бланк заказа'!$T$154:$T$154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заказа'!$T$163:$T$163</definedName>
    <definedName name="UnitOfMeasure94">'Бланк заказа'!$T$164:$T$164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5" i="2" l="1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K505" i="2"/>
  <c r="I505" i="2"/>
  <c r="H505" i="2"/>
  <c r="G505" i="2"/>
  <c r="F505" i="2"/>
  <c r="E505" i="2"/>
  <c r="D505" i="2"/>
  <c r="C505" i="2"/>
  <c r="B505" i="2"/>
  <c r="AA494" i="2"/>
  <c r="Y494" i="2"/>
  <c r="W494" i="2"/>
  <c r="U494" i="2"/>
  <c r="AA493" i="2"/>
  <c r="Y493" i="2"/>
  <c r="W493" i="2"/>
  <c r="U493" i="2"/>
  <c r="CC492" i="2"/>
  <c r="CA492" i="2"/>
  <c r="BY492" i="2"/>
  <c r="BW492" i="2"/>
  <c r="BU492" i="2"/>
  <c r="BS492" i="2"/>
  <c r="BQ492" i="2"/>
  <c r="BO492" i="2"/>
  <c r="AC492" i="2"/>
  <c r="AB492" i="2"/>
  <c r="CD492" i="2" s="1"/>
  <c r="Z492" i="2"/>
  <c r="X492" i="2"/>
  <c r="BV492" i="2" s="1"/>
  <c r="V492" i="2"/>
  <c r="BR492" i="2" s="1"/>
  <c r="CC491" i="2"/>
  <c r="CA491" i="2"/>
  <c r="BY491" i="2"/>
  <c r="BW491" i="2"/>
  <c r="BU491" i="2"/>
  <c r="BS491" i="2"/>
  <c r="BQ491" i="2"/>
  <c r="BO491" i="2"/>
  <c r="AC491" i="2"/>
  <c r="AB491" i="2"/>
  <c r="Z491" i="2"/>
  <c r="BX491" i="2" s="1"/>
  <c r="X491" i="2"/>
  <c r="V491" i="2"/>
  <c r="BP491" i="2" s="1"/>
  <c r="CC490" i="2"/>
  <c r="CA490" i="2"/>
  <c r="BY490" i="2"/>
  <c r="BW490" i="2"/>
  <c r="BU490" i="2"/>
  <c r="BS490" i="2"/>
  <c r="BQ490" i="2"/>
  <c r="BO490" i="2"/>
  <c r="AC490" i="2"/>
  <c r="AB490" i="2"/>
  <c r="Z490" i="2"/>
  <c r="BZ490" i="2" s="1"/>
  <c r="X490" i="2"/>
  <c r="BT490" i="2" s="1"/>
  <c r="V490" i="2"/>
  <c r="CC489" i="2"/>
  <c r="CA489" i="2"/>
  <c r="BY489" i="2"/>
  <c r="BW489" i="2"/>
  <c r="BU489" i="2"/>
  <c r="BS489" i="2"/>
  <c r="BQ489" i="2"/>
  <c r="BO489" i="2"/>
  <c r="AC489" i="2"/>
  <c r="AB489" i="2"/>
  <c r="CD489" i="2" s="1"/>
  <c r="Z489" i="2"/>
  <c r="X489" i="2"/>
  <c r="BV489" i="2" s="1"/>
  <c r="V489" i="2"/>
  <c r="BR489" i="2" s="1"/>
  <c r="AA486" i="2"/>
  <c r="Y486" i="2"/>
  <c r="W486" i="2"/>
  <c r="U486" i="2"/>
  <c r="AA485" i="2"/>
  <c r="Y485" i="2"/>
  <c r="W485" i="2"/>
  <c r="U485" i="2"/>
  <c r="CC484" i="2"/>
  <c r="CA484" i="2"/>
  <c r="BZ484" i="2"/>
  <c r="BY484" i="2"/>
  <c r="BW484" i="2"/>
  <c r="BU484" i="2"/>
  <c r="BS484" i="2"/>
  <c r="BQ484" i="2"/>
  <c r="BO484" i="2"/>
  <c r="AC484" i="2"/>
  <c r="AC485" i="2" s="1"/>
  <c r="AB484" i="2"/>
  <c r="CD484" i="2" s="1"/>
  <c r="Z484" i="2"/>
  <c r="X484" i="2"/>
  <c r="BT484" i="2" s="1"/>
  <c r="V484" i="2"/>
  <c r="AA481" i="2"/>
  <c r="Y481" i="2"/>
  <c r="W481" i="2"/>
  <c r="U481" i="2"/>
  <c r="AA480" i="2"/>
  <c r="Y480" i="2"/>
  <c r="W480" i="2"/>
  <c r="U480" i="2"/>
  <c r="CC479" i="2"/>
  <c r="CA479" i="2"/>
  <c r="BY479" i="2"/>
  <c r="BW479" i="2"/>
  <c r="BU479" i="2"/>
  <c r="BS479" i="2"/>
  <c r="BQ479" i="2"/>
  <c r="BO479" i="2"/>
  <c r="AC479" i="2"/>
  <c r="AB479" i="2"/>
  <c r="CD479" i="2" s="1"/>
  <c r="Z479" i="2"/>
  <c r="BZ479" i="2" s="1"/>
  <c r="X479" i="2"/>
  <c r="V479" i="2"/>
  <c r="BR479" i="2" s="1"/>
  <c r="CC478" i="2"/>
  <c r="CA478" i="2"/>
  <c r="BY478" i="2"/>
  <c r="BW478" i="2"/>
  <c r="BU478" i="2"/>
  <c r="BS478" i="2"/>
  <c r="BQ478" i="2"/>
  <c r="BO478" i="2"/>
  <c r="AC478" i="2"/>
  <c r="AB478" i="2"/>
  <c r="CB478" i="2" s="1"/>
  <c r="Z478" i="2"/>
  <c r="X478" i="2"/>
  <c r="BV478" i="2" s="1"/>
  <c r="V478" i="2"/>
  <c r="CC477" i="2"/>
  <c r="CA477" i="2"/>
  <c r="BY477" i="2"/>
  <c r="BW477" i="2"/>
  <c r="BU477" i="2"/>
  <c r="BS477" i="2"/>
  <c r="BQ477" i="2"/>
  <c r="BO477" i="2"/>
  <c r="AC477" i="2"/>
  <c r="AB477" i="2"/>
  <c r="CD477" i="2" s="1"/>
  <c r="Z477" i="2"/>
  <c r="BZ477" i="2" s="1"/>
  <c r="X477" i="2"/>
  <c r="BT477" i="2" s="1"/>
  <c r="V477" i="2"/>
  <c r="BP477" i="2" s="1"/>
  <c r="CC476" i="2"/>
  <c r="CA476" i="2"/>
  <c r="BY476" i="2"/>
  <c r="BW476" i="2"/>
  <c r="BU476" i="2"/>
  <c r="BS476" i="2"/>
  <c r="BQ476" i="2"/>
  <c r="BO476" i="2"/>
  <c r="AC476" i="2"/>
  <c r="AB476" i="2"/>
  <c r="CD476" i="2" s="1"/>
  <c r="Z476" i="2"/>
  <c r="BZ476" i="2" s="1"/>
  <c r="X476" i="2"/>
  <c r="V476" i="2"/>
  <c r="BR476" i="2" s="1"/>
  <c r="CC475" i="2"/>
  <c r="CA475" i="2"/>
  <c r="BY475" i="2"/>
  <c r="BW475" i="2"/>
  <c r="BU475" i="2"/>
  <c r="BS475" i="2"/>
  <c r="BQ475" i="2"/>
  <c r="BO475" i="2"/>
  <c r="AC475" i="2"/>
  <c r="AB475" i="2"/>
  <c r="CD475" i="2" s="1"/>
  <c r="Z475" i="2"/>
  <c r="BZ475" i="2" s="1"/>
  <c r="X475" i="2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B474" i="2" s="1"/>
  <c r="Z474" i="2"/>
  <c r="X474" i="2"/>
  <c r="BV474" i="2" s="1"/>
  <c r="V474" i="2"/>
  <c r="CC473" i="2"/>
  <c r="CA473" i="2"/>
  <c r="BY473" i="2"/>
  <c r="BW473" i="2"/>
  <c r="BU473" i="2"/>
  <c r="BS473" i="2"/>
  <c r="BQ473" i="2"/>
  <c r="BO473" i="2"/>
  <c r="AC473" i="2"/>
  <c r="AB473" i="2"/>
  <c r="CD473" i="2" s="1"/>
  <c r="Z473" i="2"/>
  <c r="BZ473" i="2" s="1"/>
  <c r="X473" i="2"/>
  <c r="BT473" i="2" s="1"/>
  <c r="V473" i="2"/>
  <c r="BP473" i="2" s="1"/>
  <c r="CC472" i="2"/>
  <c r="CA472" i="2"/>
  <c r="BY472" i="2"/>
  <c r="BW472" i="2"/>
  <c r="BU472" i="2"/>
  <c r="BT472" i="2"/>
  <c r="BS472" i="2"/>
  <c r="BQ472" i="2"/>
  <c r="BO472" i="2"/>
  <c r="AC472" i="2"/>
  <c r="AB472" i="2"/>
  <c r="CD472" i="2" s="1"/>
  <c r="Z472" i="2"/>
  <c r="BZ472" i="2" s="1"/>
  <c r="X472" i="2"/>
  <c r="BV472" i="2" s="1"/>
  <c r="V472" i="2"/>
  <c r="BR472" i="2" s="1"/>
  <c r="CC471" i="2"/>
  <c r="CA471" i="2"/>
  <c r="BY471" i="2"/>
  <c r="BW471" i="2"/>
  <c r="BU471" i="2"/>
  <c r="BS471" i="2"/>
  <c r="BQ471" i="2"/>
  <c r="BO471" i="2"/>
  <c r="AC471" i="2"/>
  <c r="AB471" i="2"/>
  <c r="CD471" i="2" s="1"/>
  <c r="Z471" i="2"/>
  <c r="BZ471" i="2" s="1"/>
  <c r="X471" i="2"/>
  <c r="V471" i="2"/>
  <c r="BR471" i="2" s="1"/>
  <c r="CC470" i="2"/>
  <c r="CA470" i="2"/>
  <c r="BZ470" i="2"/>
  <c r="BY470" i="2"/>
  <c r="BW470" i="2"/>
  <c r="BU470" i="2"/>
  <c r="BS470" i="2"/>
  <c r="BQ470" i="2"/>
  <c r="BO470" i="2"/>
  <c r="AC470" i="2"/>
  <c r="AB470" i="2"/>
  <c r="CB470" i="2" s="1"/>
  <c r="Z470" i="2"/>
  <c r="BX470" i="2" s="1"/>
  <c r="X470" i="2"/>
  <c r="BV470" i="2" s="1"/>
  <c r="V470" i="2"/>
  <c r="CC469" i="2"/>
  <c r="CA469" i="2"/>
  <c r="BY469" i="2"/>
  <c r="BW469" i="2"/>
  <c r="BU469" i="2"/>
  <c r="BS469" i="2"/>
  <c r="BQ469" i="2"/>
  <c r="BO469" i="2"/>
  <c r="AC469" i="2"/>
  <c r="AB469" i="2"/>
  <c r="CD469" i="2" s="1"/>
  <c r="Z469" i="2"/>
  <c r="BZ469" i="2" s="1"/>
  <c r="X469" i="2"/>
  <c r="BT469" i="2" s="1"/>
  <c r="V469" i="2"/>
  <c r="BP469" i="2" s="1"/>
  <c r="CC468" i="2"/>
  <c r="CA468" i="2"/>
  <c r="BY468" i="2"/>
  <c r="BW468" i="2"/>
  <c r="BU468" i="2"/>
  <c r="BT468" i="2"/>
  <c r="BS468" i="2"/>
  <c r="BQ468" i="2"/>
  <c r="BO468" i="2"/>
  <c r="AC468" i="2"/>
  <c r="AB468" i="2"/>
  <c r="CD468" i="2" s="1"/>
  <c r="Z468" i="2"/>
  <c r="BZ468" i="2" s="1"/>
  <c r="X468" i="2"/>
  <c r="BV468" i="2" s="1"/>
  <c r="V468" i="2"/>
  <c r="BR468" i="2" s="1"/>
  <c r="CC467" i="2"/>
  <c r="CA467" i="2"/>
  <c r="BY467" i="2"/>
  <c r="BW467" i="2"/>
  <c r="BU467" i="2"/>
  <c r="BS467" i="2"/>
  <c r="BQ467" i="2"/>
  <c r="BO467" i="2"/>
  <c r="AC467" i="2"/>
  <c r="AB467" i="2"/>
  <c r="CD467" i="2" s="1"/>
  <c r="Z467" i="2"/>
  <c r="BZ467" i="2" s="1"/>
  <c r="X467" i="2"/>
  <c r="V467" i="2"/>
  <c r="BR467" i="2" s="1"/>
  <c r="CC466" i="2"/>
  <c r="CA466" i="2"/>
  <c r="BY466" i="2"/>
  <c r="BW466" i="2"/>
  <c r="BU466" i="2"/>
  <c r="BS466" i="2"/>
  <c r="BQ466" i="2"/>
  <c r="BO466" i="2"/>
  <c r="AC466" i="2"/>
  <c r="AB466" i="2"/>
  <c r="CB466" i="2" s="1"/>
  <c r="Z466" i="2"/>
  <c r="X466" i="2"/>
  <c r="BV466" i="2" s="1"/>
  <c r="V466" i="2"/>
  <c r="CC465" i="2"/>
  <c r="CA465" i="2"/>
  <c r="BY465" i="2"/>
  <c r="BW465" i="2"/>
  <c r="BU465" i="2"/>
  <c r="BS465" i="2"/>
  <c r="BQ465" i="2"/>
  <c r="BO465" i="2"/>
  <c r="AC465" i="2"/>
  <c r="AB465" i="2"/>
  <c r="CD465" i="2" s="1"/>
  <c r="Z465" i="2"/>
  <c r="BZ465" i="2" s="1"/>
  <c r="X465" i="2"/>
  <c r="BT465" i="2" s="1"/>
  <c r="V465" i="2"/>
  <c r="BP465" i="2" s="1"/>
  <c r="CC464" i="2"/>
  <c r="CA464" i="2"/>
  <c r="BY464" i="2"/>
  <c r="BW464" i="2"/>
  <c r="BU464" i="2"/>
  <c r="BS464" i="2"/>
  <c r="BQ464" i="2"/>
  <c r="BO464" i="2"/>
  <c r="AC464" i="2"/>
  <c r="AB464" i="2"/>
  <c r="CD464" i="2" s="1"/>
  <c r="Z464" i="2"/>
  <c r="BZ464" i="2" s="1"/>
  <c r="X464" i="2"/>
  <c r="V464" i="2"/>
  <c r="BR464" i="2" s="1"/>
  <c r="CC463" i="2"/>
  <c r="CA463" i="2"/>
  <c r="BY463" i="2"/>
  <c r="BW463" i="2"/>
  <c r="BU463" i="2"/>
  <c r="BS463" i="2"/>
  <c r="BQ463" i="2"/>
  <c r="BO463" i="2"/>
  <c r="AC463" i="2"/>
  <c r="AB463" i="2"/>
  <c r="CD463" i="2" s="1"/>
  <c r="Z463" i="2"/>
  <c r="BZ463" i="2" s="1"/>
  <c r="X463" i="2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B462" i="2" s="1"/>
  <c r="Z462" i="2"/>
  <c r="X462" i="2"/>
  <c r="BV462" i="2" s="1"/>
  <c r="V462" i="2"/>
  <c r="CC461" i="2"/>
  <c r="CA461" i="2"/>
  <c r="BY461" i="2"/>
  <c r="BW461" i="2"/>
  <c r="BU461" i="2"/>
  <c r="BS461" i="2"/>
  <c r="BQ461" i="2"/>
  <c r="BO461" i="2"/>
  <c r="AC461" i="2"/>
  <c r="AB461" i="2"/>
  <c r="CD461" i="2" s="1"/>
  <c r="Z461" i="2"/>
  <c r="BZ461" i="2" s="1"/>
  <c r="X461" i="2"/>
  <c r="BT461" i="2" s="1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Z460" i="2" s="1"/>
  <c r="X460" i="2"/>
  <c r="V460" i="2"/>
  <c r="BR460" i="2" s="1"/>
  <c r="CC459" i="2"/>
  <c r="CA459" i="2"/>
  <c r="BY459" i="2"/>
  <c r="BW459" i="2"/>
  <c r="BU459" i="2"/>
  <c r="BS459" i="2"/>
  <c r="BQ459" i="2"/>
  <c r="BO459" i="2"/>
  <c r="AC459" i="2"/>
  <c r="AB459" i="2"/>
  <c r="CD459" i="2" s="1"/>
  <c r="Z459" i="2"/>
  <c r="BZ459" i="2" s="1"/>
  <c r="X459" i="2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B458" i="2" s="1"/>
  <c r="Z458" i="2"/>
  <c r="X458" i="2"/>
  <c r="BV458" i="2" s="1"/>
  <c r="V458" i="2"/>
  <c r="CC457" i="2"/>
  <c r="CA457" i="2"/>
  <c r="BY457" i="2"/>
  <c r="BW457" i="2"/>
  <c r="BU457" i="2"/>
  <c r="BS457" i="2"/>
  <c r="BQ457" i="2"/>
  <c r="BO457" i="2"/>
  <c r="AC457" i="2"/>
  <c r="AB457" i="2"/>
  <c r="CD457" i="2" s="1"/>
  <c r="Z457" i="2"/>
  <c r="BZ457" i="2" s="1"/>
  <c r="X457" i="2"/>
  <c r="BT457" i="2" s="1"/>
  <c r="V457" i="2"/>
  <c r="BP457" i="2" s="1"/>
  <c r="CC456" i="2"/>
  <c r="CA456" i="2"/>
  <c r="BY456" i="2"/>
  <c r="BW456" i="2"/>
  <c r="BU456" i="2"/>
  <c r="BT456" i="2"/>
  <c r="BS456" i="2"/>
  <c r="BQ456" i="2"/>
  <c r="BO456" i="2"/>
  <c r="AC456" i="2"/>
  <c r="AB456" i="2"/>
  <c r="CD456" i="2" s="1"/>
  <c r="Z456" i="2"/>
  <c r="BZ456" i="2" s="1"/>
  <c r="X456" i="2"/>
  <c r="BV456" i="2" s="1"/>
  <c r="V456" i="2"/>
  <c r="BR456" i="2" s="1"/>
  <c r="CC455" i="2"/>
  <c r="CA455" i="2"/>
  <c r="BY455" i="2"/>
  <c r="BW455" i="2"/>
  <c r="BU455" i="2"/>
  <c r="BS455" i="2"/>
  <c r="BQ455" i="2"/>
  <c r="BO455" i="2"/>
  <c r="AC455" i="2"/>
  <c r="AB455" i="2"/>
  <c r="CD455" i="2" s="1"/>
  <c r="Z455" i="2"/>
  <c r="BZ455" i="2" s="1"/>
  <c r="X455" i="2"/>
  <c r="V455" i="2"/>
  <c r="BR455" i="2" s="1"/>
  <c r="CC454" i="2"/>
  <c r="CA454" i="2"/>
  <c r="BY454" i="2"/>
  <c r="BW454" i="2"/>
  <c r="BU454" i="2"/>
  <c r="BS454" i="2"/>
  <c r="BR454" i="2"/>
  <c r="BQ454" i="2"/>
  <c r="BO454" i="2"/>
  <c r="AC454" i="2"/>
  <c r="AB454" i="2"/>
  <c r="CB454" i="2" s="1"/>
  <c r="Z454" i="2"/>
  <c r="BX454" i="2" s="1"/>
  <c r="X454" i="2"/>
  <c r="BV454" i="2" s="1"/>
  <c r="V454" i="2"/>
  <c r="BP454" i="2" s="1"/>
  <c r="CC453" i="2"/>
  <c r="CA453" i="2"/>
  <c r="BY453" i="2"/>
  <c r="BW453" i="2"/>
  <c r="BU453" i="2"/>
  <c r="BS453" i="2"/>
  <c r="BQ453" i="2"/>
  <c r="BO453" i="2"/>
  <c r="AC453" i="2"/>
  <c r="AB453" i="2"/>
  <c r="CD453" i="2" s="1"/>
  <c r="Z453" i="2"/>
  <c r="BZ453" i="2" s="1"/>
  <c r="X453" i="2"/>
  <c r="BT453" i="2" s="1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Z452" i="2"/>
  <c r="BZ452" i="2" s="1"/>
  <c r="X452" i="2"/>
  <c r="V452" i="2"/>
  <c r="BR452" i="2" s="1"/>
  <c r="CC451" i="2"/>
  <c r="CA451" i="2"/>
  <c r="BY451" i="2"/>
  <c r="BW451" i="2"/>
  <c r="BU451" i="2"/>
  <c r="BS451" i="2"/>
  <c r="BQ451" i="2"/>
  <c r="BO451" i="2"/>
  <c r="AC451" i="2"/>
  <c r="AB451" i="2"/>
  <c r="CD451" i="2" s="1"/>
  <c r="Z451" i="2"/>
  <c r="BZ451" i="2" s="1"/>
  <c r="X451" i="2"/>
  <c r="V451" i="2"/>
  <c r="BR451" i="2" s="1"/>
  <c r="CC450" i="2"/>
  <c r="CA450" i="2"/>
  <c r="BY450" i="2"/>
  <c r="BW450" i="2"/>
  <c r="BU450" i="2"/>
  <c r="BS450" i="2"/>
  <c r="BR450" i="2"/>
  <c r="BQ450" i="2"/>
  <c r="BO450" i="2"/>
  <c r="AC450" i="2"/>
  <c r="AB450" i="2"/>
  <c r="Z450" i="2"/>
  <c r="BX450" i="2" s="1"/>
  <c r="X450" i="2"/>
  <c r="BV450" i="2" s="1"/>
  <c r="V450" i="2"/>
  <c r="BP450" i="2" s="1"/>
  <c r="CC449" i="2"/>
  <c r="CA449" i="2"/>
  <c r="BY449" i="2"/>
  <c r="BW449" i="2"/>
  <c r="BU449" i="2"/>
  <c r="BS449" i="2"/>
  <c r="BQ449" i="2"/>
  <c r="BO449" i="2"/>
  <c r="AC449" i="2"/>
  <c r="AB449" i="2"/>
  <c r="CD449" i="2" s="1"/>
  <c r="Z449" i="2"/>
  <c r="BZ449" i="2" s="1"/>
  <c r="X449" i="2"/>
  <c r="BT449" i="2" s="1"/>
  <c r="V449" i="2"/>
  <c r="BP449" i="2" s="1"/>
  <c r="CC448" i="2"/>
  <c r="CA448" i="2"/>
  <c r="BY448" i="2"/>
  <c r="BW448" i="2"/>
  <c r="BU448" i="2"/>
  <c r="BS448" i="2"/>
  <c r="BQ448" i="2"/>
  <c r="BO448" i="2"/>
  <c r="AC448" i="2"/>
  <c r="AB448" i="2"/>
  <c r="Z448" i="2"/>
  <c r="BZ448" i="2" s="1"/>
  <c r="X448" i="2"/>
  <c r="V448" i="2"/>
  <c r="BR448" i="2" s="1"/>
  <c r="CC447" i="2"/>
  <c r="CA447" i="2"/>
  <c r="BY447" i="2"/>
  <c r="BW447" i="2"/>
  <c r="BU447" i="2"/>
  <c r="BS447" i="2"/>
  <c r="BQ447" i="2"/>
  <c r="BO447" i="2"/>
  <c r="AC447" i="2"/>
  <c r="AB447" i="2"/>
  <c r="CD447" i="2" s="1"/>
  <c r="Z447" i="2"/>
  <c r="BZ447" i="2" s="1"/>
  <c r="X447" i="2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BX446" i="2" s="1"/>
  <c r="X446" i="2"/>
  <c r="BV446" i="2" s="1"/>
  <c r="V446" i="2"/>
  <c r="CC445" i="2"/>
  <c r="CA445" i="2"/>
  <c r="BY445" i="2"/>
  <c r="BW445" i="2"/>
  <c r="BU445" i="2"/>
  <c r="BS445" i="2"/>
  <c r="BQ445" i="2"/>
  <c r="BO445" i="2"/>
  <c r="AC445" i="2"/>
  <c r="AB445" i="2"/>
  <c r="CD445" i="2" s="1"/>
  <c r="Z445" i="2"/>
  <c r="BZ445" i="2" s="1"/>
  <c r="X445" i="2"/>
  <c r="BT445" i="2" s="1"/>
  <c r="V445" i="2"/>
  <c r="CD444" i="2"/>
  <c r="CC444" i="2"/>
  <c r="CB444" i="2"/>
  <c r="CA444" i="2"/>
  <c r="BY444" i="2"/>
  <c r="BW444" i="2"/>
  <c r="BU444" i="2"/>
  <c r="BS444" i="2"/>
  <c r="BQ444" i="2"/>
  <c r="BO444" i="2"/>
  <c r="AC444" i="2"/>
  <c r="AB444" i="2"/>
  <c r="Z444" i="2"/>
  <c r="X444" i="2"/>
  <c r="BT444" i="2" s="1"/>
  <c r="V444" i="2"/>
  <c r="BR444" i="2" s="1"/>
  <c r="AA442" i="2"/>
  <c r="Y442" i="2"/>
  <c r="W442" i="2"/>
  <c r="U442" i="2"/>
  <c r="AA441" i="2"/>
  <c r="Y441" i="2"/>
  <c r="W441" i="2"/>
  <c r="U441" i="2"/>
  <c r="CC440" i="2"/>
  <c r="CA440" i="2"/>
  <c r="BY440" i="2"/>
  <c r="BW440" i="2"/>
  <c r="BU440" i="2"/>
  <c r="BS440" i="2"/>
  <c r="BQ440" i="2"/>
  <c r="BO440" i="2"/>
  <c r="AC440" i="2"/>
  <c r="AB440" i="2"/>
  <c r="Z440" i="2"/>
  <c r="BX440" i="2" s="1"/>
  <c r="X440" i="2"/>
  <c r="BT440" i="2" s="1"/>
  <c r="V440" i="2"/>
  <c r="BR440" i="2" s="1"/>
  <c r="O440" i="2"/>
  <c r="CC439" i="2"/>
  <c r="CA439" i="2"/>
  <c r="BY439" i="2"/>
  <c r="BW439" i="2"/>
  <c r="BU439" i="2"/>
  <c r="BT439" i="2"/>
  <c r="BS439" i="2"/>
  <c r="BQ439" i="2"/>
  <c r="BO439" i="2"/>
  <c r="AC439" i="2"/>
  <c r="AB439" i="2"/>
  <c r="CD439" i="2" s="1"/>
  <c r="Z439" i="2"/>
  <c r="X439" i="2"/>
  <c r="BV439" i="2" s="1"/>
  <c r="V439" i="2"/>
  <c r="BR439" i="2" s="1"/>
  <c r="O439" i="2"/>
  <c r="CC438" i="2"/>
  <c r="CA438" i="2"/>
  <c r="BY438" i="2"/>
  <c r="BW438" i="2"/>
  <c r="BU438" i="2"/>
  <c r="BS438" i="2"/>
  <c r="BQ438" i="2"/>
  <c r="BO438" i="2"/>
  <c r="AC438" i="2"/>
  <c r="AB438" i="2"/>
  <c r="Z438" i="2"/>
  <c r="BZ438" i="2" s="1"/>
  <c r="X438" i="2"/>
  <c r="BT438" i="2" s="1"/>
  <c r="V438" i="2"/>
  <c r="CC437" i="2"/>
  <c r="CA437" i="2"/>
  <c r="BZ437" i="2"/>
  <c r="BY437" i="2"/>
  <c r="BW437" i="2"/>
  <c r="BU437" i="2"/>
  <c r="BS437" i="2"/>
  <c r="BQ437" i="2"/>
  <c r="BO437" i="2"/>
  <c r="AC437" i="2"/>
  <c r="AB437" i="2"/>
  <c r="CD437" i="2" s="1"/>
  <c r="Z437" i="2"/>
  <c r="BX437" i="2" s="1"/>
  <c r="X437" i="2"/>
  <c r="BT437" i="2" s="1"/>
  <c r="V437" i="2"/>
  <c r="CC436" i="2"/>
  <c r="CA436" i="2"/>
  <c r="BY436" i="2"/>
  <c r="BW436" i="2"/>
  <c r="BU436" i="2"/>
  <c r="BS436" i="2"/>
  <c r="BQ436" i="2"/>
  <c r="BO436" i="2"/>
  <c r="AC436" i="2"/>
  <c r="AB436" i="2"/>
  <c r="CD436" i="2" s="1"/>
  <c r="Z436" i="2"/>
  <c r="BZ436" i="2" s="1"/>
  <c r="X436" i="2"/>
  <c r="BT436" i="2" s="1"/>
  <c r="V436" i="2"/>
  <c r="BR436" i="2" s="1"/>
  <c r="CC435" i="2"/>
  <c r="CA435" i="2"/>
  <c r="BY435" i="2"/>
  <c r="BW435" i="2"/>
  <c r="BU435" i="2"/>
  <c r="BS435" i="2"/>
  <c r="BQ435" i="2"/>
  <c r="BO435" i="2"/>
  <c r="AC435" i="2"/>
  <c r="AB435" i="2"/>
  <c r="Z435" i="2"/>
  <c r="BX435" i="2" s="1"/>
  <c r="X435" i="2"/>
  <c r="BV435" i="2" s="1"/>
  <c r="V435" i="2"/>
  <c r="BP435" i="2" s="1"/>
  <c r="AA433" i="2"/>
  <c r="Y433" i="2"/>
  <c r="W433" i="2"/>
  <c r="U433" i="2"/>
  <c r="AA432" i="2"/>
  <c r="Y432" i="2"/>
  <c r="W432" i="2"/>
  <c r="U432" i="2"/>
  <c r="CC431" i="2"/>
  <c r="CA431" i="2"/>
  <c r="BY431" i="2"/>
  <c r="BW431" i="2"/>
  <c r="BU431" i="2"/>
  <c r="BS431" i="2"/>
  <c r="BQ431" i="2"/>
  <c r="BO431" i="2"/>
  <c r="AC431" i="2"/>
  <c r="AB431" i="2"/>
  <c r="CD431" i="2" s="1"/>
  <c r="Z431" i="2"/>
  <c r="BZ431" i="2" s="1"/>
  <c r="X431" i="2"/>
  <c r="BT431" i="2" s="1"/>
  <c r="V431" i="2"/>
  <c r="CC430" i="2"/>
  <c r="CA430" i="2"/>
  <c r="BY430" i="2"/>
  <c r="BW430" i="2"/>
  <c r="BU430" i="2"/>
  <c r="BT430" i="2"/>
  <c r="BS430" i="2"/>
  <c r="BQ430" i="2"/>
  <c r="BO430" i="2"/>
  <c r="AC430" i="2"/>
  <c r="AB430" i="2"/>
  <c r="CD430" i="2" s="1"/>
  <c r="Z430" i="2"/>
  <c r="BZ430" i="2" s="1"/>
  <c r="X430" i="2"/>
  <c r="BV430" i="2" s="1"/>
  <c r="V430" i="2"/>
  <c r="BR430" i="2" s="1"/>
  <c r="CC429" i="2"/>
  <c r="CA429" i="2"/>
  <c r="BY429" i="2"/>
  <c r="BW429" i="2"/>
  <c r="BU429" i="2"/>
  <c r="BS429" i="2"/>
  <c r="BQ429" i="2"/>
  <c r="BO429" i="2"/>
  <c r="AC429" i="2"/>
  <c r="AB429" i="2"/>
  <c r="CD429" i="2" s="1"/>
  <c r="Z429" i="2"/>
  <c r="BX429" i="2" s="1"/>
  <c r="X429" i="2"/>
  <c r="V429" i="2"/>
  <c r="BR429" i="2" s="1"/>
  <c r="CC428" i="2"/>
  <c r="CA428" i="2"/>
  <c r="BY428" i="2"/>
  <c r="BW428" i="2"/>
  <c r="BU428" i="2"/>
  <c r="BS428" i="2"/>
  <c r="BQ428" i="2"/>
  <c r="BO428" i="2"/>
  <c r="AC428" i="2"/>
  <c r="AB428" i="2"/>
  <c r="CD428" i="2" s="1"/>
  <c r="Z428" i="2"/>
  <c r="BZ428" i="2" s="1"/>
  <c r="X428" i="2"/>
  <c r="BV428" i="2" s="1"/>
  <c r="V428" i="2"/>
  <c r="BR428" i="2" s="1"/>
  <c r="AA426" i="2"/>
  <c r="Y426" i="2"/>
  <c r="W426" i="2"/>
  <c r="U426" i="2"/>
  <c r="AA425" i="2"/>
  <c r="Y425" i="2"/>
  <c r="W425" i="2"/>
  <c r="U425" i="2"/>
  <c r="CC424" i="2"/>
  <c r="CA424" i="2"/>
  <c r="BY424" i="2"/>
  <c r="BW424" i="2"/>
  <c r="BU424" i="2"/>
  <c r="BS424" i="2"/>
  <c r="BQ424" i="2"/>
  <c r="BO424" i="2"/>
  <c r="AC424" i="2"/>
  <c r="AC425" i="2" s="1"/>
  <c r="AB424" i="2"/>
  <c r="Z424" i="2"/>
  <c r="Z425" i="2" s="1"/>
  <c r="X424" i="2"/>
  <c r="X426" i="2" s="1"/>
  <c r="V424" i="2"/>
  <c r="AA422" i="2"/>
  <c r="Y422" i="2"/>
  <c r="W422" i="2"/>
  <c r="U422" i="2"/>
  <c r="AA421" i="2"/>
  <c r="Y421" i="2"/>
  <c r="W421" i="2"/>
  <c r="U421" i="2"/>
  <c r="CC420" i="2"/>
  <c r="CA420" i="2"/>
  <c r="BY420" i="2"/>
  <c r="BW420" i="2"/>
  <c r="BU420" i="2"/>
  <c r="BS420" i="2"/>
  <c r="BQ420" i="2"/>
  <c r="BO420" i="2"/>
  <c r="AC420" i="2"/>
  <c r="AC421" i="2" s="1"/>
  <c r="AB420" i="2"/>
  <c r="Z420" i="2"/>
  <c r="X420" i="2"/>
  <c r="X422" i="2" s="1"/>
  <c r="V420" i="2"/>
  <c r="AA416" i="2"/>
  <c r="Y416" i="2"/>
  <c r="W416" i="2"/>
  <c r="U416" i="2"/>
  <c r="AA415" i="2"/>
  <c r="Y415" i="2"/>
  <c r="W415" i="2"/>
  <c r="U415" i="2"/>
  <c r="CC414" i="2"/>
  <c r="CA414" i="2"/>
  <c r="BY414" i="2"/>
  <c r="BW414" i="2"/>
  <c r="BU414" i="2"/>
  <c r="BT414" i="2"/>
  <c r="BS414" i="2"/>
  <c r="BQ414" i="2"/>
  <c r="BO414" i="2"/>
  <c r="AC414" i="2"/>
  <c r="AB414" i="2"/>
  <c r="CD414" i="2" s="1"/>
  <c r="Z414" i="2"/>
  <c r="X414" i="2"/>
  <c r="BV414" i="2" s="1"/>
  <c r="V414" i="2"/>
  <c r="BR414" i="2" s="1"/>
  <c r="O414" i="2"/>
  <c r="CD413" i="2"/>
  <c r="CC413" i="2"/>
  <c r="CA413" i="2"/>
  <c r="BY413" i="2"/>
  <c r="BW413" i="2"/>
  <c r="BU413" i="2"/>
  <c r="BS413" i="2"/>
  <c r="BQ413" i="2"/>
  <c r="BO413" i="2"/>
  <c r="AC413" i="2"/>
  <c r="AB413" i="2"/>
  <c r="AB415" i="2" s="1"/>
  <c r="Z413" i="2"/>
  <c r="BX413" i="2" s="1"/>
  <c r="X413" i="2"/>
  <c r="V413" i="2"/>
  <c r="O413" i="2"/>
  <c r="AA411" i="2"/>
  <c r="Y411" i="2"/>
  <c r="W411" i="2"/>
  <c r="U411" i="2"/>
  <c r="AA410" i="2"/>
  <c r="Y410" i="2"/>
  <c r="W410" i="2"/>
  <c r="U410" i="2"/>
  <c r="CC409" i="2"/>
  <c r="CA409" i="2"/>
  <c r="BY409" i="2"/>
  <c r="BW409" i="2"/>
  <c r="BU409" i="2"/>
  <c r="BS409" i="2"/>
  <c r="BQ409" i="2"/>
  <c r="BO409" i="2"/>
  <c r="AC409" i="2"/>
  <c r="AB409" i="2"/>
  <c r="Z409" i="2"/>
  <c r="BX409" i="2" s="1"/>
  <c r="X409" i="2"/>
  <c r="BV409" i="2" s="1"/>
  <c r="V409" i="2"/>
  <c r="BR409" i="2" s="1"/>
  <c r="O409" i="2"/>
  <c r="CC408" i="2"/>
  <c r="CA408" i="2"/>
  <c r="BY408" i="2"/>
  <c r="BW408" i="2"/>
  <c r="BU408" i="2"/>
  <c r="BS408" i="2"/>
  <c r="BQ408" i="2"/>
  <c r="BO408" i="2"/>
  <c r="AC408" i="2"/>
  <c r="AB408" i="2"/>
  <c r="CD408" i="2" s="1"/>
  <c r="Z408" i="2"/>
  <c r="X408" i="2"/>
  <c r="V408" i="2"/>
  <c r="O408" i="2"/>
  <c r="AA404" i="2"/>
  <c r="Y404" i="2"/>
  <c r="W404" i="2"/>
  <c r="U404" i="2"/>
  <c r="AA403" i="2"/>
  <c r="Y403" i="2"/>
  <c r="W403" i="2"/>
  <c r="U403" i="2"/>
  <c r="CC402" i="2"/>
  <c r="CA402" i="2"/>
  <c r="BY402" i="2"/>
  <c r="BW402" i="2"/>
  <c r="BU402" i="2"/>
  <c r="BS402" i="2"/>
  <c r="BQ402" i="2"/>
  <c r="BO402" i="2"/>
  <c r="AC402" i="2"/>
  <c r="AB402" i="2"/>
  <c r="Z402" i="2"/>
  <c r="BX402" i="2" s="1"/>
  <c r="X402" i="2"/>
  <c r="BT402" i="2" s="1"/>
  <c r="V402" i="2"/>
  <c r="O402" i="2"/>
  <c r="CC401" i="2"/>
  <c r="CA401" i="2"/>
  <c r="BY401" i="2"/>
  <c r="BW401" i="2"/>
  <c r="BU401" i="2"/>
  <c r="BS401" i="2"/>
  <c r="BQ401" i="2"/>
  <c r="BO401" i="2"/>
  <c r="AC401" i="2"/>
  <c r="AB401" i="2"/>
  <c r="Z401" i="2"/>
  <c r="BZ401" i="2" s="1"/>
  <c r="X401" i="2"/>
  <c r="V401" i="2"/>
  <c r="BR401" i="2" s="1"/>
  <c r="CC400" i="2"/>
  <c r="CA400" i="2"/>
  <c r="BY400" i="2"/>
  <c r="BW400" i="2"/>
  <c r="BU400" i="2"/>
  <c r="BS400" i="2"/>
  <c r="BQ400" i="2"/>
  <c r="BO400" i="2"/>
  <c r="AC400" i="2"/>
  <c r="AB400" i="2"/>
  <c r="Z400" i="2"/>
  <c r="X400" i="2"/>
  <c r="V400" i="2"/>
  <c r="BR400" i="2" s="1"/>
  <c r="AA398" i="2"/>
  <c r="Y398" i="2"/>
  <c r="W398" i="2"/>
  <c r="U398" i="2"/>
  <c r="AA397" i="2"/>
  <c r="Y397" i="2"/>
  <c r="W397" i="2"/>
  <c r="U397" i="2"/>
  <c r="CC396" i="2"/>
  <c r="CA396" i="2"/>
  <c r="BY396" i="2"/>
  <c r="BW396" i="2"/>
  <c r="BU396" i="2"/>
  <c r="BS396" i="2"/>
  <c r="BQ396" i="2"/>
  <c r="BO396" i="2"/>
  <c r="AC396" i="2"/>
  <c r="AC397" i="2" s="1"/>
  <c r="AB396" i="2"/>
  <c r="CB396" i="2" s="1"/>
  <c r="Z396" i="2"/>
  <c r="X396" i="2"/>
  <c r="V396" i="2"/>
  <c r="O396" i="2"/>
  <c r="AA392" i="2"/>
  <c r="Y392" i="2"/>
  <c r="W392" i="2"/>
  <c r="U392" i="2"/>
  <c r="AA391" i="2"/>
  <c r="Y391" i="2"/>
  <c r="W391" i="2"/>
  <c r="U391" i="2"/>
  <c r="CC390" i="2"/>
  <c r="CA390" i="2"/>
  <c r="BY390" i="2"/>
  <c r="BW390" i="2"/>
  <c r="BU390" i="2"/>
  <c r="BS390" i="2"/>
  <c r="BQ390" i="2"/>
  <c r="BO390" i="2"/>
  <c r="AC390" i="2"/>
  <c r="AB390" i="2"/>
  <c r="CD390" i="2" s="1"/>
  <c r="Z390" i="2"/>
  <c r="X390" i="2"/>
  <c r="BT390" i="2" s="1"/>
  <c r="V390" i="2"/>
  <c r="O390" i="2"/>
  <c r="CC389" i="2"/>
  <c r="CA389" i="2"/>
  <c r="BY389" i="2"/>
  <c r="BW389" i="2"/>
  <c r="BU389" i="2"/>
  <c r="BS389" i="2"/>
  <c r="BQ389" i="2"/>
  <c r="BO389" i="2"/>
  <c r="AC389" i="2"/>
  <c r="AB389" i="2"/>
  <c r="CD389" i="2" s="1"/>
  <c r="Z389" i="2"/>
  <c r="X389" i="2"/>
  <c r="V389" i="2"/>
  <c r="BR389" i="2" s="1"/>
  <c r="O389" i="2"/>
  <c r="AA387" i="2"/>
  <c r="Y387" i="2"/>
  <c r="W387" i="2"/>
  <c r="U387" i="2"/>
  <c r="AA386" i="2"/>
  <c r="Y386" i="2"/>
  <c r="W386" i="2"/>
  <c r="U386" i="2"/>
  <c r="CD385" i="2"/>
  <c r="CC385" i="2"/>
  <c r="CB385" i="2"/>
  <c r="CA385" i="2"/>
  <c r="BY385" i="2"/>
  <c r="BW385" i="2"/>
  <c r="BU385" i="2"/>
  <c r="BS385" i="2"/>
  <c r="BQ385" i="2"/>
  <c r="BO385" i="2"/>
  <c r="AC385" i="2"/>
  <c r="AB385" i="2"/>
  <c r="Z385" i="2"/>
  <c r="BZ385" i="2" s="1"/>
  <c r="X385" i="2"/>
  <c r="V385" i="2"/>
  <c r="CC384" i="2"/>
  <c r="CB384" i="2"/>
  <c r="CA384" i="2"/>
  <c r="BY384" i="2"/>
  <c r="BW384" i="2"/>
  <c r="BU384" i="2"/>
  <c r="BS384" i="2"/>
  <c r="BQ384" i="2"/>
  <c r="BO384" i="2"/>
  <c r="AC384" i="2"/>
  <c r="AB384" i="2"/>
  <c r="Z384" i="2"/>
  <c r="BX384" i="2" s="1"/>
  <c r="X384" i="2"/>
  <c r="V384" i="2"/>
  <c r="BR384" i="2" s="1"/>
  <c r="AA380" i="2"/>
  <c r="Y380" i="2"/>
  <c r="W380" i="2"/>
  <c r="U380" i="2"/>
  <c r="AA379" i="2"/>
  <c r="Y379" i="2"/>
  <c r="W379" i="2"/>
  <c r="U379" i="2"/>
  <c r="CC378" i="2"/>
  <c r="CA378" i="2"/>
  <c r="BY378" i="2"/>
  <c r="BW378" i="2"/>
  <c r="BU378" i="2"/>
  <c r="BS378" i="2"/>
  <c r="BQ378" i="2"/>
  <c r="BO378" i="2"/>
  <c r="AC378" i="2"/>
  <c r="AC379" i="2" s="1"/>
  <c r="AB378" i="2"/>
  <c r="AB380" i="2" s="1"/>
  <c r="Z378" i="2"/>
  <c r="X378" i="2"/>
  <c r="BT378" i="2" s="1"/>
  <c r="V378" i="2"/>
  <c r="O378" i="2"/>
  <c r="AA374" i="2"/>
  <c r="Y374" i="2"/>
  <c r="W374" i="2"/>
  <c r="U374" i="2"/>
  <c r="AA373" i="2"/>
  <c r="Y373" i="2"/>
  <c r="W373" i="2"/>
  <c r="U373" i="2"/>
  <c r="CC372" i="2"/>
  <c r="CA372" i="2"/>
  <c r="BY372" i="2"/>
  <c r="BW372" i="2"/>
  <c r="BU372" i="2"/>
  <c r="BS372" i="2"/>
  <c r="BQ372" i="2"/>
  <c r="BO372" i="2"/>
  <c r="AC372" i="2"/>
  <c r="AB372" i="2"/>
  <c r="Z372" i="2"/>
  <c r="BZ372" i="2" s="1"/>
  <c r="X372" i="2"/>
  <c r="V372" i="2"/>
  <c r="BR372" i="2" s="1"/>
  <c r="O372" i="2"/>
  <c r="CC371" i="2"/>
  <c r="CA371" i="2"/>
  <c r="BY371" i="2"/>
  <c r="BW371" i="2"/>
  <c r="BU371" i="2"/>
  <c r="BS371" i="2"/>
  <c r="BQ371" i="2"/>
  <c r="BO371" i="2"/>
  <c r="AC371" i="2"/>
  <c r="AB371" i="2"/>
  <c r="CD371" i="2" s="1"/>
  <c r="Z371" i="2"/>
  <c r="X371" i="2"/>
  <c r="V371" i="2"/>
  <c r="O371" i="2"/>
  <c r="CC370" i="2"/>
  <c r="CA370" i="2"/>
  <c r="BY370" i="2"/>
  <c r="BW370" i="2"/>
  <c r="BV370" i="2"/>
  <c r="BU370" i="2"/>
  <c r="BT370" i="2"/>
  <c r="BS370" i="2"/>
  <c r="BQ370" i="2"/>
  <c r="BO370" i="2"/>
  <c r="AC370" i="2"/>
  <c r="AB370" i="2"/>
  <c r="CB370" i="2" s="1"/>
  <c r="Z370" i="2"/>
  <c r="BX370" i="2" s="1"/>
  <c r="X370" i="2"/>
  <c r="V370" i="2"/>
  <c r="BR370" i="2" s="1"/>
  <c r="O370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C365" i="2"/>
  <c r="AC366" i="2" s="1"/>
  <c r="AB365" i="2"/>
  <c r="CD365" i="2" s="1"/>
  <c r="Z365" i="2"/>
  <c r="BX365" i="2" s="1"/>
  <c r="X365" i="2"/>
  <c r="BT365" i="2" s="1"/>
  <c r="V365" i="2"/>
  <c r="V367" i="2" s="1"/>
  <c r="O365" i="2"/>
  <c r="AA362" i="2"/>
  <c r="Y362" i="2"/>
  <c r="W362" i="2"/>
  <c r="U362" i="2"/>
  <c r="AA361" i="2"/>
  <c r="Y361" i="2"/>
  <c r="W361" i="2"/>
  <c r="U361" i="2"/>
  <c r="CC360" i="2"/>
  <c r="CA360" i="2"/>
  <c r="BY360" i="2"/>
  <c r="BW360" i="2"/>
  <c r="BU360" i="2"/>
  <c r="BS360" i="2"/>
  <c r="BQ360" i="2"/>
  <c r="BO360" i="2"/>
  <c r="AC360" i="2"/>
  <c r="AB360" i="2"/>
  <c r="Z360" i="2"/>
  <c r="BX360" i="2" s="1"/>
  <c r="X360" i="2"/>
  <c r="V360" i="2"/>
  <c r="BR360" i="2" s="1"/>
  <c r="O360" i="2"/>
  <c r="CC359" i="2"/>
  <c r="CA359" i="2"/>
  <c r="BY359" i="2"/>
  <c r="BW359" i="2"/>
  <c r="BU359" i="2"/>
  <c r="BS359" i="2"/>
  <c r="BQ359" i="2"/>
  <c r="BO359" i="2"/>
  <c r="AC359" i="2"/>
  <c r="AB359" i="2"/>
  <c r="Z359" i="2"/>
  <c r="BZ359" i="2" s="1"/>
  <c r="X359" i="2"/>
  <c r="V359" i="2"/>
  <c r="BR359" i="2" s="1"/>
  <c r="O359" i="2"/>
  <c r="CC358" i="2"/>
  <c r="CA358" i="2"/>
  <c r="BY358" i="2"/>
  <c r="BW358" i="2"/>
  <c r="BU358" i="2"/>
  <c r="BS358" i="2"/>
  <c r="BQ358" i="2"/>
  <c r="BO358" i="2"/>
  <c r="AC358" i="2"/>
  <c r="AB358" i="2"/>
  <c r="Z358" i="2"/>
  <c r="X358" i="2"/>
  <c r="V358" i="2"/>
  <c r="O358" i="2"/>
  <c r="CC357" i="2"/>
  <c r="CA357" i="2"/>
  <c r="BY357" i="2"/>
  <c r="BW357" i="2"/>
  <c r="BV357" i="2"/>
  <c r="BU357" i="2"/>
  <c r="BT357" i="2"/>
  <c r="BS357" i="2"/>
  <c r="BQ357" i="2"/>
  <c r="BO357" i="2"/>
  <c r="AC357" i="2"/>
  <c r="AB357" i="2"/>
  <c r="CD357" i="2" s="1"/>
  <c r="Z357" i="2"/>
  <c r="X357" i="2"/>
  <c r="V357" i="2"/>
  <c r="O357" i="2"/>
  <c r="CC356" i="2"/>
  <c r="CA356" i="2"/>
  <c r="BY356" i="2"/>
  <c r="BW356" i="2"/>
  <c r="BU356" i="2"/>
  <c r="BS356" i="2"/>
  <c r="BQ356" i="2"/>
  <c r="BO356" i="2"/>
  <c r="AC356" i="2"/>
  <c r="AB356" i="2"/>
  <c r="CB356" i="2" s="1"/>
  <c r="Z356" i="2"/>
  <c r="BX356" i="2" s="1"/>
  <c r="X356" i="2"/>
  <c r="V356" i="2"/>
  <c r="BR356" i="2" s="1"/>
  <c r="O356" i="2"/>
  <c r="AA353" i="2"/>
  <c r="Y353" i="2"/>
  <c r="W353" i="2"/>
  <c r="U353" i="2"/>
  <c r="AA352" i="2"/>
  <c r="Y352" i="2"/>
  <c r="W352" i="2"/>
  <c r="U352" i="2"/>
  <c r="CC351" i="2"/>
  <c r="CA351" i="2"/>
  <c r="BY351" i="2"/>
  <c r="BW351" i="2"/>
  <c r="BU351" i="2"/>
  <c r="BS351" i="2"/>
  <c r="BQ351" i="2"/>
  <c r="BO351" i="2"/>
  <c r="AC351" i="2"/>
  <c r="AB351" i="2"/>
  <c r="CD351" i="2" s="1"/>
  <c r="Z351" i="2"/>
  <c r="X351" i="2"/>
  <c r="V351" i="2"/>
  <c r="BR351" i="2" s="1"/>
  <c r="O351" i="2"/>
  <c r="CC350" i="2"/>
  <c r="CA350" i="2"/>
  <c r="BY350" i="2"/>
  <c r="BW350" i="2"/>
  <c r="BU350" i="2"/>
  <c r="BT350" i="2"/>
  <c r="BS350" i="2"/>
  <c r="BQ350" i="2"/>
  <c r="BO350" i="2"/>
  <c r="AC350" i="2"/>
  <c r="AB350" i="2"/>
  <c r="CD350" i="2" s="1"/>
  <c r="Z350" i="2"/>
  <c r="X350" i="2"/>
  <c r="BV350" i="2" s="1"/>
  <c r="V350" i="2"/>
  <c r="BR350" i="2" s="1"/>
  <c r="O350" i="2"/>
  <c r="CC349" i="2"/>
  <c r="CA349" i="2"/>
  <c r="BY349" i="2"/>
  <c r="BW349" i="2"/>
  <c r="BU349" i="2"/>
  <c r="BS349" i="2"/>
  <c r="BR349" i="2"/>
  <c r="BQ349" i="2"/>
  <c r="BO349" i="2"/>
  <c r="AC349" i="2"/>
  <c r="AB349" i="2"/>
  <c r="CB349" i="2" s="1"/>
  <c r="Z349" i="2"/>
  <c r="BX349" i="2" s="1"/>
  <c r="X349" i="2"/>
  <c r="V349" i="2"/>
  <c r="O349" i="2"/>
  <c r="AA346" i="2"/>
  <c r="Y346" i="2"/>
  <c r="W346" i="2"/>
  <c r="U346" i="2"/>
  <c r="AA345" i="2"/>
  <c r="Y345" i="2"/>
  <c r="W345" i="2"/>
  <c r="U345" i="2"/>
  <c r="CC344" i="2"/>
  <c r="CA344" i="2"/>
  <c r="BY344" i="2"/>
  <c r="BW344" i="2"/>
  <c r="BU344" i="2"/>
  <c r="BS344" i="2"/>
  <c r="BQ344" i="2"/>
  <c r="BO344" i="2"/>
  <c r="AC344" i="2"/>
  <c r="AC345" i="2" s="1"/>
  <c r="AB344" i="2"/>
  <c r="CD344" i="2" s="1"/>
  <c r="Z344" i="2"/>
  <c r="X344" i="2"/>
  <c r="X346" i="2" s="1"/>
  <c r="V344" i="2"/>
  <c r="O344" i="2"/>
  <c r="AA341" i="2"/>
  <c r="Y341" i="2"/>
  <c r="W341" i="2"/>
  <c r="U341" i="2"/>
  <c r="AA340" i="2"/>
  <c r="Y340" i="2"/>
  <c r="W340" i="2"/>
  <c r="U340" i="2"/>
  <c r="CC339" i="2"/>
  <c r="CA339" i="2"/>
  <c r="BY339" i="2"/>
  <c r="BW339" i="2"/>
  <c r="BU339" i="2"/>
  <c r="BT339" i="2"/>
  <c r="BS339" i="2"/>
  <c r="BQ339" i="2"/>
  <c r="BO339" i="2"/>
  <c r="AC339" i="2"/>
  <c r="AB339" i="2"/>
  <c r="Z339" i="2"/>
  <c r="Z341" i="2" s="1"/>
  <c r="X339" i="2"/>
  <c r="BV339" i="2" s="1"/>
  <c r="V339" i="2"/>
  <c r="BR339" i="2" s="1"/>
  <c r="O339" i="2"/>
  <c r="CC338" i="2"/>
  <c r="CA338" i="2"/>
  <c r="BZ338" i="2"/>
  <c r="BY338" i="2"/>
  <c r="BW338" i="2"/>
  <c r="BU338" i="2"/>
  <c r="BS338" i="2"/>
  <c r="BQ338" i="2"/>
  <c r="BO338" i="2"/>
  <c r="AC338" i="2"/>
  <c r="AB338" i="2"/>
  <c r="CD338" i="2" s="1"/>
  <c r="Z338" i="2"/>
  <c r="BX338" i="2" s="1"/>
  <c r="X338" i="2"/>
  <c r="BV338" i="2" s="1"/>
  <c r="V338" i="2"/>
  <c r="BR338" i="2" s="1"/>
  <c r="O338" i="2"/>
  <c r="AA336" i="2"/>
  <c r="Y336" i="2"/>
  <c r="W336" i="2"/>
  <c r="U336" i="2"/>
  <c r="AA335" i="2"/>
  <c r="Y335" i="2"/>
  <c r="W335" i="2"/>
  <c r="U335" i="2"/>
  <c r="CC334" i="2"/>
  <c r="CA334" i="2"/>
  <c r="BY334" i="2"/>
  <c r="BW334" i="2"/>
  <c r="BU334" i="2"/>
  <c r="BS334" i="2"/>
  <c r="BQ334" i="2"/>
  <c r="BO334" i="2"/>
  <c r="AC334" i="2"/>
  <c r="AB334" i="2"/>
  <c r="Z334" i="2"/>
  <c r="BZ334" i="2" s="1"/>
  <c r="X334" i="2"/>
  <c r="V334" i="2"/>
  <c r="O334" i="2"/>
  <c r="CC333" i="2"/>
  <c r="CA333" i="2"/>
  <c r="BY333" i="2"/>
  <c r="BW333" i="2"/>
  <c r="BU333" i="2"/>
  <c r="BS333" i="2"/>
  <c r="BQ333" i="2"/>
  <c r="BO333" i="2"/>
  <c r="AC333" i="2"/>
  <c r="AC335" i="2" s="1"/>
  <c r="AB333" i="2"/>
  <c r="Z333" i="2"/>
  <c r="X333" i="2"/>
  <c r="X335" i="2" s="1"/>
  <c r="V333" i="2"/>
  <c r="O333" i="2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C327" i="2"/>
  <c r="AC328" i="2" s="1"/>
  <c r="AB327" i="2"/>
  <c r="AB328" i="2" s="1"/>
  <c r="Z327" i="2"/>
  <c r="X327" i="2"/>
  <c r="V327" i="2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C323" i="2"/>
  <c r="AB323" i="2"/>
  <c r="CD323" i="2" s="1"/>
  <c r="Z323" i="2"/>
  <c r="BZ323" i="2" s="1"/>
  <c r="X323" i="2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BZ322" i="2" s="1"/>
  <c r="X322" i="2"/>
  <c r="V322" i="2"/>
  <c r="BR322" i="2" s="1"/>
  <c r="O322" i="2"/>
  <c r="CC321" i="2"/>
  <c r="CA321" i="2"/>
  <c r="BY321" i="2"/>
  <c r="BW321" i="2"/>
  <c r="BV321" i="2"/>
  <c r="BU321" i="2"/>
  <c r="BT321" i="2"/>
  <c r="BS321" i="2"/>
  <c r="BQ321" i="2"/>
  <c r="BO321" i="2"/>
  <c r="AC321" i="2"/>
  <c r="AB321" i="2"/>
  <c r="Z321" i="2"/>
  <c r="BZ321" i="2" s="1"/>
  <c r="X321" i="2"/>
  <c r="V321" i="2"/>
  <c r="O321" i="2"/>
  <c r="CD320" i="2"/>
  <c r="CC320" i="2"/>
  <c r="CB320" i="2"/>
  <c r="CA320" i="2"/>
  <c r="BY320" i="2"/>
  <c r="BW320" i="2"/>
  <c r="BU320" i="2"/>
  <c r="BS320" i="2"/>
  <c r="BQ320" i="2"/>
  <c r="BO320" i="2"/>
  <c r="AC320" i="2"/>
  <c r="AB320" i="2"/>
  <c r="Z320" i="2"/>
  <c r="X320" i="2"/>
  <c r="BV320" i="2" s="1"/>
  <c r="V320" i="2"/>
  <c r="O320" i="2"/>
  <c r="CC319" i="2"/>
  <c r="CA319" i="2"/>
  <c r="BZ319" i="2"/>
  <c r="BY319" i="2"/>
  <c r="BW319" i="2"/>
  <c r="BU319" i="2"/>
  <c r="BS319" i="2"/>
  <c r="BQ319" i="2"/>
  <c r="BO319" i="2"/>
  <c r="AC319" i="2"/>
  <c r="AB319" i="2"/>
  <c r="CD319" i="2" s="1"/>
  <c r="Z319" i="2"/>
  <c r="BX319" i="2" s="1"/>
  <c r="X319" i="2"/>
  <c r="V319" i="2"/>
  <c r="BR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X318" i="2" s="1"/>
  <c r="X318" i="2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X317" i="2"/>
  <c r="BT317" i="2" s="1"/>
  <c r="V317" i="2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Z315" i="2"/>
  <c r="BX315" i="2" s="1"/>
  <c r="X315" i="2"/>
  <c r="V315" i="2"/>
  <c r="O315" i="2"/>
  <c r="CC314" i="2"/>
  <c r="CA314" i="2"/>
  <c r="BY314" i="2"/>
  <c r="BW314" i="2"/>
  <c r="BU314" i="2"/>
  <c r="BS314" i="2"/>
  <c r="BQ314" i="2"/>
  <c r="BO314" i="2"/>
  <c r="AC314" i="2"/>
  <c r="AB314" i="2"/>
  <c r="Z314" i="2"/>
  <c r="BZ314" i="2" s="1"/>
  <c r="X314" i="2"/>
  <c r="BT314" i="2" s="1"/>
  <c r="V314" i="2"/>
  <c r="O314" i="2"/>
  <c r="CC313" i="2"/>
  <c r="CA313" i="2"/>
  <c r="BY313" i="2"/>
  <c r="BW313" i="2"/>
  <c r="BU313" i="2"/>
  <c r="BS313" i="2"/>
  <c r="BQ313" i="2"/>
  <c r="BO313" i="2"/>
  <c r="AC313" i="2"/>
  <c r="AB313" i="2"/>
  <c r="CD313" i="2" s="1"/>
  <c r="Z313" i="2"/>
  <c r="BX313" i="2" s="1"/>
  <c r="X313" i="2"/>
  <c r="V313" i="2"/>
  <c r="BR313" i="2" s="1"/>
  <c r="O313" i="2"/>
  <c r="CC312" i="2"/>
  <c r="CA312" i="2"/>
  <c r="BY312" i="2"/>
  <c r="BW312" i="2"/>
  <c r="BU312" i="2"/>
  <c r="BS312" i="2"/>
  <c r="BQ312" i="2"/>
  <c r="BO312" i="2"/>
  <c r="AC312" i="2"/>
  <c r="AB312" i="2"/>
  <c r="CD312" i="2" s="1"/>
  <c r="Z312" i="2"/>
  <c r="BZ312" i="2" s="1"/>
  <c r="X312" i="2"/>
  <c r="V312" i="2"/>
  <c r="BR312" i="2" s="1"/>
  <c r="O312" i="2"/>
  <c r="CC311" i="2"/>
  <c r="CA311" i="2"/>
  <c r="BY311" i="2"/>
  <c r="BW311" i="2"/>
  <c r="BU311" i="2"/>
  <c r="BS311" i="2"/>
  <c r="BQ311" i="2"/>
  <c r="BO311" i="2"/>
  <c r="AC311" i="2"/>
  <c r="AB311" i="2"/>
  <c r="CD311" i="2" s="1"/>
  <c r="Z311" i="2"/>
  <c r="BX311" i="2" s="1"/>
  <c r="X311" i="2"/>
  <c r="BT311" i="2" s="1"/>
  <c r="V311" i="2"/>
  <c r="O311" i="2"/>
  <c r="CC310" i="2"/>
  <c r="CA310" i="2"/>
  <c r="BY310" i="2"/>
  <c r="BW310" i="2"/>
  <c r="BU310" i="2"/>
  <c r="BS310" i="2"/>
  <c r="BQ310" i="2"/>
  <c r="BO310" i="2"/>
  <c r="AC310" i="2"/>
  <c r="AB310" i="2"/>
  <c r="CD310" i="2" s="1"/>
  <c r="Z310" i="2"/>
  <c r="BZ310" i="2" s="1"/>
  <c r="X310" i="2"/>
  <c r="BV310" i="2" s="1"/>
  <c r="V310" i="2"/>
  <c r="O310" i="2"/>
  <c r="CC309" i="2"/>
  <c r="CA309" i="2"/>
  <c r="BY309" i="2"/>
  <c r="BW309" i="2"/>
  <c r="BU309" i="2"/>
  <c r="BS309" i="2"/>
  <c r="BQ309" i="2"/>
  <c r="BO309" i="2"/>
  <c r="AC309" i="2"/>
  <c r="AB309" i="2"/>
  <c r="CB309" i="2" s="1"/>
  <c r="Z309" i="2"/>
  <c r="BZ309" i="2" s="1"/>
  <c r="X309" i="2"/>
  <c r="BV309" i="2" s="1"/>
  <c r="V309" i="2"/>
  <c r="BP309" i="2" s="1"/>
  <c r="O309" i="2"/>
  <c r="CC308" i="2"/>
  <c r="CA308" i="2"/>
  <c r="BY308" i="2"/>
  <c r="BW308" i="2"/>
  <c r="BU308" i="2"/>
  <c r="BS308" i="2"/>
  <c r="BQ308" i="2"/>
  <c r="BO308" i="2"/>
  <c r="AC308" i="2"/>
  <c r="AB308" i="2"/>
  <c r="Z308" i="2"/>
  <c r="BZ308" i="2" s="1"/>
  <c r="X308" i="2"/>
  <c r="V308" i="2"/>
  <c r="BR308" i="2" s="1"/>
  <c r="O308" i="2"/>
  <c r="CC307" i="2"/>
  <c r="CA307" i="2"/>
  <c r="BY307" i="2"/>
  <c r="BW307" i="2"/>
  <c r="BU307" i="2"/>
  <c r="BS307" i="2"/>
  <c r="BQ307" i="2"/>
  <c r="BO307" i="2"/>
  <c r="AC307" i="2"/>
  <c r="AB307" i="2"/>
  <c r="Z307" i="2"/>
  <c r="X307" i="2"/>
  <c r="BV307" i="2" s="1"/>
  <c r="V307" i="2"/>
  <c r="BR307" i="2" s="1"/>
  <c r="O307" i="2"/>
  <c r="CC306" i="2"/>
  <c r="CA306" i="2"/>
  <c r="BY306" i="2"/>
  <c r="BW306" i="2"/>
  <c r="BU306" i="2"/>
  <c r="BS306" i="2"/>
  <c r="BQ306" i="2"/>
  <c r="BO306" i="2"/>
  <c r="AC306" i="2"/>
  <c r="AB306" i="2"/>
  <c r="CD306" i="2" s="1"/>
  <c r="Z306" i="2"/>
  <c r="X306" i="2"/>
  <c r="BV306" i="2" s="1"/>
  <c r="V306" i="2"/>
  <c r="O306" i="2"/>
  <c r="CD305" i="2"/>
  <c r="CC305" i="2"/>
  <c r="CB305" i="2"/>
  <c r="CA305" i="2"/>
  <c r="BY305" i="2"/>
  <c r="BW305" i="2"/>
  <c r="BV305" i="2"/>
  <c r="BU305" i="2"/>
  <c r="BT305" i="2"/>
  <c r="BS305" i="2"/>
  <c r="BQ305" i="2"/>
  <c r="BO305" i="2"/>
  <c r="AC305" i="2"/>
  <c r="AB305" i="2"/>
  <c r="Z305" i="2"/>
  <c r="BZ305" i="2" s="1"/>
  <c r="X305" i="2"/>
  <c r="V305" i="2"/>
  <c r="BR305" i="2" s="1"/>
  <c r="O305" i="2"/>
  <c r="CC304" i="2"/>
  <c r="CA304" i="2"/>
  <c r="BZ304" i="2"/>
  <c r="BY304" i="2"/>
  <c r="BW304" i="2"/>
  <c r="BU304" i="2"/>
  <c r="BS304" i="2"/>
  <c r="BQ304" i="2"/>
  <c r="BO304" i="2"/>
  <c r="AC304" i="2"/>
  <c r="AB304" i="2"/>
  <c r="CD304" i="2" s="1"/>
  <c r="Z304" i="2"/>
  <c r="X304" i="2"/>
  <c r="V304" i="2"/>
  <c r="BR304" i="2" s="1"/>
  <c r="O304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C298" i="2"/>
  <c r="AC299" i="2" s="1"/>
  <c r="AB298" i="2"/>
  <c r="CD298" i="2" s="1"/>
  <c r="Z298" i="2"/>
  <c r="X298" i="2"/>
  <c r="BV298" i="2" s="1"/>
  <c r="V298" i="2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W294" i="2"/>
  <c r="BU294" i="2"/>
  <c r="BS294" i="2"/>
  <c r="BQ294" i="2"/>
  <c r="BO294" i="2"/>
  <c r="AC294" i="2"/>
  <c r="AB294" i="2"/>
  <c r="CD294" i="2" s="1"/>
  <c r="Z294" i="2"/>
  <c r="BZ294" i="2" s="1"/>
  <c r="X294" i="2"/>
  <c r="BV294" i="2" s="1"/>
  <c r="V294" i="2"/>
  <c r="O294" i="2"/>
  <c r="CC293" i="2"/>
  <c r="CA293" i="2"/>
  <c r="BY293" i="2"/>
  <c r="BW293" i="2"/>
  <c r="BU293" i="2"/>
  <c r="BS293" i="2"/>
  <c r="BQ293" i="2"/>
  <c r="BO293" i="2"/>
  <c r="AC293" i="2"/>
  <c r="AB293" i="2"/>
  <c r="CB293" i="2" s="1"/>
  <c r="Z293" i="2"/>
  <c r="BX293" i="2" s="1"/>
  <c r="X293" i="2"/>
  <c r="BV293" i="2" s="1"/>
  <c r="V293" i="2"/>
  <c r="BP293" i="2" s="1"/>
  <c r="O293" i="2"/>
  <c r="CC292" i="2"/>
  <c r="CA292" i="2"/>
  <c r="BY292" i="2"/>
  <c r="BW292" i="2"/>
  <c r="BU292" i="2"/>
  <c r="BS292" i="2"/>
  <c r="BQ292" i="2"/>
  <c r="BO292" i="2"/>
  <c r="AC292" i="2"/>
  <c r="AB292" i="2"/>
  <c r="CB292" i="2" s="1"/>
  <c r="Z292" i="2"/>
  <c r="BZ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D291" i="2" s="1"/>
  <c r="Z291" i="2"/>
  <c r="BX291" i="2" s="1"/>
  <c r="X291" i="2"/>
  <c r="V291" i="2"/>
  <c r="BR291" i="2" s="1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BT290" i="2" s="1"/>
  <c r="V290" i="2"/>
  <c r="CC289" i="2"/>
  <c r="CA289" i="2"/>
  <c r="BY289" i="2"/>
  <c r="BW289" i="2"/>
  <c r="BU289" i="2"/>
  <c r="BS289" i="2"/>
  <c r="BQ289" i="2"/>
  <c r="BO289" i="2"/>
  <c r="AC289" i="2"/>
  <c r="AC295" i="2" s="1"/>
  <c r="AB289" i="2"/>
  <c r="CD289" i="2" s="1"/>
  <c r="Z289" i="2"/>
  <c r="BX289" i="2" s="1"/>
  <c r="X289" i="2"/>
  <c r="BV289" i="2" s="1"/>
  <c r="V289" i="2"/>
  <c r="BR289" i="2" s="1"/>
  <c r="AA286" i="2"/>
  <c r="Y286" i="2"/>
  <c r="W286" i="2"/>
  <c r="U286" i="2"/>
  <c r="AA285" i="2"/>
  <c r="Y285" i="2"/>
  <c r="W285" i="2"/>
  <c r="U285" i="2"/>
  <c r="CC284" i="2"/>
  <c r="CA284" i="2"/>
  <c r="BY284" i="2"/>
  <c r="BW284" i="2"/>
  <c r="BU284" i="2"/>
  <c r="BS284" i="2"/>
  <c r="BQ284" i="2"/>
  <c r="BO284" i="2"/>
  <c r="AC284" i="2"/>
  <c r="AB284" i="2"/>
  <c r="CD284" i="2" s="1"/>
  <c r="Z284" i="2"/>
  <c r="BZ284" i="2" s="1"/>
  <c r="X284" i="2"/>
  <c r="V284" i="2"/>
  <c r="BP284" i="2" s="1"/>
  <c r="CC283" i="2"/>
  <c r="CA283" i="2"/>
  <c r="BY283" i="2"/>
  <c r="BW283" i="2"/>
  <c r="BU283" i="2"/>
  <c r="BS283" i="2"/>
  <c r="BQ283" i="2"/>
  <c r="BO283" i="2"/>
  <c r="AC283" i="2"/>
  <c r="AB283" i="2"/>
  <c r="CB283" i="2" s="1"/>
  <c r="Z283" i="2"/>
  <c r="BZ283" i="2" s="1"/>
  <c r="X283" i="2"/>
  <c r="BV283" i="2" s="1"/>
  <c r="V283" i="2"/>
  <c r="BR283" i="2" s="1"/>
  <c r="O283" i="2"/>
  <c r="CC282" i="2"/>
  <c r="CA282" i="2"/>
  <c r="BY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O282" i="2"/>
  <c r="CC281" i="2"/>
  <c r="CA281" i="2"/>
  <c r="BY281" i="2"/>
  <c r="BW281" i="2"/>
  <c r="BU281" i="2"/>
  <c r="BS281" i="2"/>
  <c r="BQ281" i="2"/>
  <c r="BO281" i="2"/>
  <c r="AC281" i="2"/>
  <c r="AB281" i="2"/>
  <c r="Z281" i="2"/>
  <c r="BZ281" i="2" s="1"/>
  <c r="X281" i="2"/>
  <c r="V281" i="2"/>
  <c r="BR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T280" i="2" s="1"/>
  <c r="V280" i="2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Z279" i="2" s="1"/>
  <c r="X279" i="2"/>
  <c r="BV279" i="2" s="1"/>
  <c r="V279" i="2"/>
  <c r="CC278" i="2"/>
  <c r="CA278" i="2"/>
  <c r="BY278" i="2"/>
  <c r="BW278" i="2"/>
  <c r="BU278" i="2"/>
  <c r="BS278" i="2"/>
  <c r="BQ278" i="2"/>
  <c r="BO278" i="2"/>
  <c r="AC278" i="2"/>
  <c r="AB278" i="2"/>
  <c r="CD278" i="2" s="1"/>
  <c r="Z278" i="2"/>
  <c r="BX278" i="2" s="1"/>
  <c r="X278" i="2"/>
  <c r="BV278" i="2" s="1"/>
  <c r="V278" i="2"/>
  <c r="BR278" i="2" s="1"/>
  <c r="O278" i="2"/>
  <c r="CC277" i="2"/>
  <c r="CA277" i="2"/>
  <c r="BY277" i="2"/>
  <c r="BW277" i="2"/>
  <c r="BU277" i="2"/>
  <c r="BS277" i="2"/>
  <c r="BQ277" i="2"/>
  <c r="BO277" i="2"/>
  <c r="AC277" i="2"/>
  <c r="AB277" i="2"/>
  <c r="CD277" i="2" s="1"/>
  <c r="Z277" i="2"/>
  <c r="BX277" i="2" s="1"/>
  <c r="X277" i="2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Z276" i="2"/>
  <c r="BZ276" i="2" s="1"/>
  <c r="X276" i="2"/>
  <c r="BV276" i="2" s="1"/>
  <c r="V276" i="2"/>
  <c r="O276" i="2"/>
  <c r="CC275" i="2"/>
  <c r="CA275" i="2"/>
  <c r="BY275" i="2"/>
  <c r="BW275" i="2"/>
  <c r="BU275" i="2"/>
  <c r="BS275" i="2"/>
  <c r="BQ275" i="2"/>
  <c r="BO275" i="2"/>
  <c r="AC275" i="2"/>
  <c r="AB275" i="2"/>
  <c r="Z275" i="2"/>
  <c r="BX275" i="2" s="1"/>
  <c r="X275" i="2"/>
  <c r="V275" i="2"/>
  <c r="O275" i="2"/>
  <c r="AA273" i="2"/>
  <c r="Y273" i="2"/>
  <c r="W273" i="2"/>
  <c r="U273" i="2"/>
  <c r="AA272" i="2"/>
  <c r="Y272" i="2"/>
  <c r="W272" i="2"/>
  <c r="U272" i="2"/>
  <c r="CC271" i="2"/>
  <c r="CA271" i="2"/>
  <c r="BY271" i="2"/>
  <c r="BW271" i="2"/>
  <c r="BU271" i="2"/>
  <c r="BS271" i="2"/>
  <c r="BQ271" i="2"/>
  <c r="BO271" i="2"/>
  <c r="AC271" i="2"/>
  <c r="AB271" i="2"/>
  <c r="CD271" i="2" s="1"/>
  <c r="Z271" i="2"/>
  <c r="BX271" i="2" s="1"/>
  <c r="X271" i="2"/>
  <c r="V271" i="2"/>
  <c r="BR271" i="2" s="1"/>
  <c r="O271" i="2"/>
  <c r="CC270" i="2"/>
  <c r="CA270" i="2"/>
  <c r="BY270" i="2"/>
  <c r="BW270" i="2"/>
  <c r="BU270" i="2"/>
  <c r="BS270" i="2"/>
  <c r="BQ270" i="2"/>
  <c r="BO270" i="2"/>
  <c r="AC270" i="2"/>
  <c r="AB270" i="2"/>
  <c r="Z270" i="2"/>
  <c r="BZ270" i="2" s="1"/>
  <c r="X270" i="2"/>
  <c r="V270" i="2"/>
  <c r="BR270" i="2" s="1"/>
  <c r="O270" i="2"/>
  <c r="CC269" i="2"/>
  <c r="CA269" i="2"/>
  <c r="BY269" i="2"/>
  <c r="BW269" i="2"/>
  <c r="BU269" i="2"/>
  <c r="BS269" i="2"/>
  <c r="BQ269" i="2"/>
  <c r="BO269" i="2"/>
  <c r="AC269" i="2"/>
  <c r="AB269" i="2"/>
  <c r="AB273" i="2" s="1"/>
  <c r="Z269" i="2"/>
  <c r="BX269" i="2" s="1"/>
  <c r="X269" i="2"/>
  <c r="V269" i="2"/>
  <c r="O269" i="2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C265" i="2"/>
  <c r="AB265" i="2"/>
  <c r="CD265" i="2" s="1"/>
  <c r="Z265" i="2"/>
  <c r="BZ265" i="2" s="1"/>
  <c r="X265" i="2"/>
  <c r="BV265" i="2" s="1"/>
  <c r="V265" i="2"/>
  <c r="BR265" i="2" s="1"/>
  <c r="O265" i="2"/>
  <c r="CC264" i="2"/>
  <c r="CA264" i="2"/>
  <c r="BY264" i="2"/>
  <c r="BW264" i="2"/>
  <c r="BU264" i="2"/>
  <c r="BS264" i="2"/>
  <c r="BQ264" i="2"/>
  <c r="BO264" i="2"/>
  <c r="AC264" i="2"/>
  <c r="AC266" i="2" s="1"/>
  <c r="AB264" i="2"/>
  <c r="Z264" i="2"/>
  <c r="Z267" i="2" s="1"/>
  <c r="X264" i="2"/>
  <c r="V264" i="2"/>
  <c r="O264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C259" i="2"/>
  <c r="AB259" i="2"/>
  <c r="CD259" i="2" s="1"/>
  <c r="Z259" i="2"/>
  <c r="BX259" i="2" s="1"/>
  <c r="X259" i="2"/>
  <c r="V259" i="2"/>
  <c r="BR259" i="2" s="1"/>
  <c r="CC258" i="2"/>
  <c r="CA258" i="2"/>
  <c r="BY258" i="2"/>
  <c r="BW258" i="2"/>
  <c r="BU258" i="2"/>
  <c r="BS258" i="2"/>
  <c r="BQ258" i="2"/>
  <c r="BO258" i="2"/>
  <c r="AC258" i="2"/>
  <c r="AC260" i="2" s="1"/>
  <c r="AB258" i="2"/>
  <c r="Z258" i="2"/>
  <c r="BX258" i="2" s="1"/>
  <c r="X258" i="2"/>
  <c r="V258" i="2"/>
  <c r="O258" i="2"/>
  <c r="AA254" i="2"/>
  <c r="Y254" i="2"/>
  <c r="W254" i="2"/>
  <c r="U254" i="2"/>
  <c r="AA253" i="2"/>
  <c r="Y253" i="2"/>
  <c r="W253" i="2"/>
  <c r="U253" i="2"/>
  <c r="CC252" i="2"/>
  <c r="CA252" i="2"/>
  <c r="BY252" i="2"/>
  <c r="BW252" i="2"/>
  <c r="BU252" i="2"/>
  <c r="BS252" i="2"/>
  <c r="BQ252" i="2"/>
  <c r="BO252" i="2"/>
  <c r="AC252" i="2"/>
  <c r="AB252" i="2"/>
  <c r="CD252" i="2" s="1"/>
  <c r="Z252" i="2"/>
  <c r="BX252" i="2" s="1"/>
  <c r="X252" i="2"/>
  <c r="V252" i="2"/>
  <c r="O252" i="2"/>
  <c r="CC251" i="2"/>
  <c r="CA251" i="2"/>
  <c r="BY251" i="2"/>
  <c r="BW251" i="2"/>
  <c r="BU251" i="2"/>
  <c r="BS251" i="2"/>
  <c r="BQ251" i="2"/>
  <c r="BO251" i="2"/>
  <c r="AC251" i="2"/>
  <c r="AC253" i="2" s="1"/>
  <c r="AB251" i="2"/>
  <c r="Z251" i="2"/>
  <c r="BX251" i="2" s="1"/>
  <c r="X251" i="2"/>
  <c r="V251" i="2"/>
  <c r="V254" i="2" s="1"/>
  <c r="O251" i="2"/>
  <c r="AA248" i="2"/>
  <c r="Y248" i="2"/>
  <c r="W248" i="2"/>
  <c r="U248" i="2"/>
  <c r="AA247" i="2"/>
  <c r="Y247" i="2"/>
  <c r="W247" i="2"/>
  <c r="U247" i="2"/>
  <c r="CC246" i="2"/>
  <c r="CA246" i="2"/>
  <c r="BY246" i="2"/>
  <c r="BW246" i="2"/>
  <c r="BU246" i="2"/>
  <c r="BS246" i="2"/>
  <c r="BQ246" i="2"/>
  <c r="BO246" i="2"/>
  <c r="AC246" i="2"/>
  <c r="AB246" i="2"/>
  <c r="CD246" i="2" s="1"/>
  <c r="Z246" i="2"/>
  <c r="BX246" i="2" s="1"/>
  <c r="X246" i="2"/>
  <c r="BV246" i="2" s="1"/>
  <c r="V246" i="2"/>
  <c r="O246" i="2"/>
  <c r="CC245" i="2"/>
  <c r="CA245" i="2"/>
  <c r="BY245" i="2"/>
  <c r="BW245" i="2"/>
  <c r="BU245" i="2"/>
  <c r="BS245" i="2"/>
  <c r="BQ245" i="2"/>
  <c r="BO245" i="2"/>
  <c r="AC245" i="2"/>
  <c r="AB245" i="2"/>
  <c r="AB247" i="2" s="1"/>
  <c r="Z245" i="2"/>
  <c r="BZ245" i="2" s="1"/>
  <c r="X245" i="2"/>
  <c r="BV245" i="2" s="1"/>
  <c r="V245" i="2"/>
  <c r="O245" i="2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C240" i="2"/>
  <c r="AB240" i="2"/>
  <c r="Z240" i="2"/>
  <c r="BZ240" i="2" s="1"/>
  <c r="X240" i="2"/>
  <c r="V240" i="2"/>
  <c r="BR240" i="2" s="1"/>
  <c r="O240" i="2"/>
  <c r="CC239" i="2"/>
  <c r="CA239" i="2"/>
  <c r="BY239" i="2"/>
  <c r="BW239" i="2"/>
  <c r="BU239" i="2"/>
  <c r="BS239" i="2"/>
  <c r="BQ239" i="2"/>
  <c r="BO239" i="2"/>
  <c r="AC239" i="2"/>
  <c r="AB239" i="2"/>
  <c r="CD239" i="2" s="1"/>
  <c r="Z239" i="2"/>
  <c r="BX239" i="2" s="1"/>
  <c r="X239" i="2"/>
  <c r="V239" i="2"/>
  <c r="BR239" i="2" s="1"/>
  <c r="O239" i="2"/>
  <c r="CC238" i="2"/>
  <c r="CA238" i="2"/>
  <c r="BY238" i="2"/>
  <c r="BW238" i="2"/>
  <c r="BU238" i="2"/>
  <c r="BS238" i="2"/>
  <c r="BQ238" i="2"/>
  <c r="BO238" i="2"/>
  <c r="AC238" i="2"/>
  <c r="AC241" i="2" s="1"/>
  <c r="AB238" i="2"/>
  <c r="Z238" i="2"/>
  <c r="BX238" i="2" s="1"/>
  <c r="X238" i="2"/>
  <c r="V238" i="2"/>
  <c r="V241" i="2" s="1"/>
  <c r="O238" i="2"/>
  <c r="AA235" i="2"/>
  <c r="Y235" i="2"/>
  <c r="W235" i="2"/>
  <c r="U235" i="2"/>
  <c r="AA234" i="2"/>
  <c r="Y234" i="2"/>
  <c r="W234" i="2"/>
  <c r="U234" i="2"/>
  <c r="CC233" i="2"/>
  <c r="CA233" i="2"/>
  <c r="BY233" i="2"/>
  <c r="BW233" i="2"/>
  <c r="BU233" i="2"/>
  <c r="BS233" i="2"/>
  <c r="BQ233" i="2"/>
  <c r="BO233" i="2"/>
  <c r="AC233" i="2"/>
  <c r="AB233" i="2"/>
  <c r="CD233" i="2" s="1"/>
  <c r="Z233" i="2"/>
  <c r="BX233" i="2" s="1"/>
  <c r="X233" i="2"/>
  <c r="BV233" i="2" s="1"/>
  <c r="V233" i="2"/>
  <c r="BR233" i="2" s="1"/>
  <c r="O233" i="2"/>
  <c r="CC232" i="2"/>
  <c r="CA232" i="2"/>
  <c r="BY232" i="2"/>
  <c r="BW232" i="2"/>
  <c r="BU232" i="2"/>
  <c r="BS232" i="2"/>
  <c r="BQ232" i="2"/>
  <c r="BO232" i="2"/>
  <c r="AC232" i="2"/>
  <c r="AB232" i="2"/>
  <c r="CD232" i="2" s="1"/>
  <c r="Z232" i="2"/>
  <c r="BX232" i="2" s="1"/>
  <c r="X232" i="2"/>
  <c r="BV232" i="2" s="1"/>
  <c r="V232" i="2"/>
  <c r="BR232" i="2" s="1"/>
  <c r="O232" i="2"/>
  <c r="CC231" i="2"/>
  <c r="CA231" i="2"/>
  <c r="BY231" i="2"/>
  <c r="BW231" i="2"/>
  <c r="BU231" i="2"/>
  <c r="BS231" i="2"/>
  <c r="BQ231" i="2"/>
  <c r="BO231" i="2"/>
  <c r="AC231" i="2"/>
  <c r="AB231" i="2"/>
  <c r="CB231" i="2" s="1"/>
  <c r="Z231" i="2"/>
  <c r="BZ231" i="2" s="1"/>
  <c r="X231" i="2"/>
  <c r="BV231" i="2" s="1"/>
  <c r="V231" i="2"/>
  <c r="BP231" i="2" s="1"/>
  <c r="O231" i="2"/>
  <c r="CC230" i="2"/>
  <c r="CA230" i="2"/>
  <c r="BY230" i="2"/>
  <c r="BW230" i="2"/>
  <c r="BU230" i="2"/>
  <c r="BS230" i="2"/>
  <c r="BQ230" i="2"/>
  <c r="BO230" i="2"/>
  <c r="AC230" i="2"/>
  <c r="AB230" i="2"/>
  <c r="CD230" i="2" s="1"/>
  <c r="Z230" i="2"/>
  <c r="BZ230" i="2" s="1"/>
  <c r="X230" i="2"/>
  <c r="BV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CD229" i="2" s="1"/>
  <c r="Z229" i="2"/>
  <c r="BX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C228" i="2"/>
  <c r="AB228" i="2"/>
  <c r="CD228" i="2" s="1"/>
  <c r="Z228" i="2"/>
  <c r="X228" i="2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CD227" i="2" s="1"/>
  <c r="Z227" i="2"/>
  <c r="BZ227" i="2" s="1"/>
  <c r="X227" i="2"/>
  <c r="BT227" i="2" s="1"/>
  <c r="V227" i="2"/>
  <c r="BP227" i="2" s="1"/>
  <c r="O227" i="2"/>
  <c r="CC226" i="2"/>
  <c r="CA226" i="2"/>
  <c r="BY226" i="2"/>
  <c r="BW226" i="2"/>
  <c r="BU226" i="2"/>
  <c r="BS226" i="2"/>
  <c r="BQ226" i="2"/>
  <c r="BO226" i="2"/>
  <c r="AC226" i="2"/>
  <c r="AB226" i="2"/>
  <c r="Z226" i="2"/>
  <c r="BZ226" i="2" s="1"/>
  <c r="X226" i="2"/>
  <c r="BV226" i="2" s="1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X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C224" i="2"/>
  <c r="AB224" i="2"/>
  <c r="CB224" i="2" s="1"/>
  <c r="Z224" i="2"/>
  <c r="X224" i="2"/>
  <c r="X234" i="2" s="1"/>
  <c r="V224" i="2"/>
  <c r="O224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Q219" i="2"/>
  <c r="BO219" i="2"/>
  <c r="AC219" i="2"/>
  <c r="AB219" i="2"/>
  <c r="CD219" i="2" s="1"/>
  <c r="Z219" i="2"/>
  <c r="BZ219" i="2" s="1"/>
  <c r="X219" i="2"/>
  <c r="BV219" i="2" s="1"/>
  <c r="V219" i="2"/>
  <c r="BR219" i="2" s="1"/>
  <c r="O219" i="2"/>
  <c r="CC218" i="2"/>
  <c r="CA218" i="2"/>
  <c r="BY218" i="2"/>
  <c r="BW218" i="2"/>
  <c r="BU218" i="2"/>
  <c r="BS218" i="2"/>
  <c r="BQ218" i="2"/>
  <c r="BO218" i="2"/>
  <c r="AC218" i="2"/>
  <c r="AB218" i="2"/>
  <c r="CD218" i="2" s="1"/>
  <c r="Z218" i="2"/>
  <c r="BZ218" i="2" s="1"/>
  <c r="X218" i="2"/>
  <c r="BT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Z217" i="2" s="1"/>
  <c r="X217" i="2"/>
  <c r="V217" i="2"/>
  <c r="BR217" i="2" s="1"/>
  <c r="O217" i="2"/>
  <c r="CC216" i="2"/>
  <c r="CA216" i="2"/>
  <c r="BY216" i="2"/>
  <c r="BW216" i="2"/>
  <c r="BU216" i="2"/>
  <c r="BS216" i="2"/>
  <c r="BQ216" i="2"/>
  <c r="BO216" i="2"/>
  <c r="AC216" i="2"/>
  <c r="AB216" i="2"/>
  <c r="CB216" i="2" s="1"/>
  <c r="Z216" i="2"/>
  <c r="BZ216" i="2" s="1"/>
  <c r="X216" i="2"/>
  <c r="BV216" i="2" s="1"/>
  <c r="V216" i="2"/>
  <c r="O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Q214" i="2"/>
  <c r="BO214" i="2"/>
  <c r="AC214" i="2"/>
  <c r="AB214" i="2"/>
  <c r="CD214" i="2" s="1"/>
  <c r="Z214" i="2"/>
  <c r="BX214" i="2" s="1"/>
  <c r="X214" i="2"/>
  <c r="BV214" i="2" s="1"/>
  <c r="V214" i="2"/>
  <c r="BR214" i="2" s="1"/>
  <c r="O214" i="2"/>
  <c r="CC213" i="2"/>
  <c r="CA213" i="2"/>
  <c r="BY213" i="2"/>
  <c r="BW213" i="2"/>
  <c r="BU213" i="2"/>
  <c r="BS213" i="2"/>
  <c r="BQ213" i="2"/>
  <c r="BO213" i="2"/>
  <c r="AC213" i="2"/>
  <c r="AB213" i="2"/>
  <c r="Z213" i="2"/>
  <c r="BX213" i="2" s="1"/>
  <c r="X213" i="2"/>
  <c r="BV213" i="2" s="1"/>
  <c r="V213" i="2"/>
  <c r="O213" i="2"/>
  <c r="CC212" i="2"/>
  <c r="CA212" i="2"/>
  <c r="BY212" i="2"/>
  <c r="BW212" i="2"/>
  <c r="BU212" i="2"/>
  <c r="BS212" i="2"/>
  <c r="BQ212" i="2"/>
  <c r="BO212" i="2"/>
  <c r="AC212" i="2"/>
  <c r="AB212" i="2"/>
  <c r="CD212" i="2" s="1"/>
  <c r="Z212" i="2"/>
  <c r="BZ212" i="2" s="1"/>
  <c r="X212" i="2"/>
  <c r="BV212" i="2" s="1"/>
  <c r="V212" i="2"/>
  <c r="O212" i="2"/>
  <c r="CC211" i="2"/>
  <c r="CA211" i="2"/>
  <c r="BY211" i="2"/>
  <c r="BW211" i="2"/>
  <c r="BU211" i="2"/>
  <c r="BS211" i="2"/>
  <c r="BQ211" i="2"/>
  <c r="BO211" i="2"/>
  <c r="AC211" i="2"/>
  <c r="AB211" i="2"/>
  <c r="CB211" i="2" s="1"/>
  <c r="Z211" i="2"/>
  <c r="BX211" i="2" s="1"/>
  <c r="X211" i="2"/>
  <c r="BV211" i="2" s="1"/>
  <c r="V211" i="2"/>
  <c r="BP211" i="2" s="1"/>
  <c r="O211" i="2"/>
  <c r="CC210" i="2"/>
  <c r="CA210" i="2"/>
  <c r="BY210" i="2"/>
  <c r="BW210" i="2"/>
  <c r="BU210" i="2"/>
  <c r="BS210" i="2"/>
  <c r="BQ210" i="2"/>
  <c r="BO210" i="2"/>
  <c r="AC210" i="2"/>
  <c r="AB210" i="2"/>
  <c r="CD210" i="2" s="1"/>
  <c r="Z210" i="2"/>
  <c r="BZ210" i="2" s="1"/>
  <c r="X210" i="2"/>
  <c r="BV210" i="2" s="1"/>
  <c r="V210" i="2"/>
  <c r="BR210" i="2" s="1"/>
  <c r="O210" i="2"/>
  <c r="CC209" i="2"/>
  <c r="CA209" i="2"/>
  <c r="BY209" i="2"/>
  <c r="BW209" i="2"/>
  <c r="BU209" i="2"/>
  <c r="BS209" i="2"/>
  <c r="BQ209" i="2"/>
  <c r="BO209" i="2"/>
  <c r="AC209" i="2"/>
  <c r="AB209" i="2"/>
  <c r="CD209" i="2" s="1"/>
  <c r="Z209" i="2"/>
  <c r="BX209" i="2" s="1"/>
  <c r="X209" i="2"/>
  <c r="V209" i="2"/>
  <c r="BR209" i="2" s="1"/>
  <c r="O209" i="2"/>
  <c r="CC208" i="2"/>
  <c r="CA208" i="2"/>
  <c r="BY208" i="2"/>
  <c r="BW208" i="2"/>
  <c r="BU208" i="2"/>
  <c r="BS208" i="2"/>
  <c r="BQ208" i="2"/>
  <c r="BO208" i="2"/>
  <c r="AC208" i="2"/>
  <c r="AB208" i="2"/>
  <c r="CD208" i="2" s="1"/>
  <c r="Z208" i="2"/>
  <c r="BZ208" i="2" s="1"/>
  <c r="X208" i="2"/>
  <c r="BV208" i="2" s="1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Z207" i="2"/>
  <c r="BZ207" i="2" s="1"/>
  <c r="X207" i="2"/>
  <c r="BT207" i="2" s="1"/>
  <c r="V207" i="2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Z206" i="2" s="1"/>
  <c r="X206" i="2"/>
  <c r="BV206" i="2" s="1"/>
  <c r="V206" i="2"/>
  <c r="O206" i="2"/>
  <c r="AA203" i="2"/>
  <c r="Y203" i="2"/>
  <c r="W203" i="2"/>
  <c r="U203" i="2"/>
  <c r="AA202" i="2"/>
  <c r="Y202" i="2"/>
  <c r="W202" i="2"/>
  <c r="U202" i="2"/>
  <c r="CC201" i="2"/>
  <c r="CA201" i="2"/>
  <c r="BY201" i="2"/>
  <c r="BW201" i="2"/>
  <c r="BU201" i="2"/>
  <c r="BS201" i="2"/>
  <c r="BQ201" i="2"/>
  <c r="BO201" i="2"/>
  <c r="AC201" i="2"/>
  <c r="AB201" i="2"/>
  <c r="Z201" i="2"/>
  <c r="BX201" i="2" s="1"/>
  <c r="X201" i="2"/>
  <c r="BV201" i="2" s="1"/>
  <c r="V201" i="2"/>
  <c r="BR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B200" i="2" s="1"/>
  <c r="Z200" i="2"/>
  <c r="BZ200" i="2" s="1"/>
  <c r="X200" i="2"/>
  <c r="V200" i="2"/>
  <c r="BR200" i="2" s="1"/>
  <c r="O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B198" i="2" s="1"/>
  <c r="Z198" i="2"/>
  <c r="BX198" i="2" s="1"/>
  <c r="X198" i="2"/>
  <c r="BV198" i="2" s="1"/>
  <c r="V198" i="2"/>
  <c r="BP198" i="2" s="1"/>
  <c r="O198" i="2"/>
  <c r="CC197" i="2"/>
  <c r="CA197" i="2"/>
  <c r="BY197" i="2"/>
  <c r="BW197" i="2"/>
  <c r="BU197" i="2"/>
  <c r="BS197" i="2"/>
  <c r="BQ197" i="2"/>
  <c r="BO197" i="2"/>
  <c r="AC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W195" i="2"/>
  <c r="BU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R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B194" i="2" s="1"/>
  <c r="Z194" i="2"/>
  <c r="BZ194" i="2" s="1"/>
  <c r="X194" i="2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BT193" i="2" s="1"/>
  <c r="V193" i="2"/>
  <c r="O193" i="2"/>
  <c r="CC192" i="2"/>
  <c r="CA192" i="2"/>
  <c r="BY192" i="2"/>
  <c r="BW192" i="2"/>
  <c r="BU192" i="2"/>
  <c r="BS192" i="2"/>
  <c r="BQ192" i="2"/>
  <c r="BO192" i="2"/>
  <c r="AC192" i="2"/>
  <c r="AB192" i="2"/>
  <c r="CB192" i="2" s="1"/>
  <c r="Z192" i="2"/>
  <c r="BZ192" i="2" s="1"/>
  <c r="X192" i="2"/>
  <c r="BV192" i="2" s="1"/>
  <c r="V192" i="2"/>
  <c r="O192" i="2"/>
  <c r="CC191" i="2"/>
  <c r="CA191" i="2"/>
  <c r="BY191" i="2"/>
  <c r="BW191" i="2"/>
  <c r="BU191" i="2"/>
  <c r="BS191" i="2"/>
  <c r="BQ191" i="2"/>
  <c r="BO191" i="2"/>
  <c r="AC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C190" i="2"/>
  <c r="AB190" i="2"/>
  <c r="CD190" i="2" s="1"/>
  <c r="Z190" i="2"/>
  <c r="BX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C189" i="2"/>
  <c r="AB189" i="2"/>
  <c r="CB189" i="2" s="1"/>
  <c r="Z189" i="2"/>
  <c r="BZ189" i="2" s="1"/>
  <c r="X189" i="2"/>
  <c r="BV189" i="2" s="1"/>
  <c r="V189" i="2"/>
  <c r="BR189" i="2" s="1"/>
  <c r="CC188" i="2"/>
  <c r="CA188" i="2"/>
  <c r="BY188" i="2"/>
  <c r="BW188" i="2"/>
  <c r="BU188" i="2"/>
  <c r="BS188" i="2"/>
  <c r="BQ188" i="2"/>
  <c r="BO188" i="2"/>
  <c r="AC188" i="2"/>
  <c r="AB188" i="2"/>
  <c r="Z188" i="2"/>
  <c r="BZ188" i="2" s="1"/>
  <c r="X188" i="2"/>
  <c r="BV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B187" i="2" s="1"/>
  <c r="Z187" i="2"/>
  <c r="BX187" i="2" s="1"/>
  <c r="X187" i="2"/>
  <c r="BT187" i="2" s="1"/>
  <c r="V187" i="2"/>
  <c r="BP187" i="2" s="1"/>
  <c r="O187" i="2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Z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C184" i="2"/>
  <c r="AB184" i="2"/>
  <c r="CD184" i="2" s="1"/>
  <c r="Z184" i="2"/>
  <c r="X184" i="2"/>
  <c r="V184" i="2"/>
  <c r="BR184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C179" i="2"/>
  <c r="AB179" i="2"/>
  <c r="CD179" i="2" s="1"/>
  <c r="Z179" i="2"/>
  <c r="BZ179" i="2" s="1"/>
  <c r="X179" i="2"/>
  <c r="BT179" i="2" s="1"/>
  <c r="V179" i="2"/>
  <c r="BR179" i="2" s="1"/>
  <c r="O179" i="2"/>
  <c r="CC178" i="2"/>
  <c r="CA178" i="2"/>
  <c r="BY178" i="2"/>
  <c r="BW178" i="2"/>
  <c r="BU178" i="2"/>
  <c r="BS178" i="2"/>
  <c r="BQ178" i="2"/>
  <c r="BO178" i="2"/>
  <c r="AC178" i="2"/>
  <c r="AB178" i="2"/>
  <c r="CD178" i="2" s="1"/>
  <c r="Z178" i="2"/>
  <c r="BX178" i="2" s="1"/>
  <c r="X178" i="2"/>
  <c r="BV178" i="2" s="1"/>
  <c r="V178" i="2"/>
  <c r="BP178" i="2" s="1"/>
  <c r="O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BV177" i="2" s="1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B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Z173" i="2" s="1"/>
  <c r="X173" i="2"/>
  <c r="BV173" i="2" s="1"/>
  <c r="V173" i="2"/>
  <c r="BR173" i="2" s="1"/>
  <c r="O173" i="2"/>
  <c r="CC172" i="2"/>
  <c r="CA172" i="2"/>
  <c r="BY172" i="2"/>
  <c r="BW172" i="2"/>
  <c r="BU172" i="2"/>
  <c r="BS172" i="2"/>
  <c r="BQ172" i="2"/>
  <c r="BO172" i="2"/>
  <c r="AC172" i="2"/>
  <c r="AB172" i="2"/>
  <c r="CD172" i="2" s="1"/>
  <c r="Z172" i="2"/>
  <c r="BX172" i="2" s="1"/>
  <c r="X172" i="2"/>
  <c r="BV172" i="2" s="1"/>
  <c r="V172" i="2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BV171" i="2" s="1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B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C180" i="2" s="1"/>
  <c r="AB169" i="2"/>
  <c r="CB169" i="2" s="1"/>
  <c r="Z169" i="2"/>
  <c r="X169" i="2"/>
  <c r="X180" i="2" s="1"/>
  <c r="V169" i="2"/>
  <c r="BR169" i="2" s="1"/>
  <c r="O169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C164" i="2"/>
  <c r="AB164" i="2"/>
  <c r="CD164" i="2" s="1"/>
  <c r="Z164" i="2"/>
  <c r="X164" i="2"/>
  <c r="BT164" i="2" s="1"/>
  <c r="V164" i="2"/>
  <c r="BR164" i="2" s="1"/>
  <c r="O164" i="2"/>
  <c r="CC163" i="2"/>
  <c r="CA163" i="2"/>
  <c r="BY163" i="2"/>
  <c r="BW163" i="2"/>
  <c r="BU163" i="2"/>
  <c r="BS163" i="2"/>
  <c r="BQ163" i="2"/>
  <c r="BO163" i="2"/>
  <c r="AC163" i="2"/>
  <c r="AB163" i="2"/>
  <c r="CD163" i="2" s="1"/>
  <c r="Z163" i="2"/>
  <c r="BZ163" i="2" s="1"/>
  <c r="X163" i="2"/>
  <c r="BT163" i="2" s="1"/>
  <c r="V163" i="2"/>
  <c r="BR163" i="2" s="1"/>
  <c r="O163" i="2"/>
  <c r="CC162" i="2"/>
  <c r="CA162" i="2"/>
  <c r="BY162" i="2"/>
  <c r="BW162" i="2"/>
  <c r="BU162" i="2"/>
  <c r="BS162" i="2"/>
  <c r="BQ162" i="2"/>
  <c r="BO162" i="2"/>
  <c r="AC162" i="2"/>
  <c r="AB162" i="2"/>
  <c r="CB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Z161" i="2"/>
  <c r="BZ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T160" i="2" s="1"/>
  <c r="V160" i="2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X159" i="2"/>
  <c r="BV159" i="2" s="1"/>
  <c r="V159" i="2"/>
  <c r="BR159" i="2" s="1"/>
  <c r="O159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C154" i="2"/>
  <c r="AB154" i="2"/>
  <c r="CD154" i="2" s="1"/>
  <c r="Z154" i="2"/>
  <c r="BZ154" i="2" s="1"/>
  <c r="X154" i="2"/>
  <c r="BT154" i="2" s="1"/>
  <c r="V154" i="2"/>
  <c r="BR154" i="2" s="1"/>
  <c r="O154" i="2"/>
  <c r="CC153" i="2"/>
  <c r="CA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P153" i="2" s="1"/>
  <c r="O153" i="2"/>
  <c r="CC152" i="2"/>
  <c r="CA152" i="2"/>
  <c r="BY152" i="2"/>
  <c r="BW152" i="2"/>
  <c r="BU152" i="2"/>
  <c r="BS152" i="2"/>
  <c r="BQ152" i="2"/>
  <c r="BO152" i="2"/>
  <c r="AC152" i="2"/>
  <c r="AB152" i="2"/>
  <c r="CD152" i="2" s="1"/>
  <c r="Z152" i="2"/>
  <c r="BZ152" i="2" s="1"/>
  <c r="X152" i="2"/>
  <c r="BV152" i="2" s="1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CD151" i="2" s="1"/>
  <c r="Z151" i="2"/>
  <c r="X151" i="2"/>
  <c r="BT151" i="2" s="1"/>
  <c r="V151" i="2"/>
  <c r="BR151" i="2" s="1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T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B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Z148" i="2"/>
  <c r="BZ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D147" i="2" s="1"/>
  <c r="Z147" i="2"/>
  <c r="BX147" i="2" s="1"/>
  <c r="X147" i="2"/>
  <c r="BT147" i="2" s="1"/>
  <c r="V147" i="2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BV146" i="2" s="1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CB145" i="2" s="1"/>
  <c r="Z145" i="2"/>
  <c r="BZ145" i="2" s="1"/>
  <c r="X145" i="2"/>
  <c r="BT145" i="2" s="1"/>
  <c r="V145" i="2"/>
  <c r="BR145" i="2" s="1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X144" i="2"/>
  <c r="BV144" i="2" s="1"/>
  <c r="V144" i="2"/>
  <c r="BR144" i="2" s="1"/>
  <c r="O144" i="2"/>
  <c r="CC143" i="2"/>
  <c r="CA143" i="2"/>
  <c r="BY143" i="2"/>
  <c r="BW143" i="2"/>
  <c r="BU143" i="2"/>
  <c r="BS143" i="2"/>
  <c r="BQ143" i="2"/>
  <c r="BO143" i="2"/>
  <c r="AC143" i="2"/>
  <c r="AB143" i="2"/>
  <c r="CB143" i="2" s="1"/>
  <c r="Z143" i="2"/>
  <c r="BZ143" i="2" s="1"/>
  <c r="X143" i="2"/>
  <c r="BT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Z142" i="2"/>
  <c r="BZ142" i="2" s="1"/>
  <c r="X142" i="2"/>
  <c r="V142" i="2"/>
  <c r="BP142" i="2" s="1"/>
  <c r="O142" i="2"/>
  <c r="CC141" i="2"/>
  <c r="CA141" i="2"/>
  <c r="BY141" i="2"/>
  <c r="BW141" i="2"/>
  <c r="BU141" i="2"/>
  <c r="BS141" i="2"/>
  <c r="BQ141" i="2"/>
  <c r="BO141" i="2"/>
  <c r="AC141" i="2"/>
  <c r="AB141" i="2"/>
  <c r="Z141" i="2"/>
  <c r="BX141" i="2" s="1"/>
  <c r="X141" i="2"/>
  <c r="BT141" i="2" s="1"/>
  <c r="V141" i="2"/>
  <c r="BR141" i="2" s="1"/>
  <c r="O141" i="2"/>
  <c r="CC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CD139" i="2" s="1"/>
  <c r="Z139" i="2"/>
  <c r="BZ139" i="2" s="1"/>
  <c r="X139" i="2"/>
  <c r="BT139" i="2" s="1"/>
  <c r="V139" i="2"/>
  <c r="BR139" i="2" s="1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C137" i="2"/>
  <c r="AB137" i="2"/>
  <c r="CB137" i="2" s="1"/>
  <c r="Z137" i="2"/>
  <c r="X137" i="2"/>
  <c r="BV137" i="2" s="1"/>
  <c r="V137" i="2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Z136" i="2" s="1"/>
  <c r="X136" i="2"/>
  <c r="BT136" i="2" s="1"/>
  <c r="V136" i="2"/>
  <c r="BR136" i="2" s="1"/>
  <c r="O136" i="2"/>
  <c r="CC135" i="2"/>
  <c r="CA135" i="2"/>
  <c r="BY135" i="2"/>
  <c r="BW135" i="2"/>
  <c r="BU135" i="2"/>
  <c r="BS135" i="2"/>
  <c r="BQ135" i="2"/>
  <c r="BO135" i="2"/>
  <c r="AC135" i="2"/>
  <c r="AB135" i="2"/>
  <c r="CD135" i="2" s="1"/>
  <c r="Z135" i="2"/>
  <c r="BX135" i="2" s="1"/>
  <c r="X135" i="2"/>
  <c r="BT135" i="2" s="1"/>
  <c r="V135" i="2"/>
  <c r="BP135" i="2" s="1"/>
  <c r="O135" i="2"/>
  <c r="CC134" i="2"/>
  <c r="CA134" i="2"/>
  <c r="BY134" i="2"/>
  <c r="BW134" i="2"/>
  <c r="BU134" i="2"/>
  <c r="BS134" i="2"/>
  <c r="BQ134" i="2"/>
  <c r="BO134" i="2"/>
  <c r="AC134" i="2"/>
  <c r="AB134" i="2"/>
  <c r="CD134" i="2" s="1"/>
  <c r="Z134" i="2"/>
  <c r="BZ134" i="2" s="1"/>
  <c r="X134" i="2"/>
  <c r="BV134" i="2" s="1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CD133" i="2" s="1"/>
  <c r="Z133" i="2"/>
  <c r="X133" i="2"/>
  <c r="BT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C132" i="2"/>
  <c r="AB132" i="2"/>
  <c r="Z132" i="2"/>
  <c r="BX132" i="2" s="1"/>
  <c r="X132" i="2"/>
  <c r="BT132" i="2" s="1"/>
  <c r="V132" i="2"/>
  <c r="O132" i="2"/>
  <c r="CC131" i="2"/>
  <c r="CA131" i="2"/>
  <c r="BY131" i="2"/>
  <c r="BW131" i="2"/>
  <c r="BU131" i="2"/>
  <c r="BS131" i="2"/>
  <c r="BQ131" i="2"/>
  <c r="BO131" i="2"/>
  <c r="AC131" i="2"/>
  <c r="AB131" i="2"/>
  <c r="CD131" i="2" s="1"/>
  <c r="Z131" i="2"/>
  <c r="BZ131" i="2" s="1"/>
  <c r="X131" i="2"/>
  <c r="BV131" i="2" s="1"/>
  <c r="V131" i="2"/>
  <c r="BR131" i="2" s="1"/>
  <c r="O131" i="2"/>
  <c r="CC130" i="2"/>
  <c r="CA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T130" i="2" s="1"/>
  <c r="V130" i="2"/>
  <c r="BP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X128" i="2" s="1"/>
  <c r="X128" i="2"/>
  <c r="BT128" i="2" s="1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CD127" i="2" s="1"/>
  <c r="Z127" i="2"/>
  <c r="BZ127" i="2" s="1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C126" i="2"/>
  <c r="AB126" i="2"/>
  <c r="Z126" i="2"/>
  <c r="BX126" i="2" s="1"/>
  <c r="X126" i="2"/>
  <c r="BT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Z125" i="2"/>
  <c r="BZ125" i="2" s="1"/>
  <c r="X125" i="2"/>
  <c r="BV125" i="2" s="1"/>
  <c r="V125" i="2"/>
  <c r="BR125" i="2" s="1"/>
  <c r="O125" i="2"/>
  <c r="CD124" i="2"/>
  <c r="CC124" i="2"/>
  <c r="CB124" i="2"/>
  <c r="CA124" i="2"/>
  <c r="BY124" i="2"/>
  <c r="BW124" i="2"/>
  <c r="BU124" i="2"/>
  <c r="BS124" i="2"/>
  <c r="BQ124" i="2"/>
  <c r="BO124" i="2"/>
  <c r="AC124" i="2"/>
  <c r="AC155" i="2" s="1"/>
  <c r="AB124" i="2"/>
  <c r="Z124" i="2"/>
  <c r="Z156" i="2" s="1"/>
  <c r="X124" i="2"/>
  <c r="V124" i="2"/>
  <c r="BR124" i="2" s="1"/>
  <c r="O124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C119" i="2"/>
  <c r="AB119" i="2"/>
  <c r="Z119" i="2"/>
  <c r="BZ119" i="2" s="1"/>
  <c r="X119" i="2"/>
  <c r="BT119" i="2" s="1"/>
  <c r="V119" i="2"/>
  <c r="O119" i="2"/>
  <c r="CC118" i="2"/>
  <c r="CB118" i="2"/>
  <c r="CA118" i="2"/>
  <c r="BY118" i="2"/>
  <c r="BW118" i="2"/>
  <c r="BU118" i="2"/>
  <c r="BS118" i="2"/>
  <c r="BQ118" i="2"/>
  <c r="BO118" i="2"/>
  <c r="AC118" i="2"/>
  <c r="AB118" i="2"/>
  <c r="CD118" i="2" s="1"/>
  <c r="Z118" i="2"/>
  <c r="BZ118" i="2" s="1"/>
  <c r="X118" i="2"/>
  <c r="V118" i="2"/>
  <c r="O118" i="2"/>
  <c r="CC117" i="2"/>
  <c r="CA117" i="2"/>
  <c r="BY117" i="2"/>
  <c r="BW117" i="2"/>
  <c r="BU117" i="2"/>
  <c r="BS117" i="2"/>
  <c r="BQ117" i="2"/>
  <c r="BO117" i="2"/>
  <c r="AC117" i="2"/>
  <c r="AB117" i="2"/>
  <c r="CB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V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B115" i="2"/>
  <c r="Z115" i="2"/>
  <c r="BX115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C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X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CD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U107" i="2"/>
  <c r="BS107" i="2"/>
  <c r="BQ107" i="2"/>
  <c r="BO107" i="2"/>
  <c r="AC107" i="2"/>
  <c r="AC111" i="2" s="1"/>
  <c r="AB107" i="2"/>
  <c r="Z107" i="2"/>
  <c r="BX107" i="2" s="1"/>
  <c r="X107" i="2"/>
  <c r="V107" i="2"/>
  <c r="V112" i="2" s="1"/>
  <c r="O107" i="2"/>
  <c r="AA104" i="2"/>
  <c r="Y104" i="2"/>
  <c r="W104" i="2"/>
  <c r="U104" i="2"/>
  <c r="AA103" i="2"/>
  <c r="Y103" i="2"/>
  <c r="W103" i="2"/>
  <c r="V103" i="2"/>
  <c r="U103" i="2"/>
  <c r="CC102" i="2"/>
  <c r="CA102" i="2"/>
  <c r="BZ102" i="2"/>
  <c r="BY102" i="2"/>
  <c r="BW102" i="2"/>
  <c r="BU102" i="2"/>
  <c r="BS102" i="2"/>
  <c r="BQ102" i="2"/>
  <c r="BO102" i="2"/>
  <c r="AC102" i="2"/>
  <c r="AB102" i="2"/>
  <c r="Z102" i="2"/>
  <c r="BX102" i="2" s="1"/>
  <c r="X102" i="2"/>
  <c r="V102" i="2"/>
  <c r="BR102" i="2" s="1"/>
  <c r="O102" i="2"/>
  <c r="CC101" i="2"/>
  <c r="CA101" i="2"/>
  <c r="BY101" i="2"/>
  <c r="BW101" i="2"/>
  <c r="BU101" i="2"/>
  <c r="BS101" i="2"/>
  <c r="BQ101" i="2"/>
  <c r="BO101" i="2"/>
  <c r="AC101" i="2"/>
  <c r="AC103" i="2" s="1"/>
  <c r="AB101" i="2"/>
  <c r="CD101" i="2" s="1"/>
  <c r="Z101" i="2"/>
  <c r="BX101" i="2" s="1"/>
  <c r="X101" i="2"/>
  <c r="V101" i="2"/>
  <c r="V104" i="2" s="1"/>
  <c r="O101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C96" i="2"/>
  <c r="AB96" i="2"/>
  <c r="Z96" i="2"/>
  <c r="BX96" i="2" s="1"/>
  <c r="X96" i="2"/>
  <c r="BT96" i="2" s="1"/>
  <c r="V96" i="2"/>
  <c r="BR96" i="2" s="1"/>
  <c r="O96" i="2"/>
  <c r="CC95" i="2"/>
  <c r="CA95" i="2"/>
  <c r="BY95" i="2"/>
  <c r="BW95" i="2"/>
  <c r="BU95" i="2"/>
  <c r="BS95" i="2"/>
  <c r="BQ95" i="2"/>
  <c r="BO95" i="2"/>
  <c r="AC95" i="2"/>
  <c r="AB95" i="2"/>
  <c r="CD95" i="2" s="1"/>
  <c r="Z95" i="2"/>
  <c r="BZ95" i="2" s="1"/>
  <c r="X95" i="2"/>
  <c r="BV95" i="2" s="1"/>
  <c r="V95" i="2"/>
  <c r="BR95" i="2" s="1"/>
  <c r="O95" i="2"/>
  <c r="CC94" i="2"/>
  <c r="CA94" i="2"/>
  <c r="BY94" i="2"/>
  <c r="BW94" i="2"/>
  <c r="BU94" i="2"/>
  <c r="BS94" i="2"/>
  <c r="BQ94" i="2"/>
  <c r="BO94" i="2"/>
  <c r="AC94" i="2"/>
  <c r="AB94" i="2"/>
  <c r="CB94" i="2" s="1"/>
  <c r="Z94" i="2"/>
  <c r="BZ94" i="2" s="1"/>
  <c r="X94" i="2"/>
  <c r="BT94" i="2" s="1"/>
  <c r="V94" i="2"/>
  <c r="BP94" i="2" s="1"/>
  <c r="O94" i="2"/>
  <c r="CC93" i="2"/>
  <c r="CA93" i="2"/>
  <c r="BY93" i="2"/>
  <c r="BW93" i="2"/>
  <c r="BU93" i="2"/>
  <c r="BS93" i="2"/>
  <c r="BQ93" i="2"/>
  <c r="BO93" i="2"/>
  <c r="AC93" i="2"/>
  <c r="AB93" i="2"/>
  <c r="CB93" i="2" s="1"/>
  <c r="Z93" i="2"/>
  <c r="BZ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X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Z91" i="2"/>
  <c r="BZ91" i="2" s="1"/>
  <c r="X91" i="2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X90" i="2"/>
  <c r="BT90" i="2" s="1"/>
  <c r="V90" i="2"/>
  <c r="O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C86" i="2"/>
  <c r="AB86" i="2"/>
  <c r="CB86" i="2" s="1"/>
  <c r="Z86" i="2"/>
  <c r="BZ86" i="2" s="1"/>
  <c r="X86" i="2"/>
  <c r="BV86" i="2" s="1"/>
  <c r="V86" i="2"/>
  <c r="O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V85" i="2" s="1"/>
  <c r="V85" i="2"/>
  <c r="BR85" i="2" s="1"/>
  <c r="O85" i="2"/>
  <c r="CC84" i="2"/>
  <c r="CA84" i="2"/>
  <c r="BZ84" i="2"/>
  <c r="BY84" i="2"/>
  <c r="BW84" i="2"/>
  <c r="BU84" i="2"/>
  <c r="BS84" i="2"/>
  <c r="BQ84" i="2"/>
  <c r="BO84" i="2"/>
  <c r="AC84" i="2"/>
  <c r="AB84" i="2"/>
  <c r="CB84" i="2" s="1"/>
  <c r="Z84" i="2"/>
  <c r="BX84" i="2" s="1"/>
  <c r="X84" i="2"/>
  <c r="V84" i="2"/>
  <c r="BR84" i="2" s="1"/>
  <c r="O84" i="2"/>
  <c r="CC83" i="2"/>
  <c r="CA83" i="2"/>
  <c r="BY83" i="2"/>
  <c r="BW83" i="2"/>
  <c r="BU83" i="2"/>
  <c r="BS83" i="2"/>
  <c r="BQ83" i="2"/>
  <c r="BO83" i="2"/>
  <c r="AC83" i="2"/>
  <c r="AB83" i="2"/>
  <c r="Z83" i="2"/>
  <c r="X83" i="2"/>
  <c r="V83" i="2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C79" i="2"/>
  <c r="AB79" i="2"/>
  <c r="CD79" i="2" s="1"/>
  <c r="Z79" i="2"/>
  <c r="BZ79" i="2" s="1"/>
  <c r="X79" i="2"/>
  <c r="BT79" i="2" s="1"/>
  <c r="V79" i="2"/>
  <c r="BR79" i="2" s="1"/>
  <c r="O79" i="2"/>
  <c r="CC78" i="2"/>
  <c r="CA78" i="2"/>
  <c r="BY78" i="2"/>
  <c r="BW78" i="2"/>
  <c r="BU78" i="2"/>
  <c r="BS78" i="2"/>
  <c r="BQ78" i="2"/>
  <c r="BO78" i="2"/>
  <c r="AC78" i="2"/>
  <c r="AC80" i="2" s="1"/>
  <c r="AB78" i="2"/>
  <c r="AB80" i="2" s="1"/>
  <c r="Z78" i="2"/>
  <c r="BX78" i="2" s="1"/>
  <c r="X78" i="2"/>
  <c r="X81" i="2" s="1"/>
  <c r="V78" i="2"/>
  <c r="O78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C74" i="2"/>
  <c r="AB74" i="2"/>
  <c r="CD74" i="2" s="1"/>
  <c r="Z74" i="2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C73" i="2"/>
  <c r="AC75" i="2" s="1"/>
  <c r="AB73" i="2"/>
  <c r="AB75" i="2" s="1"/>
  <c r="Z73" i="2"/>
  <c r="BX73" i="2" s="1"/>
  <c r="X73" i="2"/>
  <c r="X76" i="2" s="1"/>
  <c r="V73" i="2"/>
  <c r="V76" i="2" s="1"/>
  <c r="AA70" i="2"/>
  <c r="Y70" i="2"/>
  <c r="W70" i="2"/>
  <c r="U70" i="2"/>
  <c r="AA69" i="2"/>
  <c r="Y69" i="2"/>
  <c r="W69" i="2"/>
  <c r="U69" i="2"/>
  <c r="CC68" i="2"/>
  <c r="CA68" i="2"/>
  <c r="BY68" i="2"/>
  <c r="BW68" i="2"/>
  <c r="BU68" i="2"/>
  <c r="BS68" i="2"/>
  <c r="BQ68" i="2"/>
  <c r="BO68" i="2"/>
  <c r="AC68" i="2"/>
  <c r="AB68" i="2"/>
  <c r="CD68" i="2" s="1"/>
  <c r="Z68" i="2"/>
  <c r="BZ68" i="2" s="1"/>
  <c r="X68" i="2"/>
  <c r="BV68" i="2" s="1"/>
  <c r="V68" i="2"/>
  <c r="BR68" i="2" s="1"/>
  <c r="O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X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Z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T65" i="2" s="1"/>
  <c r="V65" i="2"/>
  <c r="BP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B63" i="2" s="1"/>
  <c r="Z63" i="2"/>
  <c r="BZ63" i="2" s="1"/>
  <c r="X63" i="2"/>
  <c r="BV63" i="2" s="1"/>
  <c r="V63" i="2"/>
  <c r="BP63" i="2" s="1"/>
  <c r="O63" i="2"/>
  <c r="CC62" i="2"/>
  <c r="CA62" i="2"/>
  <c r="BY62" i="2"/>
  <c r="BW62" i="2"/>
  <c r="BU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C61" i="2"/>
  <c r="AB61" i="2"/>
  <c r="CB61" i="2" s="1"/>
  <c r="Z61" i="2"/>
  <c r="BX61" i="2" s="1"/>
  <c r="X61" i="2"/>
  <c r="BV61" i="2" s="1"/>
  <c r="V61" i="2"/>
  <c r="BR61" i="2" s="1"/>
  <c r="O61" i="2"/>
  <c r="CC60" i="2"/>
  <c r="CA60" i="2"/>
  <c r="BY60" i="2"/>
  <c r="BW60" i="2"/>
  <c r="BU60" i="2"/>
  <c r="BS60" i="2"/>
  <c r="BQ60" i="2"/>
  <c r="BO60" i="2"/>
  <c r="AC60" i="2"/>
  <c r="AB60" i="2"/>
  <c r="CD60" i="2" s="1"/>
  <c r="Z60" i="2"/>
  <c r="BZ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C69" i="2" s="1"/>
  <c r="AB59" i="2"/>
  <c r="Z59" i="2"/>
  <c r="BZ59" i="2" s="1"/>
  <c r="X59" i="2"/>
  <c r="BT59" i="2" s="1"/>
  <c r="V59" i="2"/>
  <c r="V70" i="2" s="1"/>
  <c r="O59" i="2"/>
  <c r="AA56" i="2"/>
  <c r="Y56" i="2"/>
  <c r="W56" i="2"/>
  <c r="U56" i="2"/>
  <c r="AA55" i="2"/>
  <c r="Y55" i="2"/>
  <c r="W55" i="2"/>
  <c r="U55" i="2"/>
  <c r="CC54" i="2"/>
  <c r="CA54" i="2"/>
  <c r="BY54" i="2"/>
  <c r="BW54" i="2"/>
  <c r="BU54" i="2"/>
  <c r="BS54" i="2"/>
  <c r="BQ54" i="2"/>
  <c r="BO54" i="2"/>
  <c r="AC54" i="2"/>
  <c r="AB54" i="2"/>
  <c r="CD54" i="2" s="1"/>
  <c r="Z54" i="2"/>
  <c r="BZ54" i="2" s="1"/>
  <c r="X54" i="2"/>
  <c r="BV54" i="2" s="1"/>
  <c r="V54" i="2"/>
  <c r="BR54" i="2" s="1"/>
  <c r="O54" i="2"/>
  <c r="CC53" i="2"/>
  <c r="CA53" i="2"/>
  <c r="BY53" i="2"/>
  <c r="BW53" i="2"/>
  <c r="BU53" i="2"/>
  <c r="BS53" i="2"/>
  <c r="BQ53" i="2"/>
  <c r="BO53" i="2"/>
  <c r="AC53" i="2"/>
  <c r="AB53" i="2"/>
  <c r="CB53" i="2" s="1"/>
  <c r="Z53" i="2"/>
  <c r="BZ53" i="2" s="1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D52" i="2" s="1"/>
  <c r="Z52" i="2"/>
  <c r="BZ52" i="2" s="1"/>
  <c r="X52" i="2"/>
  <c r="BV52" i="2" s="1"/>
  <c r="V52" i="2"/>
  <c r="BR52" i="2" s="1"/>
  <c r="O52" i="2"/>
  <c r="CC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Y50" i="2"/>
  <c r="BW50" i="2"/>
  <c r="BU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C49" i="2"/>
  <c r="CA49" i="2"/>
  <c r="BY49" i="2"/>
  <c r="BW49" i="2"/>
  <c r="BU49" i="2"/>
  <c r="BS49" i="2"/>
  <c r="BR49" i="2"/>
  <c r="BQ49" i="2"/>
  <c r="BO49" i="2"/>
  <c r="AC49" i="2"/>
  <c r="AB49" i="2"/>
  <c r="CD49" i="2" s="1"/>
  <c r="Z49" i="2"/>
  <c r="X49" i="2"/>
  <c r="BT49" i="2" s="1"/>
  <c r="V49" i="2"/>
  <c r="BP49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U44" i="2"/>
  <c r="BS44" i="2"/>
  <c r="BQ44" i="2"/>
  <c r="BO44" i="2"/>
  <c r="AC44" i="2"/>
  <c r="AB44" i="2"/>
  <c r="CB44" i="2" s="1"/>
  <c r="Z44" i="2"/>
  <c r="BZ44" i="2" s="1"/>
  <c r="X44" i="2"/>
  <c r="BV44" i="2" s="1"/>
  <c r="V44" i="2"/>
  <c r="BP44" i="2" s="1"/>
  <c r="O44" i="2"/>
  <c r="CC43" i="2"/>
  <c r="CA43" i="2"/>
  <c r="BY43" i="2"/>
  <c r="BW43" i="2"/>
  <c r="BU43" i="2"/>
  <c r="BS43" i="2"/>
  <c r="BQ43" i="2"/>
  <c r="BO43" i="2"/>
  <c r="AC43" i="2"/>
  <c r="AC45" i="2" s="1"/>
  <c r="AB43" i="2"/>
  <c r="AB45" i="2" s="1"/>
  <c r="Z43" i="2"/>
  <c r="BZ43" i="2" s="1"/>
  <c r="X43" i="2"/>
  <c r="X46" i="2" s="1"/>
  <c r="V43" i="2"/>
  <c r="V46" i="2" s="1"/>
  <c r="O43" i="2"/>
  <c r="AA40" i="2"/>
  <c r="Y40" i="2"/>
  <c r="W40" i="2"/>
  <c r="U40" i="2"/>
  <c r="AA39" i="2"/>
  <c r="Y39" i="2"/>
  <c r="W39" i="2"/>
  <c r="U39" i="2"/>
  <c r="CC38" i="2"/>
  <c r="CA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R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T36" i="2" s="1"/>
  <c r="V36" i="2"/>
  <c r="BR36" i="2" s="1"/>
  <c r="O36" i="2"/>
  <c r="CC35" i="2"/>
  <c r="CA35" i="2"/>
  <c r="BY35" i="2"/>
  <c r="BW35" i="2"/>
  <c r="BV35" i="2"/>
  <c r="BU35" i="2"/>
  <c r="BT35" i="2"/>
  <c r="BS35" i="2"/>
  <c r="BQ35" i="2"/>
  <c r="BO35" i="2"/>
  <c r="AC35" i="2"/>
  <c r="AB35" i="2"/>
  <c r="CD35" i="2" s="1"/>
  <c r="Z35" i="2"/>
  <c r="BZ35" i="2" s="1"/>
  <c r="X35" i="2"/>
  <c r="V35" i="2"/>
  <c r="BR35" i="2" s="1"/>
  <c r="O35" i="2"/>
  <c r="CC34" i="2"/>
  <c r="CA34" i="2"/>
  <c r="BZ34" i="2"/>
  <c r="BY34" i="2"/>
  <c r="BX34" i="2"/>
  <c r="BW34" i="2"/>
  <c r="BU34" i="2"/>
  <c r="BS34" i="2"/>
  <c r="BR34" i="2"/>
  <c r="BQ34" i="2"/>
  <c r="BO34" i="2"/>
  <c r="AC34" i="2"/>
  <c r="AB34" i="2"/>
  <c r="CB34" i="2" s="1"/>
  <c r="Z34" i="2"/>
  <c r="X34" i="2"/>
  <c r="BV34" i="2" s="1"/>
  <c r="V34" i="2"/>
  <c r="BP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T32" i="2" s="1"/>
  <c r="V32" i="2"/>
  <c r="BR32" i="2" s="1"/>
  <c r="O32" i="2"/>
  <c r="CC31" i="2"/>
  <c r="CA31" i="2"/>
  <c r="BY31" i="2"/>
  <c r="BW31" i="2"/>
  <c r="BU31" i="2"/>
  <c r="BT31" i="2"/>
  <c r="BS31" i="2"/>
  <c r="BQ31" i="2"/>
  <c r="BO31" i="2"/>
  <c r="AC31" i="2"/>
  <c r="AB31" i="2"/>
  <c r="CB31" i="2" s="1"/>
  <c r="Z31" i="2"/>
  <c r="BZ31" i="2" s="1"/>
  <c r="X31" i="2"/>
  <c r="BV31" i="2" s="1"/>
  <c r="V31" i="2"/>
  <c r="BR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T30" i="2" s="1"/>
  <c r="V30" i="2"/>
  <c r="BR30" i="2" s="1"/>
  <c r="O30" i="2"/>
  <c r="CC29" i="2"/>
  <c r="CA29" i="2"/>
  <c r="BZ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T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B27" i="2"/>
  <c r="CD27" i="2" s="1"/>
  <c r="Z27" i="2"/>
  <c r="X27" i="2"/>
  <c r="X39" i="2" s="1"/>
  <c r="V27" i="2"/>
  <c r="O27" i="2"/>
  <c r="AA23" i="2"/>
  <c r="Y23" i="2"/>
  <c r="W23" i="2"/>
  <c r="U23" i="2"/>
  <c r="AA22" i="2"/>
  <c r="Y22" i="2"/>
  <c r="W22" i="2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3" i="2" s="1"/>
  <c r="X21" i="2"/>
  <c r="BT21" i="2" s="1"/>
  <c r="V21" i="2"/>
  <c r="V22" i="2" s="1"/>
  <c r="O21" i="2"/>
  <c r="I10" i="2"/>
  <c r="B9" i="2"/>
  <c r="G10" i="2" s="1"/>
  <c r="E7" i="2"/>
  <c r="Q6" i="2"/>
  <c r="O2" i="2"/>
  <c r="BX30" i="2" l="1"/>
  <c r="BP86" i="2"/>
  <c r="BR86" i="2"/>
  <c r="BX95" i="2"/>
  <c r="CD96" i="2"/>
  <c r="CB96" i="2"/>
  <c r="BV107" i="2"/>
  <c r="BT107" i="2"/>
  <c r="CD117" i="2"/>
  <c r="CD141" i="2"/>
  <c r="CB141" i="2"/>
  <c r="BV142" i="2"/>
  <c r="BT142" i="2"/>
  <c r="BX217" i="2"/>
  <c r="BV228" i="2"/>
  <c r="BT228" i="2"/>
  <c r="CD282" i="2"/>
  <c r="CB282" i="2"/>
  <c r="BX307" i="2"/>
  <c r="BZ307" i="2"/>
  <c r="BX314" i="2"/>
  <c r="BV316" i="2"/>
  <c r="BT316" i="2"/>
  <c r="CD316" i="2"/>
  <c r="CB316" i="2"/>
  <c r="CB338" i="2"/>
  <c r="X341" i="2"/>
  <c r="V346" i="2"/>
  <c r="V345" i="2"/>
  <c r="Z345" i="2"/>
  <c r="BZ344" i="2"/>
  <c r="Z346" i="2"/>
  <c r="BV356" i="2"/>
  <c r="BT356" i="2"/>
  <c r="CD360" i="2"/>
  <c r="CB360" i="2"/>
  <c r="CB450" i="2"/>
  <c r="CD450" i="2"/>
  <c r="BX462" i="2"/>
  <c r="BZ462" i="2"/>
  <c r="BV476" i="2"/>
  <c r="BT476" i="2"/>
  <c r="CB484" i="2"/>
  <c r="X485" i="2"/>
  <c r="AA499" i="2"/>
  <c r="BZ38" i="2"/>
  <c r="BT43" i="2"/>
  <c r="BV43" i="2"/>
  <c r="CB43" i="2"/>
  <c r="CD43" i="2"/>
  <c r="BT44" i="2"/>
  <c r="Z55" i="2"/>
  <c r="CB51" i="2"/>
  <c r="V87" i="2"/>
  <c r="Z87" i="2"/>
  <c r="BV91" i="2"/>
  <c r="BT91" i="2"/>
  <c r="BX131" i="2"/>
  <c r="BV135" i="2"/>
  <c r="BP137" i="2"/>
  <c r="BR137" i="2"/>
  <c r="BV215" i="2"/>
  <c r="BT215" i="2"/>
  <c r="BV275" i="2"/>
  <c r="BT275" i="2"/>
  <c r="BV277" i="2"/>
  <c r="BT277" i="2"/>
  <c r="BV308" i="2"/>
  <c r="BT308" i="2"/>
  <c r="CD308" i="2"/>
  <c r="CB308" i="2"/>
  <c r="BV312" i="2"/>
  <c r="BT312" i="2"/>
  <c r="AB335" i="2"/>
  <c r="CD333" i="2"/>
  <c r="CB333" i="2"/>
  <c r="BV334" i="2"/>
  <c r="BT334" i="2"/>
  <c r="BP358" i="2"/>
  <c r="BR358" i="2"/>
  <c r="V379" i="2"/>
  <c r="V380" i="2"/>
  <c r="BV384" i="2"/>
  <c r="BT384" i="2"/>
  <c r="AB386" i="2"/>
  <c r="AB387" i="2"/>
  <c r="BV389" i="2"/>
  <c r="BT389" i="2"/>
  <c r="X391" i="2"/>
  <c r="V398" i="2"/>
  <c r="V397" i="2"/>
  <c r="Z397" i="2"/>
  <c r="BZ396" i="2"/>
  <c r="BX401" i="2"/>
  <c r="CD402" i="2"/>
  <c r="CB402" i="2"/>
  <c r="V415" i="2"/>
  <c r="BR413" i="2"/>
  <c r="AC415" i="2"/>
  <c r="BX424" i="2"/>
  <c r="AB441" i="2"/>
  <c r="CB435" i="2"/>
  <c r="CB437" i="2"/>
  <c r="BP446" i="2"/>
  <c r="BR446" i="2"/>
  <c r="CD452" i="2"/>
  <c r="CB452" i="2"/>
  <c r="BV460" i="2"/>
  <c r="BT460" i="2"/>
  <c r="BV464" i="2"/>
  <c r="BT464" i="2"/>
  <c r="BX478" i="2"/>
  <c r="BZ478" i="2"/>
  <c r="BX490" i="2"/>
  <c r="AC87" i="2"/>
  <c r="V120" i="2"/>
  <c r="AC120" i="2"/>
  <c r="BX119" i="2"/>
  <c r="X156" i="2"/>
  <c r="BX134" i="2"/>
  <c r="X202" i="2"/>
  <c r="AB260" i="2"/>
  <c r="CB298" i="2"/>
  <c r="V366" i="2"/>
  <c r="AB379" i="2"/>
  <c r="AC386" i="2"/>
  <c r="BV390" i="2"/>
  <c r="Z404" i="2"/>
  <c r="CB414" i="2"/>
  <c r="Z493" i="2"/>
  <c r="BT489" i="2"/>
  <c r="AB493" i="2"/>
  <c r="BR491" i="2"/>
  <c r="G9" i="2"/>
  <c r="BX21" i="2"/>
  <c r="V23" i="2"/>
  <c r="AB23" i="2"/>
  <c r="V39" i="2"/>
  <c r="AC39" i="2"/>
  <c r="BT27" i="2"/>
  <c r="BV27" i="2"/>
  <c r="CB27" i="2"/>
  <c r="BV28" i="2"/>
  <c r="BP29" i="2"/>
  <c r="BT29" i="2"/>
  <c r="BP30" i="2"/>
  <c r="BX31" i="2"/>
  <c r="CD31" i="2"/>
  <c r="BZ32" i="2"/>
  <c r="CB32" i="2"/>
  <c r="BV33" i="2"/>
  <c r="BV36" i="2"/>
  <c r="CB36" i="2"/>
  <c r="BP37" i="2"/>
  <c r="BT37" i="2"/>
  <c r="BP38" i="2"/>
  <c r="BT38" i="2"/>
  <c r="BV49" i="2"/>
  <c r="BX49" i="2"/>
  <c r="BZ49" i="2"/>
  <c r="CB49" i="2"/>
  <c r="Z56" i="2"/>
  <c r="BP50" i="2"/>
  <c r="BP52" i="2"/>
  <c r="BT52" i="2"/>
  <c r="CB52" i="2"/>
  <c r="BT53" i="2"/>
  <c r="BX53" i="2"/>
  <c r="AC55" i="2"/>
  <c r="BT54" i="2"/>
  <c r="BX54" i="2"/>
  <c r="BX60" i="2"/>
  <c r="BP61" i="2"/>
  <c r="BT61" i="2"/>
  <c r="BZ61" i="2"/>
  <c r="BT63" i="2"/>
  <c r="BX63" i="2"/>
  <c r="BP64" i="2"/>
  <c r="CB64" i="2"/>
  <c r="BR65" i="2"/>
  <c r="BT67" i="2"/>
  <c r="BP73" i="2"/>
  <c r="BR73" i="2"/>
  <c r="BT73" i="2"/>
  <c r="BZ73" i="2"/>
  <c r="Z75" i="2"/>
  <c r="AB76" i="2"/>
  <c r="BT78" i="2"/>
  <c r="BV78" i="2"/>
  <c r="BV79" i="2"/>
  <c r="BX79" i="2"/>
  <c r="X80" i="2"/>
  <c r="BP83" i="2"/>
  <c r="BR83" i="2"/>
  <c r="BP84" i="2"/>
  <c r="CD84" i="2"/>
  <c r="BP85" i="2"/>
  <c r="V97" i="2"/>
  <c r="Z98" i="2"/>
  <c r="AC97" i="2"/>
  <c r="AB98" i="2"/>
  <c r="BX91" i="2"/>
  <c r="CB91" i="2"/>
  <c r="CD91" i="2"/>
  <c r="BP92" i="2"/>
  <c r="BT92" i="2"/>
  <c r="BZ92" i="2"/>
  <c r="CB92" i="2"/>
  <c r="BP93" i="2"/>
  <c r="BT93" i="2"/>
  <c r="CD93" i="2"/>
  <c r="CD94" i="2"/>
  <c r="BP95" i="2"/>
  <c r="CB95" i="2"/>
  <c r="BV96" i="2"/>
  <c r="BP101" i="2"/>
  <c r="BR101" i="2"/>
  <c r="BP102" i="2"/>
  <c r="X111" i="2"/>
  <c r="BT108" i="2"/>
  <c r="BP109" i="2"/>
  <c r="BZ109" i="2"/>
  <c r="CB109" i="2"/>
  <c r="BP110" i="2"/>
  <c r="BT110" i="2"/>
  <c r="BZ110" i="2"/>
  <c r="CB110" i="2"/>
  <c r="Z112" i="2"/>
  <c r="AB121" i="2"/>
  <c r="BZ115" i="2"/>
  <c r="BP116" i="2"/>
  <c r="BT116" i="2"/>
  <c r="BT117" i="2"/>
  <c r="X120" i="2"/>
  <c r="BZ126" i="2"/>
  <c r="BP127" i="2"/>
  <c r="BP128" i="2"/>
  <c r="BZ128" i="2"/>
  <c r="CB128" i="2"/>
  <c r="BP129" i="2"/>
  <c r="BT129" i="2"/>
  <c r="BZ129" i="2"/>
  <c r="CB129" i="2"/>
  <c r="BZ130" i="2"/>
  <c r="CB130" i="2"/>
  <c r="BT131" i="2"/>
  <c r="BZ132" i="2"/>
  <c r="BP133" i="2"/>
  <c r="BV133" i="2"/>
  <c r="CB133" i="2"/>
  <c r="BP134" i="2"/>
  <c r="BT134" i="2"/>
  <c r="BR135" i="2"/>
  <c r="BZ135" i="2"/>
  <c r="CD137" i="2"/>
  <c r="BP138" i="2"/>
  <c r="BP140" i="2"/>
  <c r="BX140" i="2"/>
  <c r="CB140" i="2"/>
  <c r="BV141" i="2"/>
  <c r="CD142" i="2"/>
  <c r="CB142" i="2"/>
  <c r="BP21" i="2"/>
  <c r="BR21" i="2"/>
  <c r="AB22" i="2"/>
  <c r="CB29" i="2"/>
  <c r="BV30" i="2"/>
  <c r="CB30" i="2"/>
  <c r="BP31" i="2"/>
  <c r="BV32" i="2"/>
  <c r="BT34" i="2"/>
  <c r="CB37" i="2"/>
  <c r="CB38" i="2"/>
  <c r="BP43" i="2"/>
  <c r="BR43" i="2"/>
  <c r="BX44" i="2"/>
  <c r="V45" i="2"/>
  <c r="X45" i="2"/>
  <c r="Z45" i="2"/>
  <c r="Z46" i="2"/>
  <c r="BP51" i="2"/>
  <c r="BZ51" i="2"/>
  <c r="BX59" i="2"/>
  <c r="BP60" i="2"/>
  <c r="BT60" i="2"/>
  <c r="CD61" i="2"/>
  <c r="CB62" i="2"/>
  <c r="BT64" i="2"/>
  <c r="BX64" i="2"/>
  <c r="BV65" i="2"/>
  <c r="BX65" i="2"/>
  <c r="BP66" i="2"/>
  <c r="BP67" i="2"/>
  <c r="BZ67" i="2"/>
  <c r="BP68" i="2"/>
  <c r="BT68" i="2"/>
  <c r="CB68" i="2"/>
  <c r="CD73" i="2"/>
  <c r="BT74" i="2"/>
  <c r="V75" i="2"/>
  <c r="BP79" i="2"/>
  <c r="CB79" i="2"/>
  <c r="BT86" i="2"/>
  <c r="BV90" i="2"/>
  <c r="CB90" i="2"/>
  <c r="BP91" i="2"/>
  <c r="X97" i="2"/>
  <c r="BT95" i="2"/>
  <c r="BP96" i="2"/>
  <c r="BZ96" i="2"/>
  <c r="V98" i="2"/>
  <c r="CB101" i="2"/>
  <c r="AB104" i="2"/>
  <c r="AB103" i="2"/>
  <c r="BV109" i="2"/>
  <c r="BP115" i="2"/>
  <c r="BR115" i="2"/>
  <c r="CB116" i="2"/>
  <c r="BV119" i="2"/>
  <c r="AB120" i="2"/>
  <c r="BZ124" i="2"/>
  <c r="BT125" i="2"/>
  <c r="AB156" i="2"/>
  <c r="BV126" i="2"/>
  <c r="BT127" i="2"/>
  <c r="CB127" i="2"/>
  <c r="BV128" i="2"/>
  <c r="BV130" i="2"/>
  <c r="BV132" i="2"/>
  <c r="CB134" i="2"/>
  <c r="BT137" i="2"/>
  <c r="BT138" i="2"/>
  <c r="BX139" i="2"/>
  <c r="BP141" i="2"/>
  <c r="BZ141" i="2"/>
  <c r="BX143" i="2"/>
  <c r="BT144" i="2"/>
  <c r="CB144" i="2"/>
  <c r="BV145" i="2"/>
  <c r="CB146" i="2"/>
  <c r="BZ147" i="2"/>
  <c r="BP148" i="2"/>
  <c r="CD149" i="2"/>
  <c r="BP151" i="2"/>
  <c r="BV151" i="2"/>
  <c r="CB151" i="2"/>
  <c r="BP152" i="2"/>
  <c r="BT152" i="2"/>
  <c r="BR153" i="2"/>
  <c r="BT153" i="2"/>
  <c r="BV160" i="2"/>
  <c r="BR162" i="2"/>
  <c r="BT162" i="2"/>
  <c r="BP169" i="2"/>
  <c r="BP170" i="2"/>
  <c r="CD170" i="2"/>
  <c r="BP171" i="2"/>
  <c r="BX171" i="2"/>
  <c r="BZ172" i="2"/>
  <c r="BP173" i="2"/>
  <c r="CB173" i="2"/>
  <c r="CD174" i="2"/>
  <c r="CB175" i="2"/>
  <c r="BP177" i="2"/>
  <c r="BT177" i="2"/>
  <c r="BR178" i="2"/>
  <c r="BT178" i="2"/>
  <c r="BV179" i="2"/>
  <c r="CB179" i="2"/>
  <c r="BZ185" i="2"/>
  <c r="CB185" i="2"/>
  <c r="BP186" i="2"/>
  <c r="BT186" i="2"/>
  <c r="BZ187" i="2"/>
  <c r="BP188" i="2"/>
  <c r="BZ190" i="2"/>
  <c r="BP191" i="2"/>
  <c r="CB191" i="2"/>
  <c r="BT192" i="2"/>
  <c r="BX193" i="2"/>
  <c r="BP194" i="2"/>
  <c r="BT196" i="2"/>
  <c r="BR197" i="2"/>
  <c r="BT197" i="2"/>
  <c r="BX197" i="2"/>
  <c r="BZ198" i="2"/>
  <c r="CB199" i="2"/>
  <c r="AB203" i="2"/>
  <c r="BP209" i="2"/>
  <c r="BZ211" i="2"/>
  <c r="CB212" i="2"/>
  <c r="BZ214" i="2"/>
  <c r="BP215" i="2"/>
  <c r="CB217" i="2"/>
  <c r="BX219" i="2"/>
  <c r="CB219" i="2"/>
  <c r="AC234" i="2"/>
  <c r="BZ225" i="2"/>
  <c r="BT226" i="2"/>
  <c r="BX226" i="2"/>
  <c r="BV227" i="2"/>
  <c r="CB227" i="2"/>
  <c r="BP228" i="2"/>
  <c r="BZ229" i="2"/>
  <c r="CB229" i="2"/>
  <c r="BP230" i="2"/>
  <c r="CB230" i="2"/>
  <c r="BZ232" i="2"/>
  <c r="BT233" i="2"/>
  <c r="BP239" i="2"/>
  <c r="V242" i="2"/>
  <c r="AC247" i="2"/>
  <c r="BT246" i="2"/>
  <c r="X247" i="2"/>
  <c r="X248" i="2"/>
  <c r="BP251" i="2"/>
  <c r="BR251" i="2"/>
  <c r="BZ252" i="2"/>
  <c r="BZ259" i="2"/>
  <c r="BT265" i="2"/>
  <c r="Z266" i="2"/>
  <c r="AC272" i="2"/>
  <c r="BP270" i="2"/>
  <c r="BP271" i="2"/>
  <c r="BT276" i="2"/>
  <c r="BX276" i="2"/>
  <c r="BZ277" i="2"/>
  <c r="CB277" i="2"/>
  <c r="BP278" i="2"/>
  <c r="BT278" i="2"/>
  <c r="BT279" i="2"/>
  <c r="BX280" i="2"/>
  <c r="BP283" i="2"/>
  <c r="BT283" i="2"/>
  <c r="CD283" i="2"/>
  <c r="BR284" i="2"/>
  <c r="CB284" i="2"/>
  <c r="BZ289" i="2"/>
  <c r="CB289" i="2"/>
  <c r="BZ291" i="2"/>
  <c r="BP292" i="2"/>
  <c r="BT292" i="2"/>
  <c r="CD292" i="2"/>
  <c r="BZ293" i="2"/>
  <c r="X296" i="2"/>
  <c r="V299" i="2"/>
  <c r="V300" i="2"/>
  <c r="Z300" i="2"/>
  <c r="Z299" i="2"/>
  <c r="BX298" i="2"/>
  <c r="BZ298" i="2"/>
  <c r="BV304" i="2"/>
  <c r="BT304" i="2"/>
  <c r="CB304" i="2"/>
  <c r="BP305" i="2"/>
  <c r="BP306" i="2"/>
  <c r="BR306" i="2"/>
  <c r="BZ306" i="2"/>
  <c r="BX306" i="2"/>
  <c r="BP144" i="2"/>
  <c r="BP145" i="2"/>
  <c r="CD145" i="2"/>
  <c r="BP146" i="2"/>
  <c r="BX146" i="2"/>
  <c r="BV147" i="2"/>
  <c r="BR149" i="2"/>
  <c r="BT149" i="2"/>
  <c r="BX152" i="2"/>
  <c r="CB152" i="2"/>
  <c r="BZ153" i="2"/>
  <c r="CB154" i="2"/>
  <c r="BP159" i="2"/>
  <c r="BT159" i="2"/>
  <c r="AC165" i="2"/>
  <c r="BZ160" i="2"/>
  <c r="CB160" i="2"/>
  <c r="BP161" i="2"/>
  <c r="CD162" i="2"/>
  <c r="BP164" i="2"/>
  <c r="BV164" i="2"/>
  <c r="CB164" i="2"/>
  <c r="BT169" i="2"/>
  <c r="BV169" i="2"/>
  <c r="BV170" i="2"/>
  <c r="CB171" i="2"/>
  <c r="BT172" i="2"/>
  <c r="BR174" i="2"/>
  <c r="BT174" i="2"/>
  <c r="BP176" i="2"/>
  <c r="BV176" i="2"/>
  <c r="CB176" i="2"/>
  <c r="BX177" i="2"/>
  <c r="CB177" i="2"/>
  <c r="BZ178" i="2"/>
  <c r="BP184" i="2"/>
  <c r="BT184" i="2"/>
  <c r="BV184" i="2"/>
  <c r="BP185" i="2"/>
  <c r="CB186" i="2"/>
  <c r="BX188" i="2"/>
  <c r="BP189" i="2"/>
  <c r="BX189" i="2"/>
  <c r="CD189" i="2"/>
  <c r="BT190" i="2"/>
  <c r="CB193" i="2"/>
  <c r="CD194" i="2"/>
  <c r="BP195" i="2"/>
  <c r="BT195" i="2"/>
  <c r="BZ195" i="2"/>
  <c r="BP196" i="2"/>
  <c r="BZ196" i="2"/>
  <c r="CB197" i="2"/>
  <c r="BT198" i="2"/>
  <c r="CD198" i="2"/>
  <c r="BP199" i="2"/>
  <c r="BP200" i="2"/>
  <c r="BP201" i="2"/>
  <c r="BT201" i="2"/>
  <c r="BZ201" i="2"/>
  <c r="BX206" i="2"/>
  <c r="BV207" i="2"/>
  <c r="BX207" i="2"/>
  <c r="BP208" i="2"/>
  <c r="BT208" i="2"/>
  <c r="CB208" i="2"/>
  <c r="BZ209" i="2"/>
  <c r="CB209" i="2"/>
  <c r="BP210" i="2"/>
  <c r="BT210" i="2"/>
  <c r="BR211" i="2"/>
  <c r="BT211" i="2"/>
  <c r="CD211" i="2"/>
  <c r="BT212" i="2"/>
  <c r="BX212" i="2"/>
  <c r="BT214" i="2"/>
  <c r="BT216" i="2"/>
  <c r="BX216" i="2"/>
  <c r="CD216" i="2"/>
  <c r="BP217" i="2"/>
  <c r="BP218" i="2"/>
  <c r="CB218" i="2"/>
  <c r="BP219" i="2"/>
  <c r="BT219" i="2"/>
  <c r="BT224" i="2"/>
  <c r="BV224" i="2"/>
  <c r="BV225" i="2"/>
  <c r="BR227" i="2"/>
  <c r="CB228" i="2"/>
  <c r="BP229" i="2"/>
  <c r="BR231" i="2"/>
  <c r="BT231" i="2"/>
  <c r="BT232" i="2"/>
  <c r="BZ233" i="2"/>
  <c r="CB233" i="2"/>
  <c r="BP238" i="2"/>
  <c r="BR238" i="2"/>
  <c r="BZ239" i="2"/>
  <c r="BP240" i="2"/>
  <c r="BT245" i="2"/>
  <c r="BX245" i="2"/>
  <c r="CB245" i="2"/>
  <c r="BZ246" i="2"/>
  <c r="CB246" i="2"/>
  <c r="V253" i="2"/>
  <c r="BP252" i="2"/>
  <c r="BR252" i="2"/>
  <c r="BP259" i="2"/>
  <c r="BZ271" i="2"/>
  <c r="BP277" i="2"/>
  <c r="BZ278" i="2"/>
  <c r="CB278" i="2"/>
  <c r="BP281" i="2"/>
  <c r="BP282" i="2"/>
  <c r="BX282" i="2"/>
  <c r="BP289" i="2"/>
  <c r="BT289" i="2"/>
  <c r="BX290" i="2"/>
  <c r="BP291" i="2"/>
  <c r="BR293" i="2"/>
  <c r="BT293" i="2"/>
  <c r="CD293" i="2"/>
  <c r="BT294" i="2"/>
  <c r="BT298" i="2"/>
  <c r="X300" i="2"/>
  <c r="AB299" i="2"/>
  <c r="AB300" i="2"/>
  <c r="BR298" i="2"/>
  <c r="X299" i="2"/>
  <c r="BP304" i="2"/>
  <c r="BT306" i="2"/>
  <c r="BP307" i="2"/>
  <c r="BT307" i="2"/>
  <c r="BR309" i="2"/>
  <c r="BT309" i="2"/>
  <c r="BX309" i="2"/>
  <c r="CB310" i="2"/>
  <c r="BZ311" i="2"/>
  <c r="CB311" i="2"/>
  <c r="BX312" i="2"/>
  <c r="BP313" i="2"/>
  <c r="BZ313" i="2"/>
  <c r="CB313" i="2"/>
  <c r="CD314" i="2"/>
  <c r="CB314" i="2"/>
  <c r="BV314" i="2"/>
  <c r="BV315" i="2"/>
  <c r="BT315" i="2"/>
  <c r="BV318" i="2"/>
  <c r="BT318" i="2"/>
  <c r="BV319" i="2"/>
  <c r="BT319" i="2"/>
  <c r="CB319" i="2"/>
  <c r="BP320" i="2"/>
  <c r="BR320" i="2"/>
  <c r="BZ320" i="2"/>
  <c r="BX320" i="2"/>
  <c r="BX321" i="2"/>
  <c r="BT322" i="2"/>
  <c r="BV322" i="2"/>
  <c r="CD322" i="2"/>
  <c r="CB322" i="2"/>
  <c r="BP333" i="2"/>
  <c r="BR333" i="2"/>
  <c r="BZ333" i="2"/>
  <c r="BX333" i="2"/>
  <c r="BX334" i="2"/>
  <c r="Z335" i="2"/>
  <c r="AC340" i="2"/>
  <c r="BT349" i="2"/>
  <c r="BV349" i="2"/>
  <c r="BP350" i="2"/>
  <c r="AB353" i="2"/>
  <c r="BP356" i="2"/>
  <c r="BZ356" i="2"/>
  <c r="BX357" i="2"/>
  <c r="BZ357" i="2"/>
  <c r="BV359" i="2"/>
  <c r="BT359" i="2"/>
  <c r="CB365" i="2"/>
  <c r="BV372" i="2"/>
  <c r="BT372" i="2"/>
  <c r="Z379" i="2"/>
  <c r="Z380" i="2"/>
  <c r="BZ378" i="2"/>
  <c r="BP378" i="2"/>
  <c r="BR378" i="2"/>
  <c r="Z391" i="2"/>
  <c r="Z392" i="2"/>
  <c r="BZ389" i="2"/>
  <c r="BX389" i="2"/>
  <c r="AC391" i="2"/>
  <c r="BP389" i="2"/>
  <c r="AB397" i="2"/>
  <c r="AB403" i="2"/>
  <c r="BZ402" i="2"/>
  <c r="V411" i="2"/>
  <c r="BX408" i="2"/>
  <c r="BZ408" i="2"/>
  <c r="AC410" i="2"/>
  <c r="BP408" i="2"/>
  <c r="BR408" i="2"/>
  <c r="Z411" i="2"/>
  <c r="X415" i="2"/>
  <c r="BV413" i="2"/>
  <c r="X416" i="2"/>
  <c r="BT420" i="2"/>
  <c r="X421" i="2"/>
  <c r="BV420" i="2"/>
  <c r="BV431" i="2"/>
  <c r="CB431" i="2"/>
  <c r="V433" i="2"/>
  <c r="AC441" i="2"/>
  <c r="BZ435" i="2"/>
  <c r="BP436" i="2"/>
  <c r="BZ439" i="2"/>
  <c r="BX439" i="2"/>
  <c r="BP439" i="2"/>
  <c r="CD440" i="2"/>
  <c r="CB440" i="2"/>
  <c r="BV440" i="2"/>
  <c r="BV448" i="2"/>
  <c r="BT448" i="2"/>
  <c r="CD448" i="2"/>
  <c r="CB448" i="2"/>
  <c r="BP458" i="2"/>
  <c r="BR458" i="2"/>
  <c r="BX458" i="2"/>
  <c r="BZ458" i="2"/>
  <c r="BP466" i="2"/>
  <c r="BR466" i="2"/>
  <c r="BX466" i="2"/>
  <c r="BZ466" i="2"/>
  <c r="BP474" i="2"/>
  <c r="BR474" i="2"/>
  <c r="BX474" i="2"/>
  <c r="BZ474" i="2"/>
  <c r="BP308" i="2"/>
  <c r="BV311" i="2"/>
  <c r="BP312" i="2"/>
  <c r="BV313" i="2"/>
  <c r="BT313" i="2"/>
  <c r="BZ317" i="2"/>
  <c r="BX317" i="2"/>
  <c r="Z328" i="2"/>
  <c r="Z329" i="2"/>
  <c r="BZ327" i="2"/>
  <c r="BP339" i="2"/>
  <c r="BV344" i="2"/>
  <c r="BT344" i="2"/>
  <c r="CB344" i="2"/>
  <c r="X345" i="2"/>
  <c r="BX351" i="2"/>
  <c r="BZ351" i="2"/>
  <c r="BP351" i="2"/>
  <c r="BT358" i="2"/>
  <c r="BV358" i="2"/>
  <c r="CD358" i="2"/>
  <c r="CB358" i="2"/>
  <c r="BP360" i="2"/>
  <c r="BZ360" i="2"/>
  <c r="Z362" i="2"/>
  <c r="AB366" i="2"/>
  <c r="AB367" i="2"/>
  <c r="BP371" i="2"/>
  <c r="BR371" i="2"/>
  <c r="V373" i="2"/>
  <c r="BP384" i="2"/>
  <c r="BZ384" i="2"/>
  <c r="V391" i="2"/>
  <c r="BR390" i="2"/>
  <c r="BX390" i="2"/>
  <c r="BZ390" i="2"/>
  <c r="BV401" i="2"/>
  <c r="BT401" i="2"/>
  <c r="CD401" i="2"/>
  <c r="CB401" i="2"/>
  <c r="BP409" i="2"/>
  <c r="BZ409" i="2"/>
  <c r="V410" i="2"/>
  <c r="BZ414" i="2"/>
  <c r="BX414" i="2"/>
  <c r="BP414" i="2"/>
  <c r="Z415" i="2"/>
  <c r="CD424" i="2"/>
  <c r="AB426" i="2"/>
  <c r="CB424" i="2"/>
  <c r="BV424" i="2"/>
  <c r="BP429" i="2"/>
  <c r="AC432" i="2"/>
  <c r="BP430" i="2"/>
  <c r="BV445" i="2"/>
  <c r="CB445" i="2"/>
  <c r="BT446" i="2"/>
  <c r="BV453" i="2"/>
  <c r="CB453" i="2"/>
  <c r="BT454" i="2"/>
  <c r="BP459" i="2"/>
  <c r="BX459" i="2"/>
  <c r="BP460" i="2"/>
  <c r="BP467" i="2"/>
  <c r="BX467" i="2"/>
  <c r="BP468" i="2"/>
  <c r="BP475" i="2"/>
  <c r="BX475" i="2"/>
  <c r="BP476" i="2"/>
  <c r="BP316" i="2"/>
  <c r="BV317" i="2"/>
  <c r="CD317" i="2"/>
  <c r="BP318" i="2"/>
  <c r="BZ318" i="2"/>
  <c r="BP319" i="2"/>
  <c r="BT320" i="2"/>
  <c r="BP322" i="2"/>
  <c r="BP323" i="2"/>
  <c r="BX323" i="2"/>
  <c r="BP344" i="2"/>
  <c r="BR344" i="2"/>
  <c r="AC352" i="2"/>
  <c r="CB350" i="2"/>
  <c r="CB351" i="2"/>
  <c r="BX359" i="2"/>
  <c r="X362" i="2"/>
  <c r="BP365" i="2"/>
  <c r="BR365" i="2"/>
  <c r="Z366" i="2"/>
  <c r="AC373" i="2"/>
  <c r="BP370" i="2"/>
  <c r="BZ370" i="2"/>
  <c r="CB371" i="2"/>
  <c r="BX372" i="2"/>
  <c r="Z373" i="2"/>
  <c r="CB378" i="2"/>
  <c r="CD378" i="2"/>
  <c r="CB389" i="2"/>
  <c r="CB390" i="2"/>
  <c r="AB391" i="2"/>
  <c r="AB392" i="2"/>
  <c r="BP396" i="2"/>
  <c r="BR396" i="2"/>
  <c r="AC403" i="2"/>
  <c r="BP400" i="2"/>
  <c r="BX400" i="2"/>
  <c r="BP401" i="2"/>
  <c r="BV402" i="2"/>
  <c r="BT409" i="2"/>
  <c r="BT428" i="2"/>
  <c r="CB430" i="2"/>
  <c r="BT435" i="2"/>
  <c r="CB436" i="2"/>
  <c r="BV437" i="2"/>
  <c r="BV438" i="2"/>
  <c r="CB439" i="2"/>
  <c r="BP440" i="2"/>
  <c r="BZ440" i="2"/>
  <c r="BV449" i="2"/>
  <c r="CB449" i="2"/>
  <c r="BT450" i="2"/>
  <c r="BV452" i="2"/>
  <c r="BT452" i="2"/>
  <c r="BP455" i="2"/>
  <c r="BX455" i="2"/>
  <c r="BP456" i="2"/>
  <c r="BP462" i="2"/>
  <c r="BR462" i="2"/>
  <c r="BP463" i="2"/>
  <c r="BX463" i="2"/>
  <c r="BP464" i="2"/>
  <c r="BP470" i="2"/>
  <c r="BR470" i="2"/>
  <c r="BP471" i="2"/>
  <c r="BX471" i="2"/>
  <c r="BP472" i="2"/>
  <c r="BP478" i="2"/>
  <c r="BR478" i="2"/>
  <c r="BP479" i="2"/>
  <c r="BX479" i="2"/>
  <c r="Z485" i="2"/>
  <c r="Z486" i="2"/>
  <c r="CD490" i="2"/>
  <c r="CB490" i="2"/>
  <c r="BV490" i="2"/>
  <c r="BX492" i="2"/>
  <c r="BZ492" i="2"/>
  <c r="BP492" i="2"/>
  <c r="Z480" i="2"/>
  <c r="AC480" i="2"/>
  <c r="BP444" i="2"/>
  <c r="BZ446" i="2"/>
  <c r="BP447" i="2"/>
  <c r="BX447" i="2"/>
  <c r="BP448" i="2"/>
  <c r="BZ450" i="2"/>
  <c r="BP451" i="2"/>
  <c r="BX451" i="2"/>
  <c r="BP452" i="2"/>
  <c r="BZ454" i="2"/>
  <c r="CB456" i="2"/>
  <c r="BV457" i="2"/>
  <c r="CB457" i="2"/>
  <c r="BT458" i="2"/>
  <c r="CD458" i="2"/>
  <c r="CB460" i="2"/>
  <c r="BV461" i="2"/>
  <c r="CB461" i="2"/>
  <c r="BT462" i="2"/>
  <c r="CD462" i="2"/>
  <c r="CB464" i="2"/>
  <c r="BV465" i="2"/>
  <c r="CB465" i="2"/>
  <c r="BT466" i="2"/>
  <c r="CD466" i="2"/>
  <c r="CB468" i="2"/>
  <c r="BV469" i="2"/>
  <c r="CB469" i="2"/>
  <c r="BT470" i="2"/>
  <c r="CD470" i="2"/>
  <c r="CB472" i="2"/>
  <c r="BV473" i="2"/>
  <c r="CB473" i="2"/>
  <c r="BT474" i="2"/>
  <c r="CD474" i="2"/>
  <c r="CB476" i="2"/>
  <c r="BV477" i="2"/>
  <c r="CB477" i="2"/>
  <c r="BT478" i="2"/>
  <c r="CD478" i="2"/>
  <c r="BV484" i="2"/>
  <c r="AB485" i="2"/>
  <c r="AB486" i="2"/>
  <c r="X493" i="2"/>
  <c r="BZ491" i="2"/>
  <c r="CB492" i="2"/>
  <c r="BT51" i="2"/>
  <c r="X379" i="2"/>
  <c r="BV378" i="2"/>
  <c r="W499" i="2"/>
  <c r="BZ83" i="2"/>
  <c r="Y499" i="2"/>
  <c r="BZ37" i="2"/>
  <c r="BT62" i="2"/>
  <c r="AB87" i="2"/>
  <c r="CD83" i="2"/>
  <c r="AB88" i="2"/>
  <c r="Z120" i="2"/>
  <c r="BR132" i="2"/>
  <c r="BP132" i="2"/>
  <c r="W497" i="2"/>
  <c r="X40" i="2"/>
  <c r="Y496" i="2"/>
  <c r="Z22" i="2"/>
  <c r="BX33" i="2"/>
  <c r="BX36" i="2"/>
  <c r="BX50" i="2"/>
  <c r="AB55" i="2"/>
  <c r="Z70" i="2"/>
  <c r="CB60" i="2"/>
  <c r="BX66" i="2"/>
  <c r="X70" i="2"/>
  <c r="X75" i="2"/>
  <c r="CB83" i="2"/>
  <c r="BV94" i="2"/>
  <c r="X98" i="2"/>
  <c r="BV102" i="2"/>
  <c r="BT102" i="2"/>
  <c r="CD126" i="2"/>
  <c r="CB126" i="2"/>
  <c r="BR190" i="2"/>
  <c r="BP190" i="2"/>
  <c r="CD34" i="2"/>
  <c r="Z40" i="2"/>
  <c r="AB69" i="2"/>
  <c r="CB67" i="2"/>
  <c r="V80" i="2"/>
  <c r="BR78" i="2"/>
  <c r="CB85" i="2"/>
  <c r="X87" i="2"/>
  <c r="V111" i="2"/>
  <c r="BX28" i="2"/>
  <c r="V69" i="2"/>
  <c r="V81" i="2"/>
  <c r="BX90" i="2"/>
  <c r="BX94" i="2"/>
  <c r="CB102" i="2"/>
  <c r="BX108" i="2"/>
  <c r="X121" i="2"/>
  <c r="BX127" i="2"/>
  <c r="CD132" i="2"/>
  <c r="CB132" i="2"/>
  <c r="AB111" i="2"/>
  <c r="CD107" i="2"/>
  <c r="AB112" i="2"/>
  <c r="CB107" i="2"/>
  <c r="Z39" i="2"/>
  <c r="CB33" i="2"/>
  <c r="V56" i="2"/>
  <c r="CB59" i="2"/>
  <c r="BX62" i="2"/>
  <c r="AB70" i="2"/>
  <c r="BZ74" i="2"/>
  <c r="Z76" i="2"/>
  <c r="BX74" i="2"/>
  <c r="Z81" i="2"/>
  <c r="BP117" i="2"/>
  <c r="V121" i="2"/>
  <c r="BR119" i="2"/>
  <c r="BP119" i="2"/>
  <c r="BX137" i="2"/>
  <c r="BZ137" i="2"/>
  <c r="BX164" i="2"/>
  <c r="BZ164" i="2"/>
  <c r="BR193" i="2"/>
  <c r="BP193" i="2"/>
  <c r="BX27" i="2"/>
  <c r="CB54" i="2"/>
  <c r="AA496" i="2"/>
  <c r="U495" i="2"/>
  <c r="BP33" i="2"/>
  <c r="BX35" i="2"/>
  <c r="CB50" i="2"/>
  <c r="BP54" i="2"/>
  <c r="BP59" i="2"/>
  <c r="CD63" i="2"/>
  <c r="CB66" i="2"/>
  <c r="X69" i="2"/>
  <c r="BV73" i="2"/>
  <c r="AB81" i="2"/>
  <c r="CD78" i="2"/>
  <c r="BZ78" i="2"/>
  <c r="BV84" i="2"/>
  <c r="BT84" i="2"/>
  <c r="BZ90" i="2"/>
  <c r="CD102" i="2"/>
  <c r="CB115" i="2"/>
  <c r="BX125" i="2"/>
  <c r="BV140" i="2"/>
  <c r="BT140" i="2"/>
  <c r="BX151" i="2"/>
  <c r="BZ151" i="2"/>
  <c r="X155" i="2"/>
  <c r="CD161" i="2"/>
  <c r="CB161" i="2"/>
  <c r="V40" i="2"/>
  <c r="X56" i="2"/>
  <c r="CD59" i="2"/>
  <c r="BR63" i="2"/>
  <c r="Z97" i="2"/>
  <c r="BV101" i="2"/>
  <c r="X103" i="2"/>
  <c r="BT101" i="2"/>
  <c r="X104" i="2"/>
  <c r="BT118" i="2"/>
  <c r="Z121" i="2"/>
  <c r="BX133" i="2"/>
  <c r="BZ133" i="2"/>
  <c r="BX144" i="2"/>
  <c r="BZ144" i="2"/>
  <c r="CD148" i="2"/>
  <c r="CB148" i="2"/>
  <c r="Z181" i="2"/>
  <c r="BX169" i="2"/>
  <c r="Z180" i="2"/>
  <c r="BZ169" i="2"/>
  <c r="X22" i="2"/>
  <c r="BV21" i="2"/>
  <c r="AB40" i="2"/>
  <c r="BP36" i="2"/>
  <c r="V55" i="2"/>
  <c r="BR59" i="2"/>
  <c r="Z69" i="2"/>
  <c r="CB74" i="2"/>
  <c r="CB78" i="2"/>
  <c r="V88" i="2"/>
  <c r="BX93" i="2"/>
  <c r="Z103" i="2"/>
  <c r="Z104" i="2"/>
  <c r="BZ101" i="2"/>
  <c r="CB108" i="2"/>
  <c r="CD115" i="2"/>
  <c r="CD119" i="2"/>
  <c r="CB119" i="2"/>
  <c r="BT124" i="2"/>
  <c r="CD188" i="2"/>
  <c r="CB188" i="2"/>
  <c r="BR213" i="2"/>
  <c r="BP213" i="2"/>
  <c r="Z88" i="2"/>
  <c r="BP28" i="2"/>
  <c r="CB28" i="2"/>
  <c r="M9" i="2"/>
  <c r="BP27" i="2"/>
  <c r="AB39" i="2"/>
  <c r="BX43" i="2"/>
  <c r="BX52" i="2"/>
  <c r="BP62" i="2"/>
  <c r="CB65" i="2"/>
  <c r="BX68" i="2"/>
  <c r="BP74" i="2"/>
  <c r="BP78" i="2"/>
  <c r="BP90" i="2"/>
  <c r="AB97" i="2"/>
  <c r="BR107" i="2"/>
  <c r="BP107" i="2"/>
  <c r="BP108" i="2"/>
  <c r="BV118" i="2"/>
  <c r="BR130" i="2"/>
  <c r="BR160" i="2"/>
  <c r="BP160" i="2"/>
  <c r="V166" i="2"/>
  <c r="BR147" i="2"/>
  <c r="BP147" i="2"/>
  <c r="BZ21" i="2"/>
  <c r="BZ27" i="2"/>
  <c r="AB56" i="2"/>
  <c r="AA497" i="2"/>
  <c r="B10" i="2"/>
  <c r="Y495" i="2"/>
  <c r="CD44" i="2"/>
  <c r="BX83" i="2"/>
  <c r="BT85" i="2"/>
  <c r="X88" i="2"/>
  <c r="BR94" i="2"/>
  <c r="X112" i="2"/>
  <c r="BV124" i="2"/>
  <c r="CD125" i="2"/>
  <c r="CB125" i="2"/>
  <c r="BX176" i="2"/>
  <c r="BZ176" i="2"/>
  <c r="AC202" i="2"/>
  <c r="BR172" i="2"/>
  <c r="BP172" i="2"/>
  <c r="X267" i="2"/>
  <c r="BV264" i="2"/>
  <c r="BT264" i="2"/>
  <c r="X266" i="2"/>
  <c r="Y497" i="2"/>
  <c r="U496" i="2"/>
  <c r="CB21" i="2"/>
  <c r="I9" i="2"/>
  <c r="W495" i="2"/>
  <c r="U497" i="2"/>
  <c r="X23" i="2"/>
  <c r="BP32" i="2"/>
  <c r="U499" i="2"/>
  <c r="CB35" i="2"/>
  <c r="AB46" i="2"/>
  <c r="CD53" i="2"/>
  <c r="X55" i="2"/>
  <c r="W496" i="2"/>
  <c r="BR27" i="2"/>
  <c r="BP35" i="2"/>
  <c r="BR44" i="2"/>
  <c r="BT50" i="2"/>
  <c r="BR53" i="2"/>
  <c r="BV59" i="2"/>
  <c r="BT66" i="2"/>
  <c r="CB73" i="2"/>
  <c r="Z80" i="2"/>
  <c r="BV83" i="2"/>
  <c r="BT83" i="2"/>
  <c r="CD86" i="2"/>
  <c r="BR90" i="2"/>
  <c r="Z111" i="2"/>
  <c r="BZ107" i="2"/>
  <c r="BR118" i="2"/>
  <c r="BP118" i="2"/>
  <c r="BX118" i="2"/>
  <c r="V155" i="2"/>
  <c r="BP124" i="2"/>
  <c r="V156" i="2"/>
  <c r="BR126" i="2"/>
  <c r="BP126" i="2"/>
  <c r="AB165" i="2"/>
  <c r="BV136" i="2"/>
  <c r="BV139" i="2"/>
  <c r="BR142" i="2"/>
  <c r="BV143" i="2"/>
  <c r="BT146" i="2"/>
  <c r="BV150" i="2"/>
  <c r="BV154" i="2"/>
  <c r="BV163" i="2"/>
  <c r="AB180" i="2"/>
  <c r="CD169" i="2"/>
  <c r="BT171" i="2"/>
  <c r="BV175" i="2"/>
  <c r="V203" i="2"/>
  <c r="BV187" i="2"/>
  <c r="BT189" i="2"/>
  <c r="Z221" i="2"/>
  <c r="CB225" i="2"/>
  <c r="CD225" i="2"/>
  <c r="CB240" i="2"/>
  <c r="CD240" i="2"/>
  <c r="BT282" i="2"/>
  <c r="BV282" i="2"/>
  <c r="BV284" i="2"/>
  <c r="BT284" i="2"/>
  <c r="Z155" i="2"/>
  <c r="V165" i="2"/>
  <c r="BX200" i="2"/>
  <c r="V202" i="2"/>
  <c r="V221" i="2"/>
  <c r="BR206" i="2"/>
  <c r="BP206" i="2"/>
  <c r="V220" i="2"/>
  <c r="BX208" i="2"/>
  <c r="CB215" i="2"/>
  <c r="CD215" i="2"/>
  <c r="BX136" i="2"/>
  <c r="BX150" i="2"/>
  <c r="BX154" i="2"/>
  <c r="BX163" i="2"/>
  <c r="BX175" i="2"/>
  <c r="BX179" i="2"/>
  <c r="Z203" i="2"/>
  <c r="Z202" i="2"/>
  <c r="BX184" i="2"/>
  <c r="CB196" i="2"/>
  <c r="BT200" i="2"/>
  <c r="BV200" i="2"/>
  <c r="X220" i="2"/>
  <c r="X221" i="2"/>
  <c r="CD213" i="2"/>
  <c r="CB213" i="2"/>
  <c r="AB241" i="2"/>
  <c r="CD238" i="2"/>
  <c r="CB238" i="2"/>
  <c r="AB242" i="2"/>
  <c r="Z166" i="2"/>
  <c r="BX159" i="2"/>
  <c r="BP216" i="2"/>
  <c r="BR216" i="2"/>
  <c r="V234" i="2"/>
  <c r="BP224" i="2"/>
  <c r="V235" i="2"/>
  <c r="BZ228" i="2"/>
  <c r="BX228" i="2"/>
  <c r="BR294" i="2"/>
  <c r="BP294" i="2"/>
  <c r="V295" i="2"/>
  <c r="CB147" i="2"/>
  <c r="X166" i="2"/>
  <c r="CB172" i="2"/>
  <c r="BZ184" i="2"/>
  <c r="CB190" i="2"/>
  <c r="CD226" i="2"/>
  <c r="CB226" i="2"/>
  <c r="BR317" i="2"/>
  <c r="BP317" i="2"/>
  <c r="BR402" i="2"/>
  <c r="BP402" i="2"/>
  <c r="V404" i="2"/>
  <c r="BX124" i="2"/>
  <c r="CB136" i="2"/>
  <c r="BZ159" i="2"/>
  <c r="V181" i="2"/>
  <c r="BT188" i="2"/>
  <c r="BP192" i="2"/>
  <c r="BR192" i="2"/>
  <c r="BX192" i="2"/>
  <c r="CD200" i="2"/>
  <c r="AB202" i="2"/>
  <c r="BR212" i="2"/>
  <c r="BP212" i="2"/>
  <c r="AB234" i="2"/>
  <c r="CD276" i="2"/>
  <c r="CB276" i="2"/>
  <c r="AB286" i="2"/>
  <c r="BP315" i="2"/>
  <c r="BR315" i="2"/>
  <c r="BX86" i="2"/>
  <c r="BT115" i="2"/>
  <c r="BX117" i="2"/>
  <c r="AB155" i="2"/>
  <c r="BP136" i="2"/>
  <c r="BX138" i="2"/>
  <c r="CB139" i="2"/>
  <c r="BX142" i="2"/>
  <c r="BX145" i="2"/>
  <c r="BT148" i="2"/>
  <c r="BX149" i="2"/>
  <c r="CB150" i="2"/>
  <c r="BP154" i="2"/>
  <c r="BT161" i="2"/>
  <c r="BX162" i="2"/>
  <c r="CB163" i="2"/>
  <c r="BX170" i="2"/>
  <c r="BT173" i="2"/>
  <c r="BX174" i="2"/>
  <c r="BP179" i="2"/>
  <c r="CB184" i="2"/>
  <c r="BX186" i="2"/>
  <c r="CD187" i="2"/>
  <c r="BT191" i="2"/>
  <c r="BX194" i="2"/>
  <c r="CB195" i="2"/>
  <c r="BV199" i="2"/>
  <c r="BR207" i="2"/>
  <c r="BP207" i="2"/>
  <c r="CB210" i="2"/>
  <c r="CB214" i="2"/>
  <c r="BR246" i="2"/>
  <c r="BP246" i="2"/>
  <c r="BP125" i="2"/>
  <c r="BP131" i="2"/>
  <c r="CB131" i="2"/>
  <c r="BP139" i="2"/>
  <c r="CD143" i="2"/>
  <c r="BP150" i="2"/>
  <c r="CB159" i="2"/>
  <c r="BP163" i="2"/>
  <c r="X165" i="2"/>
  <c r="AB166" i="2"/>
  <c r="BP175" i="2"/>
  <c r="X181" i="2"/>
  <c r="BT194" i="2"/>
  <c r="BV194" i="2"/>
  <c r="Z220" i="2"/>
  <c r="BR258" i="2"/>
  <c r="V260" i="2"/>
  <c r="BP258" i="2"/>
  <c r="V261" i="2"/>
  <c r="BX85" i="2"/>
  <c r="BV115" i="2"/>
  <c r="BX116" i="2"/>
  <c r="CB135" i="2"/>
  <c r="BR143" i="2"/>
  <c r="CB153" i="2"/>
  <c r="CB178" i="2"/>
  <c r="BR187" i="2"/>
  <c r="BP214" i="2"/>
  <c r="Z165" i="2"/>
  <c r="V180" i="2"/>
  <c r="BV193" i="2"/>
  <c r="BT206" i="2"/>
  <c r="CD207" i="2"/>
  <c r="CB207" i="2"/>
  <c r="AB221" i="2"/>
  <c r="BV209" i="2"/>
  <c r="BT209" i="2"/>
  <c r="BV229" i="2"/>
  <c r="BT229" i="2"/>
  <c r="BV271" i="2"/>
  <c r="BT271" i="2"/>
  <c r="AA495" i="2"/>
  <c r="CB138" i="2"/>
  <c r="BX148" i="2"/>
  <c r="BX161" i="2"/>
  <c r="BX173" i="2"/>
  <c r="AB181" i="2"/>
  <c r="X203" i="2"/>
  <c r="BT185" i="2"/>
  <c r="BX191" i="2"/>
  <c r="CD201" i="2"/>
  <c r="CB201" i="2"/>
  <c r="AC220" i="2"/>
  <c r="BZ213" i="2"/>
  <c r="BV217" i="2"/>
  <c r="BT217" i="2"/>
  <c r="BR224" i="2"/>
  <c r="BZ350" i="2"/>
  <c r="BX350" i="2"/>
  <c r="Z353" i="2"/>
  <c r="CD192" i="2"/>
  <c r="BR198" i="2"/>
  <c r="Z247" i="2"/>
  <c r="BV251" i="2"/>
  <c r="X253" i="2"/>
  <c r="BT251" i="2"/>
  <c r="X254" i="2"/>
  <c r="X260" i="2"/>
  <c r="X261" i="2"/>
  <c r="BZ264" i="2"/>
  <c r="BR269" i="2"/>
  <c r="V272" i="2"/>
  <c r="BP269" i="2"/>
  <c r="V273" i="2"/>
  <c r="BR280" i="2"/>
  <c r="BP280" i="2"/>
  <c r="BR290" i="2"/>
  <c r="BP290" i="2"/>
  <c r="BR310" i="2"/>
  <c r="BP310" i="2"/>
  <c r="BX310" i="2"/>
  <c r="BZ315" i="2"/>
  <c r="AB324" i="2"/>
  <c r="BP385" i="2"/>
  <c r="V386" i="2"/>
  <c r="BR385" i="2"/>
  <c r="BV400" i="2"/>
  <c r="BT400" i="2"/>
  <c r="X404" i="2"/>
  <c r="X403" i="2"/>
  <c r="BR490" i="2"/>
  <c r="BP490" i="2"/>
  <c r="V494" i="2"/>
  <c r="Z253" i="2"/>
  <c r="Z254" i="2"/>
  <c r="BZ251" i="2"/>
  <c r="Z260" i="2"/>
  <c r="Z261" i="2"/>
  <c r="BZ258" i="2"/>
  <c r="AB267" i="2"/>
  <c r="CD264" i="2"/>
  <c r="CB264" i="2"/>
  <c r="BT269" i="2"/>
  <c r="X272" i="2"/>
  <c r="X273" i="2"/>
  <c r="CB271" i="2"/>
  <c r="Z286" i="2"/>
  <c r="Z296" i="2"/>
  <c r="AC361" i="2"/>
  <c r="BT385" i="2"/>
  <c r="X386" i="2"/>
  <c r="X387" i="2"/>
  <c r="CD409" i="2"/>
  <c r="CB409" i="2"/>
  <c r="BP226" i="2"/>
  <c r="BP233" i="2"/>
  <c r="CD251" i="2"/>
  <c r="CB251" i="2"/>
  <c r="AB253" i="2"/>
  <c r="CD258" i="2"/>
  <c r="CB258" i="2"/>
  <c r="Z272" i="2"/>
  <c r="Z273" i="2"/>
  <c r="BZ269" i="2"/>
  <c r="CB315" i="2"/>
  <c r="CD315" i="2"/>
  <c r="AB404" i="2"/>
  <c r="CD400" i="2"/>
  <c r="CB400" i="2"/>
  <c r="BV239" i="2"/>
  <c r="BT239" i="2"/>
  <c r="V247" i="2"/>
  <c r="BR245" i="2"/>
  <c r="CD269" i="2"/>
  <c r="CB269" i="2"/>
  <c r="V286" i="2"/>
  <c r="BR275" i="2"/>
  <c r="BP275" i="2"/>
  <c r="V325" i="2"/>
  <c r="BR321" i="2"/>
  <c r="BP321" i="2"/>
  <c r="V361" i="2"/>
  <c r="BR357" i="2"/>
  <c r="BP357" i="2"/>
  <c r="X373" i="2"/>
  <c r="BT371" i="2"/>
  <c r="BV371" i="2"/>
  <c r="X374" i="2"/>
  <c r="BR424" i="2"/>
  <c r="V426" i="2"/>
  <c r="BP424" i="2"/>
  <c r="V425" i="2"/>
  <c r="BR438" i="2"/>
  <c r="BP438" i="2"/>
  <c r="BX199" i="2"/>
  <c r="X235" i="2"/>
  <c r="BX270" i="2"/>
  <c r="X286" i="2"/>
  <c r="BX281" i="2"/>
  <c r="BV291" i="2"/>
  <c r="BT291" i="2"/>
  <c r="CD307" i="2"/>
  <c r="CB307" i="2"/>
  <c r="BZ339" i="2"/>
  <c r="BX339" i="2"/>
  <c r="Z340" i="2"/>
  <c r="BZ371" i="2"/>
  <c r="BX371" i="2"/>
  <c r="Z374" i="2"/>
  <c r="CD454" i="2"/>
  <c r="BV218" i="2"/>
  <c r="AB220" i="2"/>
  <c r="Z235" i="2"/>
  <c r="BZ224" i="2"/>
  <c r="BX224" i="2"/>
  <c r="BX227" i="2"/>
  <c r="BT230" i="2"/>
  <c r="BX231" i="2"/>
  <c r="CB232" i="2"/>
  <c r="CB239" i="2"/>
  <c r="Z248" i="2"/>
  <c r="V248" i="2"/>
  <c r="BV259" i="2"/>
  <c r="BT259" i="2"/>
  <c r="BX265" i="2"/>
  <c r="AB266" i="2"/>
  <c r="BV270" i="2"/>
  <c r="BT270" i="2"/>
  <c r="Z285" i="2"/>
  <c r="BZ275" i="2"/>
  <c r="BV281" i="2"/>
  <c r="BT281" i="2"/>
  <c r="V285" i="2"/>
  <c r="X295" i="2"/>
  <c r="Z325" i="2"/>
  <c r="CB312" i="2"/>
  <c r="BR314" i="2"/>
  <c r="BP314" i="2"/>
  <c r="AB325" i="2"/>
  <c r="AB341" i="2"/>
  <c r="CD339" i="2"/>
  <c r="CB339" i="2"/>
  <c r="BT351" i="2"/>
  <c r="X353" i="2"/>
  <c r="BV351" i="2"/>
  <c r="X352" i="2"/>
  <c r="Z422" i="2"/>
  <c r="BZ420" i="2"/>
  <c r="BX420" i="2"/>
  <c r="Z421" i="2"/>
  <c r="BX438" i="2"/>
  <c r="Z442" i="2"/>
  <c r="V442" i="2"/>
  <c r="AB235" i="2"/>
  <c r="BP232" i="2"/>
  <c r="AB248" i="2"/>
  <c r="CD245" i="2"/>
  <c r="BV252" i="2"/>
  <c r="BT252" i="2"/>
  <c r="CD275" i="2"/>
  <c r="AB285" i="2"/>
  <c r="CB275" i="2"/>
  <c r="CB291" i="2"/>
  <c r="AB422" i="2"/>
  <c r="CD420" i="2"/>
  <c r="CB420" i="2"/>
  <c r="AB421" i="2"/>
  <c r="X441" i="2"/>
  <c r="BV436" i="2"/>
  <c r="X442" i="2"/>
  <c r="CD438" i="2"/>
  <c r="CB438" i="2"/>
  <c r="CB206" i="2"/>
  <c r="BX210" i="2"/>
  <c r="BX215" i="2"/>
  <c r="BX218" i="2"/>
  <c r="BR225" i="2"/>
  <c r="BT258" i="2"/>
  <c r="CB259" i="2"/>
  <c r="CD270" i="2"/>
  <c r="CB270" i="2"/>
  <c r="AB272" i="2"/>
  <c r="AC285" i="2"/>
  <c r="CD281" i="2"/>
  <c r="CB281" i="2"/>
  <c r="X285" i="2"/>
  <c r="AC324" i="2"/>
  <c r="BR311" i="2"/>
  <c r="BP311" i="2"/>
  <c r="CD318" i="2"/>
  <c r="CB318" i="2"/>
  <c r="V329" i="2"/>
  <c r="BP327" i="2"/>
  <c r="V328" i="2"/>
  <c r="BR327" i="2"/>
  <c r="V341" i="2"/>
  <c r="BP338" i="2"/>
  <c r="V340" i="2"/>
  <c r="CB252" i="2"/>
  <c r="AB261" i="2"/>
  <c r="BR276" i="2"/>
  <c r="BP276" i="2"/>
  <c r="BR279" i="2"/>
  <c r="BP279" i="2"/>
  <c r="BT310" i="2"/>
  <c r="X329" i="2"/>
  <c r="BV327" i="2"/>
  <c r="X328" i="2"/>
  <c r="BT327" i="2"/>
  <c r="X340" i="2"/>
  <c r="BT338" i="2"/>
  <c r="BT360" i="2"/>
  <c r="BV360" i="2"/>
  <c r="X361" i="2"/>
  <c r="X397" i="2"/>
  <c r="BV396" i="2"/>
  <c r="BT396" i="2"/>
  <c r="X398" i="2"/>
  <c r="BT213" i="2"/>
  <c r="BX230" i="2"/>
  <c r="Z234" i="2"/>
  <c r="BV238" i="2"/>
  <c r="BT238" i="2"/>
  <c r="X241" i="2"/>
  <c r="BV240" i="2"/>
  <c r="BT240" i="2"/>
  <c r="BP245" i="2"/>
  <c r="AB254" i="2"/>
  <c r="BV258" i="2"/>
  <c r="CB265" i="2"/>
  <c r="BV269" i="2"/>
  <c r="BV280" i="2"/>
  <c r="BV290" i="2"/>
  <c r="V296" i="2"/>
  <c r="AB345" i="2"/>
  <c r="AB346" i="2"/>
  <c r="BV385" i="2"/>
  <c r="AB432" i="2"/>
  <c r="CB428" i="2"/>
  <c r="AB433" i="2"/>
  <c r="BP431" i="2"/>
  <c r="BR431" i="2"/>
  <c r="CD224" i="2"/>
  <c r="CD231" i="2"/>
  <c r="Z241" i="2"/>
  <c r="Z242" i="2"/>
  <c r="BZ238" i="2"/>
  <c r="X242" i="2"/>
  <c r="V266" i="2"/>
  <c r="BR264" i="2"/>
  <c r="BP264" i="2"/>
  <c r="V267" i="2"/>
  <c r="BX264" i="2"/>
  <c r="BP265" i="2"/>
  <c r="BX308" i="2"/>
  <c r="Z324" i="2"/>
  <c r="CB327" i="2"/>
  <c r="AB329" i="2"/>
  <c r="CD327" i="2"/>
  <c r="X336" i="2"/>
  <c r="BV333" i="2"/>
  <c r="BT333" i="2"/>
  <c r="BZ358" i="2"/>
  <c r="Z361" i="2"/>
  <c r="BX358" i="2"/>
  <c r="V387" i="2"/>
  <c r="CB446" i="2"/>
  <c r="AB481" i="2"/>
  <c r="BX284" i="2"/>
  <c r="CD321" i="2"/>
  <c r="CB321" i="2"/>
  <c r="BV323" i="2"/>
  <c r="BT323" i="2"/>
  <c r="AB362" i="2"/>
  <c r="V374" i="2"/>
  <c r="BV429" i="2"/>
  <c r="BT429" i="2"/>
  <c r="BP445" i="2"/>
  <c r="V481" i="2"/>
  <c r="BV447" i="2"/>
  <c r="BT447" i="2"/>
  <c r="BV451" i="2"/>
  <c r="BT451" i="2"/>
  <c r="BV455" i="2"/>
  <c r="BT455" i="2"/>
  <c r="BV459" i="2"/>
  <c r="BT459" i="2"/>
  <c r="BV463" i="2"/>
  <c r="BT463" i="2"/>
  <c r="BV467" i="2"/>
  <c r="BT467" i="2"/>
  <c r="BV471" i="2"/>
  <c r="BT471" i="2"/>
  <c r="BV475" i="2"/>
  <c r="BT475" i="2"/>
  <c r="BV479" i="2"/>
  <c r="BT479" i="2"/>
  <c r="Z481" i="2"/>
  <c r="AC493" i="2"/>
  <c r="BX279" i="2"/>
  <c r="BX294" i="2"/>
  <c r="Z295" i="2"/>
  <c r="BR334" i="2"/>
  <c r="BP334" i="2"/>
  <c r="AB340" i="2"/>
  <c r="CB357" i="2"/>
  <c r="Z426" i="2"/>
  <c r="BZ424" i="2"/>
  <c r="Z432" i="2"/>
  <c r="BZ429" i="2"/>
  <c r="X433" i="2"/>
  <c r="CB290" i="2"/>
  <c r="V324" i="2"/>
  <c r="BX305" i="2"/>
  <c r="V352" i="2"/>
  <c r="BP349" i="2"/>
  <c r="V362" i="2"/>
  <c r="CD359" i="2"/>
  <c r="CB359" i="2"/>
  <c r="CD396" i="2"/>
  <c r="CB429" i="2"/>
  <c r="CB447" i="2"/>
  <c r="CB451" i="2"/>
  <c r="CB455" i="2"/>
  <c r="CB459" i="2"/>
  <c r="CB463" i="2"/>
  <c r="CB467" i="2"/>
  <c r="CB471" i="2"/>
  <c r="CB475" i="2"/>
  <c r="CB479" i="2"/>
  <c r="CB280" i="2"/>
  <c r="BX283" i="2"/>
  <c r="AB296" i="2"/>
  <c r="AB295" i="2"/>
  <c r="X324" i="2"/>
  <c r="X325" i="2"/>
  <c r="CB306" i="2"/>
  <c r="BX316" i="2"/>
  <c r="BX322" i="2"/>
  <c r="CB323" i="2"/>
  <c r="V336" i="2"/>
  <c r="X366" i="2"/>
  <c r="BV365" i="2"/>
  <c r="AB373" i="2"/>
  <c r="AB374" i="2"/>
  <c r="CD370" i="2"/>
  <c r="V392" i="2"/>
  <c r="BV408" i="2"/>
  <c r="X410" i="2"/>
  <c r="BT408" i="2"/>
  <c r="X411" i="2"/>
  <c r="BP413" i="2"/>
  <c r="V416" i="2"/>
  <c r="V485" i="2"/>
  <c r="BR484" i="2"/>
  <c r="V486" i="2"/>
  <c r="BP484" i="2"/>
  <c r="X486" i="2"/>
  <c r="BX304" i="2"/>
  <c r="CD334" i="2"/>
  <c r="CB334" i="2"/>
  <c r="AB336" i="2"/>
  <c r="Z352" i="2"/>
  <c r="BZ349" i="2"/>
  <c r="AB361" i="2"/>
  <c r="BZ365" i="2"/>
  <c r="Z367" i="2"/>
  <c r="CD372" i="2"/>
  <c r="CB372" i="2"/>
  <c r="AB398" i="2"/>
  <c r="V441" i="2"/>
  <c r="BR437" i="2"/>
  <c r="BP437" i="2"/>
  <c r="V480" i="2"/>
  <c r="BX240" i="2"/>
  <c r="CB279" i="2"/>
  <c r="BX292" i="2"/>
  <c r="CB294" i="2"/>
  <c r="AB352" i="2"/>
  <c r="Z386" i="2"/>
  <c r="Z387" i="2"/>
  <c r="V403" i="2"/>
  <c r="AB410" i="2"/>
  <c r="AB411" i="2"/>
  <c r="CB408" i="2"/>
  <c r="Z416" i="2"/>
  <c r="BZ413" i="2"/>
  <c r="BP428" i="2"/>
  <c r="V432" i="2"/>
  <c r="BX430" i="2"/>
  <c r="X480" i="2"/>
  <c r="BX444" i="2"/>
  <c r="BX448" i="2"/>
  <c r="BX452" i="2"/>
  <c r="BX456" i="2"/>
  <c r="BX460" i="2"/>
  <c r="BX464" i="2"/>
  <c r="BX468" i="2"/>
  <c r="BX472" i="2"/>
  <c r="BX476" i="2"/>
  <c r="BV491" i="2"/>
  <c r="BT491" i="2"/>
  <c r="AB416" i="2"/>
  <c r="CB413" i="2"/>
  <c r="V421" i="2"/>
  <c r="BR420" i="2"/>
  <c r="BP420" i="2"/>
  <c r="V422" i="2"/>
  <c r="X432" i="2"/>
  <c r="BP298" i="2"/>
  <c r="CD309" i="2"/>
  <c r="V335" i="2"/>
  <c r="Z336" i="2"/>
  <c r="CD349" i="2"/>
  <c r="V353" i="2"/>
  <c r="CD356" i="2"/>
  <c r="X367" i="2"/>
  <c r="BP390" i="2"/>
  <c r="Z403" i="2"/>
  <c r="BZ400" i="2"/>
  <c r="BT424" i="2"/>
  <c r="X425" i="2"/>
  <c r="Z433" i="2"/>
  <c r="AB442" i="2"/>
  <c r="CD435" i="2"/>
  <c r="AB480" i="2"/>
  <c r="BZ444" i="2"/>
  <c r="BR445" i="2"/>
  <c r="BR449" i="2"/>
  <c r="BR453" i="2"/>
  <c r="BR457" i="2"/>
  <c r="BR461" i="2"/>
  <c r="BR465" i="2"/>
  <c r="BR469" i="2"/>
  <c r="BR473" i="2"/>
  <c r="BR477" i="2"/>
  <c r="CD491" i="2"/>
  <c r="CB491" i="2"/>
  <c r="X380" i="2"/>
  <c r="X392" i="2"/>
  <c r="BR435" i="2"/>
  <c r="BX484" i="2"/>
  <c r="X494" i="2"/>
  <c r="BX327" i="2"/>
  <c r="CD384" i="2"/>
  <c r="AB425" i="2"/>
  <c r="BX428" i="2"/>
  <c r="BT492" i="2"/>
  <c r="V493" i="2"/>
  <c r="BX489" i="2"/>
  <c r="Z494" i="2"/>
  <c r="BX436" i="2"/>
  <c r="BX385" i="2"/>
  <c r="BX431" i="2"/>
  <c r="BX445" i="2"/>
  <c r="BX449" i="2"/>
  <c r="BX453" i="2"/>
  <c r="BX457" i="2"/>
  <c r="BX461" i="2"/>
  <c r="BX465" i="2"/>
  <c r="BX469" i="2"/>
  <c r="BX473" i="2"/>
  <c r="BX477" i="2"/>
  <c r="BZ489" i="2"/>
  <c r="AB494" i="2"/>
  <c r="BX378" i="2"/>
  <c r="Z398" i="2"/>
  <c r="BT413" i="2"/>
  <c r="Z441" i="2"/>
  <c r="BV444" i="2"/>
  <c r="X481" i="2"/>
  <c r="BX344" i="2"/>
  <c r="BP359" i="2"/>
  <c r="BP372" i="2"/>
  <c r="Z410" i="2"/>
  <c r="BP489" i="2"/>
  <c r="CB489" i="2"/>
  <c r="BX396" i="2"/>
  <c r="V495" i="2" l="1"/>
  <c r="V499" i="2"/>
  <c r="X496" i="2"/>
  <c r="V497" i="2"/>
  <c r="Z497" i="2"/>
  <c r="AB495" i="2"/>
  <c r="AA498" i="2"/>
  <c r="Z496" i="2"/>
  <c r="Z498" i="2" s="1"/>
  <c r="AB497" i="2"/>
  <c r="AB499" i="2"/>
  <c r="AC500" i="2"/>
  <c r="V496" i="2"/>
  <c r="V498" i="2" s="1"/>
  <c r="Z495" i="2"/>
  <c r="W498" i="2"/>
  <c r="AB496" i="2"/>
  <c r="AB498" i="2" s="1"/>
  <c r="U498" i="2"/>
  <c r="Z499" i="2"/>
  <c r="Y498" i="2"/>
  <c r="X497" i="2"/>
  <c r="X498" i="2" s="1"/>
  <c r="X499" i="2"/>
  <c r="X495" i="2"/>
  <c r="C508" i="2" l="1"/>
  <c r="B508" i="2"/>
  <c r="A508" i="2"/>
</calcChain>
</file>

<file path=xl/sharedStrings.xml><?xml version="1.0" encoding="utf-8"?>
<sst xmlns="http://schemas.openxmlformats.org/spreadsheetml/2006/main" count="3255" uniqueCount="757">
  <si>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</si>
  <si>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</si>
  <si>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</si>
  <si>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</si>
  <si>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</si>
  <si>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</si>
  <si>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</si>
  <si>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</si>
  <si>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</si>
  <si>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</si>
  <si>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</si>
  <si>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</si>
  <si>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</si>
  <si>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</si>
  <si>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</si>
  <si>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</si>
  <si>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</si>
  <si>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</si>
  <si>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</si>
  <si>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</si>
  <si>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</si>
  <si>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</si>
  <si>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</si>
  <si>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</si>
  <si>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</si>
  <si>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</si>
  <si>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</si>
  <si>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</si>
  <si>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</si>
  <si>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</si>
  <si>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</si>
  <si>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</si>
  <si>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</si>
  <si>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</si>
  <si>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</si>
  <si>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</si>
  <si>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</si>
  <si>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</si>
  <si>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</si>
  <si>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</si>
  <si>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</si>
  <si>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</si>
  <si>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</si>
  <si>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</si>
  <si>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</si>
  <si>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</si>
  <si>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</si>
  <si>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</si>
  <si>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</si>
  <si>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</si>
  <si>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</si>
  <si>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</si>
  <si>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</si>
  <si>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</si>
  <si>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</si>
  <si>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</si>
  <si>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</si>
  <si>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</si>
  <si>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</si>
  <si>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</si>
  <si>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</si>
  <si>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</si>
  <si>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</si>
  <si>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</si>
  <si>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</si>
  <si>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</si>
  <si>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</si>
  <si>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</si>
  <si>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</si>
  <si>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</si>
  <si>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</si>
  <si>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</si>
  <si>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</si>
  <si>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</si>
  <si>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</si>
  <si>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</si>
  <si>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</si>
  <si>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</si>
  <si>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</si>
  <si>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</si>
  <si>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</si>
  <si>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</si>
  <si>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</si>
  <si>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</si>
  <si>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</si>
  <si>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</si>
  <si>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</si>
  <si>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</si>
  <si>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</si>
  <si>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</si>
  <si>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</si>
  <si>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</si>
  <si>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</si>
  <si>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</si>
  <si>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</si>
  <si>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</si>
  <si>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</si>
  <si>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</si>
  <si>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</si>
  <si>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</si>
  <si>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</si>
  <si>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</si>
  <si>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</si>
  <si>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</si>
  <si>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</si>
  <si>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</si>
  <si>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</si>
  <si>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</si>
  <si>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</si>
  <si>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</si>
  <si>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</si>
  <si>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</si>
  <si>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</si>
  <si>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</si>
  <si>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</si>
  <si>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</si>
  <si>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</si>
  <si>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</si>
  <si>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</si>
  <si>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</si>
  <si>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</si>
  <si>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</si>
  <si>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</si>
  <si>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</si>
  <si>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</si>
  <si>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</si>
  <si>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</si>
  <si>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</si>
  <si>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</si>
  <si>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</si>
  <si>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</si>
  <si>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</si>
  <si>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</si>
  <si>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</si>
  <si>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</si>
  <si>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</si>
  <si>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</si>
  <si>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</si>
  <si>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</si>
  <si>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</si>
  <si>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</si>
  <si>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</si>
  <si>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SU003532</t>
  </si>
  <si>
    <t>P004440</t>
  </si>
  <si>
    <t>SU002707</t>
  </si>
  <si>
    <t>P003680</t>
  </si>
  <si>
    <t>ЕАЭС N RU Д-RU.РА04.В.26948/22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</si>
  <si>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</si>
  <si>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</si>
  <si>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</si>
  <si>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</si>
  <si>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</si>
  <si>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</si>
  <si>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</si>
  <si>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</si>
  <si>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</si>
  <si>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</si>
  <si>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</si>
  <si>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</si>
  <si>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</si>
  <si>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</si>
  <si>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</si>
  <si>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</si>
  <si>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</si>
  <si>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</si>
  <si>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SU002594</t>
  </si>
  <si>
    <t>P002924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</si>
  <si>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</si>
  <si>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</si>
  <si>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</si>
  <si>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</si>
  <si>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</si>
  <si>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</si>
  <si>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</si>
  <si>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</si>
  <si>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</si>
  <si>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</si>
  <si>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</si>
  <si>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</si>
  <si>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</si>
  <si>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</si>
  <si>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</si>
  <si>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</si>
  <si>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</si>
  <si>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</si>
  <si>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</si>
  <si>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</si>
  <si>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</si>
  <si>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</si>
  <si>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</si>
  <si>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</si>
  <si>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</si>
  <si>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</si>
  <si>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</si>
  <si>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</si>
  <si>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</si>
  <si>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</si>
  <si>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</si>
  <si>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</si>
  <si>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</si>
  <si>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</si>
  <si>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</si>
  <si>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</si>
  <si>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</si>
  <si>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</si>
  <si>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</si>
  <si>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</si>
  <si>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</si>
  <si>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</si>
  <si>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</si>
  <si>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</si>
  <si>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</si>
  <si>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</si>
  <si>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</si>
  <si>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</si>
  <si>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SU002333</t>
  </si>
  <si>
    <t>P004102</t>
  </si>
  <si>
    <t>SU002563</t>
  </si>
  <si>
    <t>P004101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</si>
  <si>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</si>
  <si>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</si>
  <si>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</si>
  <si>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</si>
  <si>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</si>
  <si>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</si>
  <si>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</si>
  <si>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</si>
  <si>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</si>
  <si>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</si>
  <si>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</si>
  <si>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</si>
  <si>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</si>
  <si>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</si>
  <si>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</si>
  <si>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</si>
  <si>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</si>
  <si>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</si>
  <si>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SU000419</t>
  </si>
  <si>
    <t>P004124</t>
  </si>
  <si>
    <t>SU002086</t>
  </si>
  <si>
    <t>P004128</t>
  </si>
  <si>
    <t>ЕАЭС N RU Д-RU.РА02.В.49579/23, ЕАЭС N RU Д-RU.РА05.В.14262/23</t>
  </si>
  <si>
    <t>SU003609</t>
  </si>
  <si>
    <t>P004584</t>
  </si>
  <si>
    <t>SU003610</t>
  </si>
  <si>
    <t>P004591</t>
  </si>
  <si>
    <t>SU002426</t>
  </si>
  <si>
    <t>P004625</t>
  </si>
  <si>
    <t>SU002416</t>
  </si>
  <si>
    <t>P002696</t>
  </si>
  <si>
    <t>ЕАЭС N RU Д-RU.РА01.В.13713/23, ЕАЭС N RU Д-RU.РА01.В.41777/20</t>
  </si>
  <si>
    <t>P002709</t>
  </si>
  <si>
    <t>SU003114</t>
  </si>
  <si>
    <t>P003739</t>
  </si>
  <si>
    <t>SU002422</t>
  </si>
  <si>
    <t>P004608</t>
  </si>
  <si>
    <t>SU002412</t>
  </si>
  <si>
    <t>P002697</t>
  </si>
  <si>
    <t>ЕАЭС N RU Д-RU.РА01.В.34867/20, ЕАЭС N RU Д-RU.РА05.В.15673/23</t>
  </si>
  <si>
    <t>P002703</t>
  </si>
  <si>
    <t>SU002559</t>
  </si>
  <si>
    <t>P004131</t>
  </si>
  <si>
    <t>SU002294</t>
  </si>
  <si>
    <t>P004133</t>
  </si>
  <si>
    <t>SU003602</t>
  </si>
  <si>
    <t>P004590</t>
  </si>
  <si>
    <t>SU003604</t>
  </si>
  <si>
    <t>P004605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</si>
  <si>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</si>
  <si>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</si>
  <si>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</si>
  <si>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</si>
  <si>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</si>
  <si>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</si>
  <si>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</si>
  <si>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</si>
  <si>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SU002558</t>
  </si>
  <si>
    <t>P004127</t>
  </si>
  <si>
    <t>SU002075</t>
  </si>
  <si>
    <t>P004139</t>
  </si>
  <si>
    <t>SU002570</t>
  </si>
  <si>
    <t>P004122</t>
  </si>
  <si>
    <t>ЕАЭС N RU Д-RU.РА02.В.33144/23</t>
  </si>
  <si>
    <t>Бульмени ГШ</t>
  </si>
  <si>
    <t>SU002087</t>
  </si>
  <si>
    <t>P003696</t>
  </si>
  <si>
    <t>SU002626</t>
  </si>
  <si>
    <t>P003685</t>
  </si>
  <si>
    <t>SU003526</t>
  </si>
  <si>
    <t>P004445</t>
  </si>
  <si>
    <t>SU002627</t>
  </si>
  <si>
    <t>P003686</t>
  </si>
  <si>
    <t>SU003460</t>
  </si>
  <si>
    <t>P004345</t>
  </si>
  <si>
    <t>SU002863</t>
  </si>
  <si>
    <t>P003689</t>
  </si>
  <si>
    <t>ЕАЭС N RU Д-RU.РА05.В.26638/22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</si>
  <si>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</si>
  <si>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</si>
  <si>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</si>
  <si>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</si>
  <si>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</si>
  <si>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</si>
  <si>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</si>
  <si>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</si>
  <si>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</si>
  <si>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</si>
  <si>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</si>
  <si>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</si>
  <si>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</si>
  <si>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</si>
  <si>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</si>
  <si>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</si>
  <si>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</si>
  <si>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SU002562</t>
  </si>
  <si>
    <t>P004126</t>
  </si>
  <si>
    <t>SU002079</t>
  </si>
  <si>
    <t>P004121</t>
  </si>
  <si>
    <t>SU002297</t>
  </si>
  <si>
    <t>P003626</t>
  </si>
  <si>
    <t>Снеки «Чебупицца курочка по-итальянски» ф/в 0,25 ТМ «Горячая штучка»</t>
  </si>
  <si>
    <t>SU003578</t>
  </si>
  <si>
    <t>P004484</t>
  </si>
  <si>
    <t>SU003577</t>
  </si>
  <si>
    <t>P004490</t>
  </si>
  <si>
    <t>SU002561</t>
  </si>
  <si>
    <t>P004134</t>
  </si>
  <si>
    <t>SU002078</t>
  </si>
  <si>
    <t>P004119</t>
  </si>
  <si>
    <t>SU003579</t>
  </si>
  <si>
    <t>P004491</t>
  </si>
  <si>
    <t>SU003580</t>
  </si>
  <si>
    <t>P004486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</si>
  <si>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</si>
  <si>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</si>
  <si>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</si>
  <si>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</si>
  <si>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</si>
  <si>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</si>
  <si>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</si>
  <si>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</si>
  <si>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</si>
  <si>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</si>
  <si>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</si>
  <si>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</si>
  <si>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</si>
  <si>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</si>
  <si>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SU002565</t>
  </si>
  <si>
    <t>P004110</t>
  </si>
  <si>
    <t>SU003574</t>
  </si>
  <si>
    <t>P004492</t>
  </si>
  <si>
    <t>SU003576</t>
  </si>
  <si>
    <t>P004489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</si>
  <si>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</si>
  <si>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</si>
  <si>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</si>
  <si>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</si>
  <si>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</si>
  <si>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</si>
  <si>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</si>
  <si>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</si>
  <si>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</si>
  <si>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</si>
  <si>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</si>
  <si>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</si>
  <si>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SU000194</t>
  </si>
  <si>
    <t>P004095</t>
  </si>
  <si>
    <t>ЕАЭС N RU Д-RU.РА09.В.48842/23, ЕАЭС N RU Д-RU.РА10.В.33475/23</t>
  </si>
  <si>
    <t>SU002083</t>
  </si>
  <si>
    <t>P004096</t>
  </si>
  <si>
    <t>P003294</t>
  </si>
  <si>
    <t>ЕАЭС N RU Д-RU.PA01.В.35478/20, ЕАЭС N RU Д-RU.РА09.В.48842/23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</si>
  <si>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</si>
  <si>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</si>
  <si>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</si>
  <si>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</si>
  <si>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</si>
  <si>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</si>
  <si>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</si>
  <si>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</si>
  <si>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</si>
  <si>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</si>
  <si>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</si>
  <si>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</si>
  <si>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</si>
  <si>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</si>
  <si>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</si>
  <si>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</si>
  <si>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</si>
  <si>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</si>
  <si>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</si>
  <si>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</si>
  <si>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</si>
  <si>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</si>
  <si>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</si>
  <si>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</si>
  <si>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</si>
  <si>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</si>
  <si>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</si>
  <si>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</si>
  <si>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</si>
  <si>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</si>
  <si>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</si>
  <si>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</si>
  <si>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</si>
  <si>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</si>
  <si>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</si>
  <si>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</si>
  <si>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</si>
  <si>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</si>
  <si>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</si>
  <si>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</si>
  <si>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</si>
  <si>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</si>
  <si>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SU003191</t>
  </si>
  <si>
    <t>P003804</t>
  </si>
  <si>
    <t>ЕАЭС N RU Д-RU.РА08.В.03895/23, ЕАЭС N RU Д-RU.РА08.В.0395/23</t>
  </si>
  <si>
    <t>SU002442</t>
  </si>
  <si>
    <t>P002970</t>
  </si>
  <si>
    <t>ЕАЭС N RU Д- RU.РА01.В.07947/21</t>
  </si>
  <si>
    <t>SU003435</t>
  </si>
  <si>
    <t>P004402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</si>
  <si>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</si>
  <si>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</si>
  <si>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</si>
  <si>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</si>
  <si>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</si>
  <si>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</si>
  <si>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</si>
  <si>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</si>
  <si>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</si>
  <si>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</si>
  <si>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</si>
  <si>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</si>
  <si>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</si>
  <si>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</si>
  <si>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</si>
  <si>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</si>
  <si>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</si>
  <si>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</si>
  <si>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</si>
  <si>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</si>
  <si>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</si>
  <si>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</si>
  <si>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P004073</t>
  </si>
  <si>
    <t>Пельмени Зареченские No name Весовые Сфера No name 5 кг</t>
  </si>
  <si>
    <t>ЕАЭС N RU Д-RU.PA01.B.97812/21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</si>
  <si>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</si>
  <si>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</si>
  <si>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</si>
  <si>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</si>
  <si>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</si>
  <si>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</si>
  <si>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</si>
  <si>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</si>
  <si>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P004077</t>
  </si>
  <si>
    <t>ЕАЭС N RU Д-RU.РА08.В.65691/23</t>
  </si>
  <si>
    <t>P004472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</si>
  <si>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</si>
  <si>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</si>
  <si>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</si>
  <si>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</si>
  <si>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</si>
  <si>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</si>
  <si>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</si>
  <si>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</si>
  <si>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</si>
  <si>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SU002516</t>
  </si>
  <si>
    <t>P004152</t>
  </si>
  <si>
    <t>ЕАЭС N RU Д-RU.РА05.В.03756/23</t>
  </si>
  <si>
    <t>SU002517</t>
  </si>
  <si>
    <t>P004153</t>
  </si>
  <si>
    <t>SU003800</t>
  </si>
  <si>
    <t>P004496</t>
  </si>
  <si>
    <t>ЕАЭС N RU Д-RU.РА04.В.84034/24</t>
  </si>
  <si>
    <t>SU003801</t>
  </si>
  <si>
    <t>P004533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</si>
  <si>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</si>
  <si>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</si>
  <si>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</si>
  <si>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</si>
  <si>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</si>
  <si>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</si>
  <si>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</si>
  <si>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SU003797</t>
  </si>
  <si>
    <t>P004497</t>
  </si>
  <si>
    <t>ЕАЭС N RU Д-RU.РА06.В.19349/24</t>
  </si>
  <si>
    <t>SU003798</t>
  </si>
  <si>
    <t>P004498</t>
  </si>
  <si>
    <t>SU003341</t>
  </si>
  <si>
    <t>P004120</t>
  </si>
  <si>
    <t>ЕАЭС N RU Д-RU.РА08.В.07474/23</t>
  </si>
  <si>
    <t>SU003796</t>
  </si>
  <si>
    <t>P004495</t>
  </si>
  <si>
    <t>ЕАЭС N RU Д-RU.РА04.В.87517/24</t>
  </si>
  <si>
    <t>SU003795</t>
  </si>
  <si>
    <t>P004535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</si>
  <si>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</si>
  <si>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</si>
  <si>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</si>
  <si>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</si>
  <si>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</si>
  <si>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</si>
  <si>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</si>
  <si>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</si>
  <si>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</si>
  <si>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</si>
  <si>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</si>
  <si>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</si>
  <si>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</si>
  <si>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</si>
  <si>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</si>
  <si>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</si>
  <si>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</si>
  <si>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</si>
  <si>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</si>
  <si>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</si>
  <si>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</si>
  <si>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</si>
  <si>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</si>
  <si>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</si>
  <si>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</si>
  <si>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</si>
  <si>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</si>
  <si>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</si>
  <si>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</si>
  <si>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</si>
  <si>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</si>
  <si>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</si>
  <si>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</si>
  <si>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</si>
  <si>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</si>
  <si>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</si>
  <si>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</si>
  <si>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</si>
  <si>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</si>
  <si>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</si>
  <si>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</si>
  <si>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</si>
  <si>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</si>
  <si>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</si>
  <si>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</si>
  <si>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</si>
  <si>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</si>
  <si>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</si>
  <si>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</si>
  <si>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</si>
  <si>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</si>
  <si>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</si>
  <si>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</si>
  <si>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SU003291</t>
  </si>
  <si>
    <t>P004009</t>
  </si>
  <si>
    <t>SU001776</t>
  </si>
  <si>
    <t>P004280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</si>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</sst>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4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50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51" xfId="0" applyNumberFormat="1" applyFont="1" applyFill="1" applyBorder="1" applyAlignment="1" applyProtection="1">
      <alignment horizontal="center" wrapText="1"/>
    </xf>
    <xf numFmtId="0" fontId="0" fillId="0" borderId="352" xfId="0" applyFill="1" applyBorder="1" applyProtection="1">
      <protection hidden="1"/>
    </xf>
    <xf numFmtId="0" fontId="0" fillId="0" borderId="352" xfId="0" applyBorder="1"/>
    <xf numFmtId="0" fontId="43" fillId="0" borderId="352" xfId="0" applyFont="1" applyFill="1" applyBorder="1" applyProtection="1">
      <protection hidden="1"/>
    </xf>
    <xf numFmtId="0" fontId="0" fillId="0" borderId="353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899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893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896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166" fontId="30" fillId="27" borderId="351" xfId="0" applyNumberFormat="1" applyFont="1" applyFill="1" applyBorder="1" applyAlignment="1" applyProtection="1">
      <alignment horizontal="left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508"/>
  <sheetViews>
    <sheetView showGridLines="0" tabSelected="1" topLeftCell="E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1036" t="s">
        <v>28</v>
      </c>
      <c r="B1" s="1036"/>
      <c r="C1" s="1036"/>
      <c r="D1" s="1036"/>
      <c r="E1" s="1036"/>
      <c r="F1" s="35" t="s">
        <v>68</v>
      </c>
      <c r="G1" s="1036" t="s">
        <v>49</v>
      </c>
      <c r="H1" s="1036"/>
      <c r="I1" s="1036"/>
      <c r="J1" s="1036"/>
      <c r="K1" s="1036"/>
      <c r="L1" s="1036"/>
      <c r="M1" s="1036"/>
      <c r="N1" s="1036"/>
      <c r="O1" s="1036"/>
      <c r="P1" s="1036"/>
      <c r="Q1" s="1036" t="s">
        <v>69</v>
      </c>
      <c r="R1" s="103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1037" t="s">
        <v>69</v>
      </c>
      <c r="C2" s="1037"/>
      <c r="D2" s="25"/>
      <c r="E2" s="26"/>
      <c r="F2" s="1038"/>
      <c r="G2" s="1038"/>
      <c r="H2" s="1038"/>
      <c r="I2" s="26"/>
      <c r="J2" s="26"/>
      <c r="K2" s="26"/>
      <c r="L2" s="26"/>
      <c r="M2" s="26"/>
      <c r="N2" s="26"/>
      <c r="O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39"/>
      <c r="Q2" s="1039"/>
      <c r="R2" s="1039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39"/>
      <c r="P3" s="1039"/>
      <c r="Q3" s="1039"/>
      <c r="R3" s="1039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1020" t="s">
        <v>9</v>
      </c>
      <c r="B5" s="1020"/>
      <c r="C5" s="1020"/>
      <c r="D5" s="1020"/>
      <c r="E5" s="1040"/>
      <c r="F5" s="1041"/>
      <c r="G5" s="1042" t="s">
        <v>15</v>
      </c>
      <c r="H5" s="1043"/>
      <c r="I5" s="1044" t="s">
        <v>756</v>
      </c>
      <c r="J5" s="1044"/>
      <c r="K5" s="1044"/>
      <c r="L5" s="1044"/>
      <c r="M5" s="1044"/>
      <c r="N5" s="1044"/>
      <c r="O5" s="23"/>
      <c r="P5" s="23" t="s">
        <v>4</v>
      </c>
      <c r="Q5" s="1045">
        <v>45649</v>
      </c>
      <c r="R5" s="15" t="s">
        <v>3</v>
      </c>
      <c r="S5" s="43" t="s">
        <v>713</v>
      </c>
      <c r="T5" s="22"/>
      <c r="U5" s="1018" t="s">
        <v>47</v>
      </c>
      <c r="V5" s="1019"/>
      <c r="W5" s="1018"/>
      <c r="X5" s="1019"/>
      <c r="Y5" s="1018"/>
      <c r="Z5" s="1019"/>
      <c r="AA5" s="1018"/>
      <c r="AB5" s="1019"/>
    </row>
    <row r="6" spans="1:41" ht="25.5" customHeight="1" x14ac:dyDescent="0.2">
      <c r="A6" s="1020" t="s">
        <v>1</v>
      </c>
      <c r="B6" s="1020"/>
      <c r="C6" s="1020"/>
      <c r="D6" s="1020"/>
      <c r="E6" s="1021" t="s">
        <v>714</v>
      </c>
      <c r="F6" s="1022"/>
      <c r="G6" s="1022"/>
      <c r="H6" s="1022"/>
      <c r="I6" s="1022"/>
      <c r="J6" s="1022"/>
      <c r="K6" s="1022"/>
      <c r="L6" s="1022"/>
      <c r="M6" s="1022"/>
      <c r="N6" s="1023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>Понедельник</v>
      </c>
      <c r="R6" s="1024" t="s">
        <v>5</v>
      </c>
      <c r="S6" s="1025" t="s">
        <v>70</v>
      </c>
      <c r="T6" s="5"/>
      <c r="U6" s="1026" t="s">
        <v>76</v>
      </c>
      <c r="V6" s="1027"/>
      <c r="W6" s="1026" t="s">
        <v>78</v>
      </c>
      <c r="X6" s="1027"/>
      <c r="Y6" s="1026" t="s">
        <v>80</v>
      </c>
      <c r="Z6" s="1027"/>
      <c r="AA6" s="1026" t="s">
        <v>82</v>
      </c>
      <c r="AB6" s="1027"/>
    </row>
    <row r="7" spans="1:41" ht="16.5" hidden="1" customHeight="1" x14ac:dyDescent="0.2">
      <c r="A7" s="68"/>
      <c r="B7" s="69"/>
      <c r="C7" s="69"/>
      <c r="D7" s="69"/>
      <c r="E7" s="1032" t="str">
        <f>IFERROR(VLOOKUP(DeliveryAddress,Table,3,0),1)</f>
        <v>1</v>
      </c>
      <c r="F7" s="1033"/>
      <c r="G7" s="1033"/>
      <c r="H7" s="1033"/>
      <c r="I7" s="1033"/>
      <c r="J7" s="1033"/>
      <c r="K7" s="1033"/>
      <c r="L7" s="1033"/>
      <c r="M7" s="1033"/>
      <c r="N7" s="1034"/>
      <c r="O7" s="23"/>
      <c r="P7" s="23"/>
      <c r="Q7" s="54"/>
      <c r="R7" s="1024"/>
      <c r="S7" s="1025"/>
      <c r="T7" s="5"/>
      <c r="U7" s="1028"/>
      <c r="V7" s="1029"/>
      <c r="W7" s="1028"/>
      <c r="X7" s="1029"/>
      <c r="Y7" s="1028"/>
      <c r="Z7" s="1029"/>
      <c r="AA7" s="1028"/>
      <c r="AB7" s="1029"/>
    </row>
    <row r="8" spans="1:41" ht="27" customHeight="1" thickBot="1" x14ac:dyDescent="0.25">
      <c r="A8" s="1020" t="s">
        <v>56</v>
      </c>
      <c r="B8" s="1020"/>
      <c r="C8" s="1020"/>
      <c r="D8" s="1020"/>
      <c r="E8" s="1035"/>
      <c r="F8" s="1035"/>
      <c r="G8" s="1035"/>
      <c r="H8" s="1035"/>
      <c r="I8" s="1035"/>
      <c r="J8" s="1035"/>
      <c r="K8" s="1035"/>
      <c r="L8" s="1035"/>
      <c r="M8" s="1035"/>
      <c r="N8" s="1035"/>
      <c r="O8" s="41"/>
      <c r="P8" s="23" t="s">
        <v>12</v>
      </c>
      <c r="Q8" s="55">
        <v>0.45833333333333331</v>
      </c>
      <c r="R8" s="1024"/>
      <c r="S8" s="1025"/>
      <c r="T8" s="5"/>
      <c r="U8" s="1030"/>
      <c r="V8" s="1031"/>
      <c r="W8" s="1030"/>
      <c r="X8" s="1031"/>
      <c r="Y8" s="1030"/>
      <c r="Z8" s="1031"/>
      <c r="AA8" s="1030"/>
      <c r="AB8" s="1031"/>
    </row>
    <row r="9" spans="1:41" ht="31.5" customHeight="1" thickBot="1" x14ac:dyDescent="0.25">
      <c r="B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04"/>
      <c r="D9" s="1004"/>
      <c r="E9" s="1005" t="s">
        <v>57</v>
      </c>
      <c r="F9" s="1006"/>
      <c r="G9" s="1004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04"/>
      <c r="I9" s="1015" t="str">
        <f>IF(AND($B$9="Тип доверенности/получателя при получении в адресе перегруза:",$E$9="Разовая доверенность"),"Введите ФИО","")</f>
        <v/>
      </c>
      <c r="J9" s="1015"/>
      <c r="K9" s="1015"/>
      <c r="L9" s="77"/>
      <c r="M9" s="101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15"/>
      <c r="O9" s="42"/>
      <c r="P9" s="23" t="s">
        <v>16</v>
      </c>
      <c r="Q9" s="53"/>
      <c r="R9" s="23" t="s">
        <v>13</v>
      </c>
      <c r="S9" s="44" t="s">
        <v>71</v>
      </c>
      <c r="T9" s="5"/>
      <c r="U9" s="1016" t="s">
        <v>77</v>
      </c>
      <c r="V9" s="1017"/>
      <c r="W9" s="1016" t="s">
        <v>79</v>
      </c>
      <c r="X9" s="1017"/>
      <c r="Y9" s="1016" t="s">
        <v>81</v>
      </c>
      <c r="Z9" s="1017"/>
      <c r="AA9" s="1016" t="s">
        <v>83</v>
      </c>
      <c r="AB9" s="1017"/>
    </row>
    <row r="10" spans="1:41" ht="25.5" customHeight="1" x14ac:dyDescent="0.2">
      <c r="B10" s="1004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04"/>
      <c r="D10" s="1004"/>
      <c r="E10" s="1005"/>
      <c r="F10" s="1006"/>
      <c r="G10" s="1004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04"/>
      <c r="I10" s="1007" t="str">
        <f>IFERROR(VLOOKUP($E$10,Proxy,2,FALSE),"")</f>
        <v/>
      </c>
      <c r="J10" s="1007"/>
      <c r="K10" s="1007"/>
      <c r="L10" s="1007"/>
      <c r="M10" s="1007"/>
      <c r="N10" s="1007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1008" t="s">
        <v>72</v>
      </c>
      <c r="B12" s="1009"/>
      <c r="C12" s="1009"/>
      <c r="D12" s="1009"/>
      <c r="E12" s="1009"/>
      <c r="F12" s="1009"/>
      <c r="G12" s="1009"/>
      <c r="H12" s="1009"/>
      <c r="I12" s="1009"/>
      <c r="J12" s="1009"/>
      <c r="K12" s="1009"/>
      <c r="L12" s="1009"/>
      <c r="M12" s="1009"/>
      <c r="N12" s="1009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1008" t="s">
        <v>73</v>
      </c>
      <c r="B13" s="1009"/>
      <c r="C13" s="1009"/>
      <c r="D13" s="1009"/>
      <c r="E13" s="1009"/>
      <c r="F13" s="1009"/>
      <c r="G13" s="1009"/>
      <c r="H13" s="1009"/>
      <c r="I13" s="1009"/>
      <c r="J13" s="1009"/>
      <c r="K13" s="1009"/>
      <c r="L13" s="1009"/>
      <c r="M13" s="1009"/>
      <c r="N13" s="1009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1008" t="s">
        <v>74</v>
      </c>
      <c r="B14" s="1009"/>
      <c r="C14" s="1009"/>
      <c r="D14" s="1009"/>
      <c r="E14" s="1009"/>
      <c r="F14" s="1009"/>
      <c r="G14" s="1009"/>
      <c r="H14" s="1009"/>
      <c r="I14" s="1009"/>
      <c r="J14" s="1009"/>
      <c r="K14" s="1009"/>
      <c r="L14" s="1009"/>
      <c r="M14" s="1009"/>
      <c r="N14" s="1009"/>
      <c r="R14"/>
      <c r="T14" s="16"/>
      <c r="U14" s="34"/>
      <c r="V14" s="34"/>
    </row>
    <row r="15" spans="1:41" ht="23.25" customHeight="1" x14ac:dyDescent="0.2">
      <c r="A15" s="1008" t="s">
        <v>75</v>
      </c>
      <c r="B15" s="1009"/>
      <c r="C15" s="1009"/>
      <c r="D15" s="1009"/>
      <c r="E15" s="1009"/>
      <c r="F15" s="1009"/>
      <c r="G15" s="1009"/>
      <c r="H15" s="1009"/>
      <c r="I15" s="1009"/>
      <c r="J15" s="1009"/>
      <c r="K15" s="1009"/>
      <c r="L15" s="1009"/>
      <c r="M15" s="1009"/>
      <c r="N15" s="1009"/>
      <c r="O15" s="1012" t="s">
        <v>60</v>
      </c>
      <c r="P15" s="1012"/>
      <c r="Q15" s="1012"/>
      <c r="R15" s="1012"/>
      <c r="S15" s="1012"/>
      <c r="T15" s="33"/>
      <c r="U15" s="1010" t="s">
        <v>48</v>
      </c>
      <c r="V15" s="1011"/>
      <c r="W15" s="1002"/>
      <c r="X15" s="1002"/>
      <c r="Y15" s="697"/>
      <c r="Z15" s="697"/>
      <c r="AA15" s="697"/>
      <c r="AB15" s="697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13"/>
      <c r="P16" s="1013"/>
      <c r="Q16" s="1013"/>
      <c r="R16" s="1013"/>
      <c r="S16" s="1013"/>
      <c r="T16" s="33"/>
      <c r="U16" s="1014" t="s">
        <v>76</v>
      </c>
      <c r="V16" s="1014"/>
      <c r="W16" s="1014" t="s">
        <v>78</v>
      </c>
      <c r="X16" s="1014"/>
      <c r="Y16" s="1014" t="s">
        <v>80</v>
      </c>
      <c r="Z16" s="1014"/>
      <c r="AA16" s="1014" t="s">
        <v>82</v>
      </c>
      <c r="AB16" s="101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8" t="s">
        <v>66</v>
      </c>
      <c r="M17" s="996" t="s">
        <v>27</v>
      </c>
      <c r="N17" s="997"/>
      <c r="O17" s="998" t="s">
        <v>19</v>
      </c>
      <c r="P17" s="999"/>
      <c r="Q17" s="999"/>
      <c r="R17" s="999"/>
      <c r="S17" s="1000"/>
      <c r="T17" s="49" t="s">
        <v>6</v>
      </c>
      <c r="U17" s="97" t="s">
        <v>44</v>
      </c>
      <c r="V17" s="98" t="s">
        <v>54</v>
      </c>
      <c r="W17" s="91" t="s">
        <v>44</v>
      </c>
      <c r="X17" s="92" t="s">
        <v>54</v>
      </c>
      <c r="Y17" s="93" t="s">
        <v>44</v>
      </c>
      <c r="Z17" s="94" t="s">
        <v>54</v>
      </c>
      <c r="AA17" s="95" t="s">
        <v>44</v>
      </c>
      <c r="AB17" s="96" t="s">
        <v>54</v>
      </c>
      <c r="AC17" s="89" t="s">
        <v>20</v>
      </c>
      <c r="AD17" s="90" t="s">
        <v>59</v>
      </c>
      <c r="AE17" s="80" t="s">
        <v>21</v>
      </c>
      <c r="AF17" s="80" t="s">
        <v>67</v>
      </c>
      <c r="AG17" s="1001" t="s">
        <v>55</v>
      </c>
      <c r="AH17" s="1002"/>
      <c r="AI17" s="1002"/>
      <c r="BC17" s="76" t="s">
        <v>64</v>
      </c>
    </row>
    <row r="18" spans="1:82" ht="27.75" hidden="1" customHeight="1" x14ac:dyDescent="0.2">
      <c r="A18" s="766" t="s">
        <v>84</v>
      </c>
      <c r="B18" s="767"/>
      <c r="C18" s="767"/>
      <c r="D18" s="767"/>
      <c r="E18" s="767"/>
      <c r="F18" s="767"/>
      <c r="G18" s="767"/>
      <c r="H18" s="767"/>
      <c r="I18" s="767"/>
      <c r="J18" s="767"/>
      <c r="K18" s="767"/>
      <c r="L18" s="767"/>
      <c r="M18" s="767"/>
      <c r="N18" s="767"/>
      <c r="O18" s="767"/>
      <c r="P18" s="767"/>
      <c r="Q18" s="767"/>
      <c r="R18" s="767"/>
      <c r="S18" s="767"/>
      <c r="T18" s="767"/>
      <c r="U18" s="767"/>
      <c r="V18" s="767"/>
      <c r="W18" s="768"/>
      <c r="X18" s="768"/>
      <c r="Y18" s="768"/>
      <c r="Z18" s="768"/>
      <c r="AA18" s="709"/>
      <c r="AB18" s="709"/>
      <c r="AC18" s="709"/>
      <c r="AD18" s="709"/>
      <c r="AE18" s="710"/>
      <c r="AF18" s="769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07" t="s">
        <v>84</v>
      </c>
      <c r="B19" s="708"/>
      <c r="C19" s="708"/>
      <c r="D19" s="708"/>
      <c r="E19" s="708"/>
      <c r="F19" s="708"/>
      <c r="G19" s="708"/>
      <c r="H19" s="708"/>
      <c r="I19" s="708"/>
      <c r="J19" s="708"/>
      <c r="K19" s="708"/>
      <c r="L19" s="708"/>
      <c r="M19" s="708"/>
      <c r="N19" s="708"/>
      <c r="O19" s="708"/>
      <c r="P19" s="708"/>
      <c r="Q19" s="708"/>
      <c r="R19" s="708"/>
      <c r="S19" s="708"/>
      <c r="T19" s="708"/>
      <c r="U19" s="708"/>
      <c r="V19" s="708"/>
      <c r="W19" s="708"/>
      <c r="X19" s="708"/>
      <c r="Y19" s="708"/>
      <c r="Z19" s="708"/>
      <c r="AA19" s="709"/>
      <c r="AB19" s="709"/>
      <c r="AC19" s="709"/>
      <c r="AD19" s="709"/>
      <c r="AE19" s="710"/>
      <c r="AF19" s="711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12" t="s">
        <v>85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08"/>
      <c r="Y20" s="708"/>
      <c r="Z20" s="708"/>
      <c r="AA20" s="709"/>
      <c r="AB20" s="709"/>
      <c r="AC20" s="709"/>
      <c r="AD20" s="709"/>
      <c r="AE20" s="710"/>
      <c r="AF20" s="714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86</v>
      </c>
      <c r="B21" s="82" t="s">
        <v>87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89</v>
      </c>
      <c r="K21" s="86" t="s">
        <v>88</v>
      </c>
      <c r="L21" s="86"/>
      <c r="M21" s="699">
        <v>180</v>
      </c>
      <c r="N21" s="699"/>
      <c r="O21" s="10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701"/>
      <c r="Q21" s="701"/>
      <c r="R21" s="701"/>
      <c r="S21" s="701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57</v>
      </c>
      <c r="AE21" s="81" t="s">
        <v>57</v>
      </c>
      <c r="AF21" s="101" t="s">
        <v>90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68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696"/>
      <c r="B22" s="696"/>
      <c r="C22" s="696"/>
      <c r="D22" s="696"/>
      <c r="E22" s="696"/>
      <c r="F22" s="696"/>
      <c r="G22" s="696"/>
      <c r="H22" s="696"/>
      <c r="I22" s="696"/>
      <c r="J22" s="696"/>
      <c r="K22" s="696"/>
      <c r="L22" s="696"/>
      <c r="M22" s="696"/>
      <c r="N22" s="696"/>
      <c r="O22" s="704" t="s">
        <v>43</v>
      </c>
      <c r="P22" s="705"/>
      <c r="Q22" s="705"/>
      <c r="R22" s="705"/>
      <c r="S22" s="705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696"/>
      <c r="B23" s="696"/>
      <c r="C23" s="696"/>
      <c r="D23" s="696"/>
      <c r="E23" s="696"/>
      <c r="F23" s="696"/>
      <c r="G23" s="696"/>
      <c r="H23" s="696"/>
      <c r="I23" s="696"/>
      <c r="J23" s="696"/>
      <c r="K23" s="696"/>
      <c r="L23" s="696"/>
      <c r="M23" s="696"/>
      <c r="N23" s="696"/>
      <c r="O23" s="704" t="s">
        <v>43</v>
      </c>
      <c r="P23" s="705"/>
      <c r="Q23" s="705"/>
      <c r="R23" s="705"/>
      <c r="S23" s="705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66" t="s">
        <v>91</v>
      </c>
      <c r="B24" s="767"/>
      <c r="C24" s="767"/>
      <c r="D24" s="767"/>
      <c r="E24" s="767"/>
      <c r="F24" s="767"/>
      <c r="G24" s="767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7"/>
      <c r="T24" s="767"/>
      <c r="U24" s="767"/>
      <c r="V24" s="767"/>
      <c r="W24" s="768"/>
      <c r="X24" s="768"/>
      <c r="Y24" s="768"/>
      <c r="Z24" s="768"/>
      <c r="AA24" s="709"/>
      <c r="AB24" s="709"/>
      <c r="AC24" s="709"/>
      <c r="AD24" s="709"/>
      <c r="AE24" s="710"/>
      <c r="AF24" s="769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07" t="s">
        <v>92</v>
      </c>
      <c r="B25" s="708"/>
      <c r="C25" s="708"/>
      <c r="D25" s="708"/>
      <c r="E25" s="708"/>
      <c r="F25" s="708"/>
      <c r="G25" s="708"/>
      <c r="H25" s="708"/>
      <c r="I25" s="708"/>
      <c r="J25" s="708"/>
      <c r="K25" s="708"/>
      <c r="L25" s="708"/>
      <c r="M25" s="708"/>
      <c r="N25" s="708"/>
      <c r="O25" s="708"/>
      <c r="P25" s="708"/>
      <c r="Q25" s="708"/>
      <c r="R25" s="708"/>
      <c r="S25" s="708"/>
      <c r="T25" s="708"/>
      <c r="U25" s="708"/>
      <c r="V25" s="708"/>
      <c r="W25" s="708"/>
      <c r="X25" s="708"/>
      <c r="Y25" s="708"/>
      <c r="Z25" s="708"/>
      <c r="AA25" s="709"/>
      <c r="AB25" s="709"/>
      <c r="AC25" s="709"/>
      <c r="AD25" s="709"/>
      <c r="AE25" s="710"/>
      <c r="AF25" s="711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12" t="s">
        <v>93</v>
      </c>
      <c r="B26" s="713"/>
      <c r="C26" s="713"/>
      <c r="D26" s="713"/>
      <c r="E26" s="713"/>
      <c r="F26" s="713"/>
      <c r="G26" s="713"/>
      <c r="H26" s="713"/>
      <c r="I26" s="713"/>
      <c r="J26" s="713"/>
      <c r="K26" s="713"/>
      <c r="L26" s="713"/>
      <c r="M26" s="713"/>
      <c r="N26" s="713"/>
      <c r="O26" s="713"/>
      <c r="P26" s="713"/>
      <c r="Q26" s="713"/>
      <c r="R26" s="713"/>
      <c r="S26" s="713"/>
      <c r="T26" s="713"/>
      <c r="U26" s="713"/>
      <c r="V26" s="713"/>
      <c r="W26" s="713"/>
      <c r="X26" s="708"/>
      <c r="Y26" s="708"/>
      <c r="Z26" s="708"/>
      <c r="AA26" s="709"/>
      <c r="AB26" s="709"/>
      <c r="AC26" s="709"/>
      <c r="AD26" s="709"/>
      <c r="AE26" s="710"/>
      <c r="AF26" s="714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94</v>
      </c>
      <c r="B27" s="82" t="s">
        <v>95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96</v>
      </c>
      <c r="K27" s="86" t="s">
        <v>88</v>
      </c>
      <c r="L27" s="86"/>
      <c r="M27" s="699">
        <v>180</v>
      </c>
      <c r="N27" s="699"/>
      <c r="O27" s="99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701"/>
      <c r="Q27" s="701"/>
      <c r="R27" s="701"/>
      <c r="S27" s="701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57</v>
      </c>
      <c r="AE27" s="81" t="s">
        <v>57</v>
      </c>
      <c r="AF27" s="124" t="s">
        <v>98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97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99</v>
      </c>
      <c r="B28" s="82" t="s">
        <v>100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96</v>
      </c>
      <c r="K28" s="86" t="s">
        <v>88</v>
      </c>
      <c r="L28" s="86"/>
      <c r="M28" s="699">
        <v>180</v>
      </c>
      <c r="N28" s="699"/>
      <c r="O28" s="994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701"/>
      <c r="Q28" s="701"/>
      <c r="R28" s="701"/>
      <c r="S28" s="701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57</v>
      </c>
      <c r="AE28" s="81" t="s">
        <v>57</v>
      </c>
      <c r="AF28" s="126" t="s">
        <v>98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97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99</v>
      </c>
      <c r="B29" s="82" t="s">
        <v>100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96</v>
      </c>
      <c r="K29" s="86" t="s">
        <v>88</v>
      </c>
      <c r="L29" s="86"/>
      <c r="M29" s="699">
        <v>180</v>
      </c>
      <c r="N29" s="699"/>
      <c r="O29" s="995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701"/>
      <c r="Q29" s="701"/>
      <c r="R29" s="701"/>
      <c r="S29" s="701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57</v>
      </c>
      <c r="AE29" s="81" t="s">
        <v>57</v>
      </c>
      <c r="AF29" s="128" t="s">
        <v>98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97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101</v>
      </c>
      <c r="B30" s="82" t="s">
        <v>102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96</v>
      </c>
      <c r="K30" s="86" t="s">
        <v>88</v>
      </c>
      <c r="L30" s="86"/>
      <c r="M30" s="699">
        <v>180</v>
      </c>
      <c r="N30" s="699"/>
      <c r="O30" s="98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701"/>
      <c r="Q30" s="701"/>
      <c r="R30" s="701"/>
      <c r="S30" s="701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57</v>
      </c>
      <c r="AE30" s="81" t="s">
        <v>57</v>
      </c>
      <c r="AF30" s="130" t="s">
        <v>98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97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101</v>
      </c>
      <c r="B31" s="82" t="s">
        <v>102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96</v>
      </c>
      <c r="K31" s="86" t="s">
        <v>88</v>
      </c>
      <c r="L31" s="86"/>
      <c r="M31" s="699">
        <v>180</v>
      </c>
      <c r="N31" s="699"/>
      <c r="O31" s="98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701"/>
      <c r="Q31" s="701"/>
      <c r="R31" s="701"/>
      <c r="S31" s="701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57</v>
      </c>
      <c r="AE31" s="81" t="s">
        <v>57</v>
      </c>
      <c r="AF31" s="132" t="s">
        <v>98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97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103</v>
      </c>
      <c r="B32" s="82" t="s">
        <v>104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96</v>
      </c>
      <c r="K32" s="86" t="s">
        <v>88</v>
      </c>
      <c r="L32" s="86"/>
      <c r="M32" s="699">
        <v>180</v>
      </c>
      <c r="N32" s="699"/>
      <c r="O32" s="990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701"/>
      <c r="Q32" s="701"/>
      <c r="R32" s="701"/>
      <c r="S32" s="701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57</v>
      </c>
      <c r="AE32" s="81" t="s">
        <v>57</v>
      </c>
      <c r="AF32" s="134" t="s">
        <v>98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97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103</v>
      </c>
      <c r="B33" s="82" t="s">
        <v>104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96</v>
      </c>
      <c r="K33" s="86" t="s">
        <v>88</v>
      </c>
      <c r="L33" s="86"/>
      <c r="M33" s="699">
        <v>180</v>
      </c>
      <c r="N33" s="699"/>
      <c r="O33" s="991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701"/>
      <c r="Q33" s="701"/>
      <c r="R33" s="701"/>
      <c r="S33" s="701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57</v>
      </c>
      <c r="AE33" s="81" t="s">
        <v>57</v>
      </c>
      <c r="AF33" s="136" t="s">
        <v>98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97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105</v>
      </c>
      <c r="B34" s="82" t="s">
        <v>106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96</v>
      </c>
      <c r="K34" s="86" t="s">
        <v>88</v>
      </c>
      <c r="L34" s="86"/>
      <c r="M34" s="699">
        <v>180</v>
      </c>
      <c r="N34" s="699"/>
      <c r="O34" s="99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701"/>
      <c r="Q34" s="701"/>
      <c r="R34" s="701"/>
      <c r="S34" s="701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57</v>
      </c>
      <c r="AE34" s="81" t="s">
        <v>57</v>
      </c>
      <c r="AF34" s="138" t="s">
        <v>98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97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105</v>
      </c>
      <c r="B35" s="82" t="s">
        <v>106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96</v>
      </c>
      <c r="K35" s="86" t="s">
        <v>88</v>
      </c>
      <c r="L35" s="86"/>
      <c r="M35" s="699">
        <v>180</v>
      </c>
      <c r="N35" s="699"/>
      <c r="O35" s="98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701"/>
      <c r="Q35" s="701"/>
      <c r="R35" s="701"/>
      <c r="S35" s="701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57</v>
      </c>
      <c r="AE35" s="81" t="s">
        <v>57</v>
      </c>
      <c r="AF35" s="141" t="s">
        <v>98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97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107</v>
      </c>
      <c r="B36" s="82" t="s">
        <v>108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96</v>
      </c>
      <c r="K36" s="86" t="s">
        <v>88</v>
      </c>
      <c r="L36" s="86"/>
      <c r="M36" s="699">
        <v>180</v>
      </c>
      <c r="N36" s="699"/>
      <c r="O36" s="9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01"/>
      <c r="Q36" s="701"/>
      <c r="R36" s="701"/>
      <c r="S36" s="701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57</v>
      </c>
      <c r="AE36" s="81" t="s">
        <v>57</v>
      </c>
      <c r="AF36" s="144" t="s">
        <v>98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97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107</v>
      </c>
      <c r="B37" s="82" t="s">
        <v>108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96</v>
      </c>
      <c r="K37" s="86" t="s">
        <v>88</v>
      </c>
      <c r="L37" s="86"/>
      <c r="M37" s="699">
        <v>180</v>
      </c>
      <c r="N37" s="699"/>
      <c r="O37" s="9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701"/>
      <c r="Q37" s="701"/>
      <c r="R37" s="701"/>
      <c r="S37" s="701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57</v>
      </c>
      <c r="AE37" s="81" t="s">
        <v>57</v>
      </c>
      <c r="AF37" s="147" t="s">
        <v>98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97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109</v>
      </c>
      <c r="B38" s="82" t="s">
        <v>110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96</v>
      </c>
      <c r="K38" s="86" t="s">
        <v>88</v>
      </c>
      <c r="L38" s="86"/>
      <c r="M38" s="699">
        <v>180</v>
      </c>
      <c r="N38" s="699"/>
      <c r="O38" s="987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701"/>
      <c r="Q38" s="701"/>
      <c r="R38" s="701"/>
      <c r="S38" s="701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57</v>
      </c>
      <c r="AE38" s="81" t="s">
        <v>57</v>
      </c>
      <c r="AF38" s="149" t="s">
        <v>98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97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696"/>
      <c r="B39" s="696"/>
      <c r="C39" s="696"/>
      <c r="D39" s="696"/>
      <c r="E39" s="696"/>
      <c r="F39" s="696"/>
      <c r="G39" s="696"/>
      <c r="H39" s="696"/>
      <c r="I39" s="696"/>
      <c r="J39" s="696"/>
      <c r="K39" s="696"/>
      <c r="L39" s="696"/>
      <c r="M39" s="696"/>
      <c r="N39" s="696"/>
      <c r="O39" s="704" t="s">
        <v>43</v>
      </c>
      <c r="P39" s="705"/>
      <c r="Q39" s="705"/>
      <c r="R39" s="705"/>
      <c r="S39" s="705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696"/>
      <c r="B40" s="696"/>
      <c r="C40" s="696"/>
      <c r="D40" s="696"/>
      <c r="E40" s="696"/>
      <c r="F40" s="696"/>
      <c r="G40" s="696"/>
      <c r="H40" s="696"/>
      <c r="I40" s="696"/>
      <c r="J40" s="696"/>
      <c r="K40" s="696"/>
      <c r="L40" s="696"/>
      <c r="M40" s="696"/>
      <c r="N40" s="696"/>
      <c r="O40" s="704" t="s">
        <v>43</v>
      </c>
      <c r="P40" s="705"/>
      <c r="Q40" s="705"/>
      <c r="R40" s="705"/>
      <c r="S40" s="705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57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07" t="s">
        <v>111</v>
      </c>
      <c r="B41" s="708"/>
      <c r="C41" s="708"/>
      <c r="D41" s="708"/>
      <c r="E41" s="708"/>
      <c r="F41" s="708"/>
      <c r="G41" s="708"/>
      <c r="H41" s="708"/>
      <c r="I41" s="708"/>
      <c r="J41" s="708"/>
      <c r="K41" s="708"/>
      <c r="L41" s="708"/>
      <c r="M41" s="708"/>
      <c r="N41" s="708"/>
      <c r="O41" s="708"/>
      <c r="P41" s="708"/>
      <c r="Q41" s="708"/>
      <c r="R41" s="708"/>
      <c r="S41" s="708"/>
      <c r="T41" s="708"/>
      <c r="U41" s="708"/>
      <c r="V41" s="708"/>
      <c r="W41" s="708"/>
      <c r="X41" s="708"/>
      <c r="Y41" s="708"/>
      <c r="Z41" s="708"/>
      <c r="AA41" s="709"/>
      <c r="AB41" s="709"/>
      <c r="AC41" s="709"/>
      <c r="AD41" s="709"/>
      <c r="AE41" s="710"/>
      <c r="AF41" s="711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12" t="s">
        <v>85</v>
      </c>
      <c r="B42" s="713"/>
      <c r="C42" s="713"/>
      <c r="D42" s="713"/>
      <c r="E42" s="713"/>
      <c r="F42" s="713"/>
      <c r="G42" s="713"/>
      <c r="H42" s="713"/>
      <c r="I42" s="713"/>
      <c r="J42" s="713"/>
      <c r="K42" s="713"/>
      <c r="L42" s="713"/>
      <c r="M42" s="713"/>
      <c r="N42" s="713"/>
      <c r="O42" s="713"/>
      <c r="P42" s="713"/>
      <c r="Q42" s="713"/>
      <c r="R42" s="713"/>
      <c r="S42" s="713"/>
      <c r="T42" s="713"/>
      <c r="U42" s="713"/>
      <c r="V42" s="713"/>
      <c r="W42" s="713"/>
      <c r="X42" s="708"/>
      <c r="Y42" s="708"/>
      <c r="Z42" s="708"/>
      <c r="AA42" s="709"/>
      <c r="AB42" s="709"/>
      <c r="AC42" s="709"/>
      <c r="AD42" s="709"/>
      <c r="AE42" s="710"/>
      <c r="AF42" s="714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112</v>
      </c>
      <c r="B43" s="82" t="s">
        <v>113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89</v>
      </c>
      <c r="K43" s="86" t="s">
        <v>88</v>
      </c>
      <c r="L43" s="86"/>
      <c r="M43" s="699">
        <v>180</v>
      </c>
      <c r="N43" s="699"/>
      <c r="O43" s="9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701"/>
      <c r="Q43" s="701"/>
      <c r="R43" s="701"/>
      <c r="S43" s="701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57</v>
      </c>
      <c r="AE43" s="81" t="s">
        <v>57</v>
      </c>
      <c r="AF43" s="151" t="s">
        <v>114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68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115</v>
      </c>
      <c r="B44" s="82" t="s">
        <v>116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89</v>
      </c>
      <c r="K44" s="86" t="s">
        <v>88</v>
      </c>
      <c r="L44" s="86"/>
      <c r="M44" s="699">
        <v>180</v>
      </c>
      <c r="N44" s="699"/>
      <c r="O44" s="98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701"/>
      <c r="Q44" s="701"/>
      <c r="R44" s="701"/>
      <c r="S44" s="701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57</v>
      </c>
      <c r="AE44" s="81" t="s">
        <v>57</v>
      </c>
      <c r="AF44" s="153" t="s">
        <v>117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68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696"/>
      <c r="B45" s="696"/>
      <c r="C45" s="696"/>
      <c r="D45" s="696"/>
      <c r="E45" s="696"/>
      <c r="F45" s="696"/>
      <c r="G45" s="696"/>
      <c r="H45" s="696"/>
      <c r="I45" s="696"/>
      <c r="J45" s="696"/>
      <c r="K45" s="696"/>
      <c r="L45" s="696"/>
      <c r="M45" s="696"/>
      <c r="N45" s="696"/>
      <c r="O45" s="704" t="s">
        <v>43</v>
      </c>
      <c r="P45" s="705"/>
      <c r="Q45" s="705"/>
      <c r="R45" s="705"/>
      <c r="S45" s="705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696"/>
      <c r="B46" s="696"/>
      <c r="C46" s="696"/>
      <c r="D46" s="696"/>
      <c r="E46" s="696"/>
      <c r="F46" s="696"/>
      <c r="G46" s="696"/>
      <c r="H46" s="696"/>
      <c r="I46" s="696"/>
      <c r="J46" s="696"/>
      <c r="K46" s="696"/>
      <c r="L46" s="696"/>
      <c r="M46" s="696"/>
      <c r="N46" s="696"/>
      <c r="O46" s="704" t="s">
        <v>43</v>
      </c>
      <c r="P46" s="705"/>
      <c r="Q46" s="705"/>
      <c r="R46" s="705"/>
      <c r="S46" s="705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57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07" t="s">
        <v>118</v>
      </c>
      <c r="B47" s="708"/>
      <c r="C47" s="708"/>
      <c r="D47" s="708"/>
      <c r="E47" s="708"/>
      <c r="F47" s="708"/>
      <c r="G47" s="708"/>
      <c r="H47" s="708"/>
      <c r="I47" s="708"/>
      <c r="J47" s="708"/>
      <c r="K47" s="708"/>
      <c r="L47" s="708"/>
      <c r="M47" s="708"/>
      <c r="N47" s="708"/>
      <c r="O47" s="708"/>
      <c r="P47" s="708"/>
      <c r="Q47" s="708"/>
      <c r="R47" s="708"/>
      <c r="S47" s="708"/>
      <c r="T47" s="708"/>
      <c r="U47" s="708"/>
      <c r="V47" s="708"/>
      <c r="W47" s="708"/>
      <c r="X47" s="708"/>
      <c r="Y47" s="708"/>
      <c r="Z47" s="708"/>
      <c r="AA47" s="709"/>
      <c r="AB47" s="709"/>
      <c r="AC47" s="709"/>
      <c r="AD47" s="709"/>
      <c r="AE47" s="710"/>
      <c r="AF47" s="711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12" t="s">
        <v>119</v>
      </c>
      <c r="B48" s="713"/>
      <c r="C48" s="713"/>
      <c r="D48" s="713"/>
      <c r="E48" s="713"/>
      <c r="F48" s="713"/>
      <c r="G48" s="713"/>
      <c r="H48" s="713"/>
      <c r="I48" s="713"/>
      <c r="J48" s="713"/>
      <c r="K48" s="713"/>
      <c r="L48" s="713"/>
      <c r="M48" s="713"/>
      <c r="N48" s="713"/>
      <c r="O48" s="713"/>
      <c r="P48" s="713"/>
      <c r="Q48" s="713"/>
      <c r="R48" s="713"/>
      <c r="S48" s="713"/>
      <c r="T48" s="713"/>
      <c r="U48" s="713"/>
      <c r="V48" s="713"/>
      <c r="W48" s="713"/>
      <c r="X48" s="708"/>
      <c r="Y48" s="708"/>
      <c r="Z48" s="708"/>
      <c r="AA48" s="709"/>
      <c r="AB48" s="709"/>
      <c r="AC48" s="709"/>
      <c r="AD48" s="709"/>
      <c r="AE48" s="710"/>
      <c r="AF48" s="714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120</v>
      </c>
      <c r="B49" s="82" t="s">
        <v>121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122</v>
      </c>
      <c r="K49" s="86" t="s">
        <v>88</v>
      </c>
      <c r="L49" s="86"/>
      <c r="M49" s="699">
        <v>365</v>
      </c>
      <c r="N49" s="699"/>
      <c r="O49" s="97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701"/>
      <c r="Q49" s="701"/>
      <c r="R49" s="701"/>
      <c r="S49" s="701"/>
      <c r="T49" s="87" t="s">
        <v>42</v>
      </c>
      <c r="U49" s="64">
        <v>0</v>
      </c>
      <c r="V49" s="65">
        <f t="shared" ref="V49:V54" si="24">IFERROR(IF(U49="","",U49),"")</f>
        <v>0</v>
      </c>
      <c r="W49" s="64">
        <v>0</v>
      </c>
      <c r="X49" s="65">
        <f t="shared" ref="X49:X54" si="25">IFERROR(IF(W49="","",W49),"")</f>
        <v>0</v>
      </c>
      <c r="Y49" s="64">
        <v>0</v>
      </c>
      <c r="Z49" s="65">
        <f t="shared" ref="Z49:Z54" si="26">IFERROR(IF(Y49="","",Y49),"")</f>
        <v>0</v>
      </c>
      <c r="AA49" s="64">
        <v>0</v>
      </c>
      <c r="AB49" s="65">
        <f t="shared" ref="AB49:AB54" si="27">IFERROR(IF(AA49="","",AA49),"")</f>
        <v>0</v>
      </c>
      <c r="AC49" s="66" t="str">
        <f t="shared" ref="AC49:AC54" si="28">IF(IFERROR(U49*0.0095,0)+IFERROR(W49*0.0095,0)+IFERROR(Y49*0.0095,0)+IFERROR(AA49*0.0095,0)=0,"",IFERROR(U49*0.0095,0)+IFERROR(W49*0.0095,0)+IFERROR(Y49*0.0095,0)+IFERROR(AA49*0.0095,0))</f>
        <v/>
      </c>
      <c r="AD49" s="81" t="s">
        <v>57</v>
      </c>
      <c r="AE49" s="81" t="s">
        <v>57</v>
      </c>
      <c r="AF49" s="155" t="s">
        <v>123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97</v>
      </c>
      <c r="BO49" s="79">
        <f t="shared" ref="BO49:BO54" si="29">IFERROR(U49*H49,0)</f>
        <v>0</v>
      </c>
      <c r="BP49" s="79">
        <f t="shared" ref="BP49:BP54" si="30">IFERROR(V49*H49,0)</f>
        <v>0</v>
      </c>
      <c r="BQ49" s="79">
        <f t="shared" ref="BQ49:BQ54" si="31">IFERROR(U49/I49,0)</f>
        <v>0</v>
      </c>
      <c r="BR49" s="79">
        <f t="shared" ref="BR49:BR54" si="32">IFERROR(V49/I49,0)</f>
        <v>0</v>
      </c>
      <c r="BS49" s="79">
        <f t="shared" ref="BS49:BS54" si="33">IFERROR(W49*H49,0)</f>
        <v>0</v>
      </c>
      <c r="BT49" s="79">
        <f t="shared" ref="BT49:BT54" si="34">IFERROR(X49*H49,0)</f>
        <v>0</v>
      </c>
      <c r="BU49" s="79">
        <f t="shared" ref="BU49:BU54" si="35">IFERROR(W49/I49,0)</f>
        <v>0</v>
      </c>
      <c r="BV49" s="79">
        <f t="shared" ref="BV49:BV54" si="36">IFERROR(X49/I49,0)</f>
        <v>0</v>
      </c>
      <c r="BW49" s="79">
        <f t="shared" ref="BW49:BW54" si="37">IFERROR(Y49*H49,0)</f>
        <v>0</v>
      </c>
      <c r="BX49" s="79">
        <f t="shared" ref="BX49:BX54" si="38">IFERROR(Z49*H49,0)</f>
        <v>0</v>
      </c>
      <c r="BY49" s="79">
        <f t="shared" ref="BY49:BY54" si="39">IFERROR(Y49/I49,0)</f>
        <v>0</v>
      </c>
      <c r="BZ49" s="79">
        <f t="shared" ref="BZ49:BZ54" si="40">IFERROR(Z49/I49,0)</f>
        <v>0</v>
      </c>
      <c r="CA49" s="79">
        <f t="shared" ref="CA49:CA54" si="41">IFERROR(AA49*H49,0)</f>
        <v>0</v>
      </c>
      <c r="CB49" s="79">
        <f t="shared" ref="CB49:CB54" si="42">IFERROR(AB49*H49,0)</f>
        <v>0</v>
      </c>
      <c r="CC49" s="79">
        <f t="shared" ref="CC49:CC54" si="43">IFERROR(AA49/I49,0)</f>
        <v>0</v>
      </c>
      <c r="CD49" s="79">
        <f t="shared" ref="CD49:CD54" si="44">IFERROR(AB49/I49,0)</f>
        <v>0</v>
      </c>
    </row>
    <row r="50" spans="1:82" hidden="1" x14ac:dyDescent="0.2">
      <c r="A50" s="81" t="s">
        <v>124</v>
      </c>
      <c r="B50" s="82" t="s">
        <v>125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122</v>
      </c>
      <c r="K50" s="86" t="s">
        <v>88</v>
      </c>
      <c r="L50" s="86"/>
      <c r="M50" s="699">
        <v>365</v>
      </c>
      <c r="N50" s="699"/>
      <c r="O50" s="97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701"/>
      <c r="Q50" s="701"/>
      <c r="R50" s="701"/>
      <c r="S50" s="701"/>
      <c r="T50" s="87" t="s">
        <v>42</v>
      </c>
      <c r="U50" s="64">
        <v>0</v>
      </c>
      <c r="V50" s="65">
        <f t="shared" si="24"/>
        <v>0</v>
      </c>
      <c r="W50" s="64">
        <v>0</v>
      </c>
      <c r="X50" s="65">
        <f t="shared" si="25"/>
        <v>0</v>
      </c>
      <c r="Y50" s="64">
        <v>0</v>
      </c>
      <c r="Z50" s="65">
        <f t="shared" si="26"/>
        <v>0</v>
      </c>
      <c r="AA50" s="64">
        <v>0</v>
      </c>
      <c r="AB50" s="65">
        <f t="shared" si="27"/>
        <v>0</v>
      </c>
      <c r="AC50" s="66" t="str">
        <f t="shared" si="28"/>
        <v/>
      </c>
      <c r="AD50" s="81" t="s">
        <v>57</v>
      </c>
      <c r="AE50" s="81" t="s">
        <v>57</v>
      </c>
      <c r="AF50" s="157" t="s">
        <v>126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97</v>
      </c>
      <c r="BO50" s="79">
        <f t="shared" si="29"/>
        <v>0</v>
      </c>
      <c r="BP50" s="79">
        <f t="shared" si="30"/>
        <v>0</v>
      </c>
      <c r="BQ50" s="79">
        <f t="shared" si="31"/>
        <v>0</v>
      </c>
      <c r="BR50" s="79">
        <f t="shared" si="32"/>
        <v>0</v>
      </c>
      <c r="BS50" s="79">
        <f t="shared" si="33"/>
        <v>0</v>
      </c>
      <c r="BT50" s="79">
        <f t="shared" si="34"/>
        <v>0</v>
      </c>
      <c r="BU50" s="79">
        <f t="shared" si="35"/>
        <v>0</v>
      </c>
      <c r="BV50" s="79">
        <f t="shared" si="36"/>
        <v>0</v>
      </c>
      <c r="BW50" s="79">
        <f t="shared" si="37"/>
        <v>0</v>
      </c>
      <c r="BX50" s="79">
        <f t="shared" si="38"/>
        <v>0</v>
      </c>
      <c r="BY50" s="79">
        <f t="shared" si="39"/>
        <v>0</v>
      </c>
      <c r="BZ50" s="79">
        <f t="shared" si="40"/>
        <v>0</v>
      </c>
      <c r="CA50" s="79">
        <f t="shared" si="41"/>
        <v>0</v>
      </c>
      <c r="CB50" s="79">
        <f t="shared" si="42"/>
        <v>0</v>
      </c>
      <c r="CC50" s="79">
        <f t="shared" si="43"/>
        <v>0</v>
      </c>
      <c r="CD50" s="79">
        <f t="shared" si="44"/>
        <v>0</v>
      </c>
    </row>
    <row r="51" spans="1:82" x14ac:dyDescent="0.2">
      <c r="A51" s="81" t="s">
        <v>127</v>
      </c>
      <c r="B51" s="82" t="s">
        <v>128</v>
      </c>
      <c r="C51" s="82">
        <v>4301190047</v>
      </c>
      <c r="D51" s="82">
        <v>4607111038579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122</v>
      </c>
      <c r="K51" s="86" t="s">
        <v>88</v>
      </c>
      <c r="L51" s="86"/>
      <c r="M51" s="699">
        <v>365</v>
      </c>
      <c r="N51" s="699"/>
      <c r="O51" s="98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51" s="701"/>
      <c r="Q51" s="701"/>
      <c r="R51" s="701"/>
      <c r="S51" s="701"/>
      <c r="T51" s="87" t="s">
        <v>42</v>
      </c>
      <c r="U51" s="64">
        <v>0</v>
      </c>
      <c r="V51" s="65">
        <f t="shared" si="24"/>
        <v>0</v>
      </c>
      <c r="W51" s="64">
        <v>12</v>
      </c>
      <c r="X51" s="65">
        <f t="shared" si="25"/>
        <v>12</v>
      </c>
      <c r="Y51" s="64">
        <v>0</v>
      </c>
      <c r="Z51" s="65">
        <f t="shared" si="26"/>
        <v>0</v>
      </c>
      <c r="AA51" s="64">
        <v>0</v>
      </c>
      <c r="AB51" s="65">
        <f t="shared" si="27"/>
        <v>0</v>
      </c>
      <c r="AC51" s="66">
        <f t="shared" si="28"/>
        <v>0.11399999999999999</v>
      </c>
      <c r="AD51" s="81" t="s">
        <v>57</v>
      </c>
      <c r="AE51" s="81" t="s">
        <v>57</v>
      </c>
      <c r="AF51" s="159" t="s">
        <v>129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97</v>
      </c>
      <c r="BO51" s="79">
        <f t="shared" si="29"/>
        <v>0</v>
      </c>
      <c r="BP51" s="79">
        <f t="shared" si="30"/>
        <v>0</v>
      </c>
      <c r="BQ51" s="79">
        <f t="shared" si="31"/>
        <v>0</v>
      </c>
      <c r="BR51" s="79">
        <f t="shared" si="32"/>
        <v>0</v>
      </c>
      <c r="BS51" s="79">
        <f t="shared" si="33"/>
        <v>19.101600000000001</v>
      </c>
      <c r="BT51" s="79">
        <f t="shared" si="34"/>
        <v>19.101600000000001</v>
      </c>
      <c r="BU51" s="79">
        <f t="shared" si="35"/>
        <v>9.2307692307692313E-2</v>
      </c>
      <c r="BV51" s="79">
        <f t="shared" si="36"/>
        <v>9.2307692307692313E-2</v>
      </c>
      <c r="BW51" s="79">
        <f t="shared" si="37"/>
        <v>0</v>
      </c>
      <c r="BX51" s="79">
        <f t="shared" si="38"/>
        <v>0</v>
      </c>
      <c r="BY51" s="79">
        <f t="shared" si="39"/>
        <v>0</v>
      </c>
      <c r="BZ51" s="79">
        <f t="shared" si="40"/>
        <v>0</v>
      </c>
      <c r="CA51" s="79">
        <f t="shared" si="41"/>
        <v>0</v>
      </c>
      <c r="CB51" s="79">
        <f t="shared" si="42"/>
        <v>0</v>
      </c>
      <c r="CC51" s="79">
        <f t="shared" si="43"/>
        <v>0</v>
      </c>
      <c r="CD51" s="79">
        <f t="shared" si="44"/>
        <v>0</v>
      </c>
    </row>
    <row r="52" spans="1:82" hidden="1" x14ac:dyDescent="0.2">
      <c r="A52" s="81" t="s">
        <v>130</v>
      </c>
      <c r="B52" s="82" t="s">
        <v>131</v>
      </c>
      <c r="C52" s="82">
        <v>4301190022</v>
      </c>
      <c r="D52" s="82">
        <v>4607111037053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122</v>
      </c>
      <c r="K52" s="86" t="s">
        <v>88</v>
      </c>
      <c r="L52" s="86"/>
      <c r="M52" s="699">
        <v>365</v>
      </c>
      <c r="N52" s="699"/>
      <c r="O52" s="9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2" s="701"/>
      <c r="Q52" s="701"/>
      <c r="R52" s="701"/>
      <c r="S52" s="701"/>
      <c r="T52" s="87" t="s">
        <v>42</v>
      </c>
      <c r="U52" s="64">
        <v>0</v>
      </c>
      <c r="V52" s="65">
        <f t="shared" si="24"/>
        <v>0</v>
      </c>
      <c r="W52" s="64">
        <v>0</v>
      </c>
      <c r="X52" s="65">
        <f t="shared" si="25"/>
        <v>0</v>
      </c>
      <c r="Y52" s="64">
        <v>0</v>
      </c>
      <c r="Z52" s="65">
        <f t="shared" si="26"/>
        <v>0</v>
      </c>
      <c r="AA52" s="64">
        <v>0</v>
      </c>
      <c r="AB52" s="65">
        <f t="shared" si="27"/>
        <v>0</v>
      </c>
      <c r="AC52" s="66" t="str">
        <f t="shared" si="28"/>
        <v/>
      </c>
      <c r="AD52" s="81" t="s">
        <v>57</v>
      </c>
      <c r="AE52" s="81" t="s">
        <v>57</v>
      </c>
      <c r="AF52" s="161" t="s">
        <v>126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97</v>
      </c>
      <c r="BO52" s="79">
        <f t="shared" si="29"/>
        <v>0</v>
      </c>
      <c r="BP52" s="79">
        <f t="shared" si="30"/>
        <v>0</v>
      </c>
      <c r="BQ52" s="79">
        <f t="shared" si="31"/>
        <v>0</v>
      </c>
      <c r="BR52" s="79">
        <f t="shared" si="32"/>
        <v>0</v>
      </c>
      <c r="BS52" s="79">
        <f t="shared" si="33"/>
        <v>0</v>
      </c>
      <c r="BT52" s="79">
        <f t="shared" si="34"/>
        <v>0</v>
      </c>
      <c r="BU52" s="79">
        <f t="shared" si="35"/>
        <v>0</v>
      </c>
      <c r="BV52" s="79">
        <f t="shared" si="36"/>
        <v>0</v>
      </c>
      <c r="BW52" s="79">
        <f t="shared" si="37"/>
        <v>0</v>
      </c>
      <c r="BX52" s="79">
        <f t="shared" si="38"/>
        <v>0</v>
      </c>
      <c r="BY52" s="79">
        <f t="shared" si="39"/>
        <v>0</v>
      </c>
      <c r="BZ52" s="79">
        <f t="shared" si="40"/>
        <v>0</v>
      </c>
      <c r="CA52" s="79">
        <f t="shared" si="41"/>
        <v>0</v>
      </c>
      <c r="CB52" s="79">
        <f t="shared" si="42"/>
        <v>0</v>
      </c>
      <c r="CC52" s="79">
        <f t="shared" si="43"/>
        <v>0</v>
      </c>
      <c r="CD52" s="79">
        <f t="shared" si="44"/>
        <v>0</v>
      </c>
    </row>
    <row r="53" spans="1:82" hidden="1" x14ac:dyDescent="0.2">
      <c r="A53" s="81" t="s">
        <v>132</v>
      </c>
      <c r="B53" s="82" t="s">
        <v>133</v>
      </c>
      <c r="C53" s="82">
        <v>4301190023</v>
      </c>
      <c r="D53" s="82">
        <v>4607111037060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122</v>
      </c>
      <c r="K53" s="86" t="s">
        <v>88</v>
      </c>
      <c r="L53" s="86"/>
      <c r="M53" s="699">
        <v>365</v>
      </c>
      <c r="N53" s="699"/>
      <c r="O53" s="9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3" s="701"/>
      <c r="Q53" s="701"/>
      <c r="R53" s="701"/>
      <c r="S53" s="701"/>
      <c r="T53" s="87" t="s">
        <v>42</v>
      </c>
      <c r="U53" s="64">
        <v>0</v>
      </c>
      <c r="V53" s="65">
        <f t="shared" si="24"/>
        <v>0</v>
      </c>
      <c r="W53" s="64">
        <v>0</v>
      </c>
      <c r="X53" s="65">
        <f t="shared" si="25"/>
        <v>0</v>
      </c>
      <c r="Y53" s="64">
        <v>0</v>
      </c>
      <c r="Z53" s="65">
        <f t="shared" si="26"/>
        <v>0</v>
      </c>
      <c r="AA53" s="64">
        <v>0</v>
      </c>
      <c r="AB53" s="65">
        <f t="shared" si="27"/>
        <v>0</v>
      </c>
      <c r="AC53" s="66" t="str">
        <f t="shared" si="28"/>
        <v/>
      </c>
      <c r="AD53" s="81" t="s">
        <v>57</v>
      </c>
      <c r="AE53" s="81" t="s">
        <v>57</v>
      </c>
      <c r="AF53" s="163" t="s">
        <v>126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97</v>
      </c>
      <c r="BO53" s="79">
        <f t="shared" si="29"/>
        <v>0</v>
      </c>
      <c r="BP53" s="79">
        <f t="shared" si="30"/>
        <v>0</v>
      </c>
      <c r="BQ53" s="79">
        <f t="shared" si="31"/>
        <v>0</v>
      </c>
      <c r="BR53" s="79">
        <f t="shared" si="32"/>
        <v>0</v>
      </c>
      <c r="BS53" s="79">
        <f t="shared" si="33"/>
        <v>0</v>
      </c>
      <c r="BT53" s="79">
        <f t="shared" si="34"/>
        <v>0</v>
      </c>
      <c r="BU53" s="79">
        <f t="shared" si="35"/>
        <v>0</v>
      </c>
      <c r="BV53" s="79">
        <f t="shared" si="36"/>
        <v>0</v>
      </c>
      <c r="BW53" s="79">
        <f t="shared" si="37"/>
        <v>0</v>
      </c>
      <c r="BX53" s="79">
        <f t="shared" si="38"/>
        <v>0</v>
      </c>
      <c r="BY53" s="79">
        <f t="shared" si="39"/>
        <v>0</v>
      </c>
      <c r="BZ53" s="79">
        <f t="shared" si="40"/>
        <v>0</v>
      </c>
      <c r="CA53" s="79">
        <f t="shared" si="41"/>
        <v>0</v>
      </c>
      <c r="CB53" s="79">
        <f t="shared" si="42"/>
        <v>0</v>
      </c>
      <c r="CC53" s="79">
        <f t="shared" si="43"/>
        <v>0</v>
      </c>
      <c r="CD53" s="79">
        <f t="shared" si="44"/>
        <v>0</v>
      </c>
    </row>
    <row r="54" spans="1:82" hidden="1" x14ac:dyDescent="0.2">
      <c r="A54" s="81" t="s">
        <v>134</v>
      </c>
      <c r="B54" s="82" t="s">
        <v>135</v>
      </c>
      <c r="C54" s="82">
        <v>4301190049</v>
      </c>
      <c r="D54" s="82">
        <v>4607111038968</v>
      </c>
      <c r="E54" s="83">
        <v>0.2</v>
      </c>
      <c r="F54" s="84">
        <v>6</v>
      </c>
      <c r="G54" s="83">
        <v>1.2</v>
      </c>
      <c r="H54" s="83">
        <v>1.5918000000000001</v>
      </c>
      <c r="I54" s="85">
        <v>130</v>
      </c>
      <c r="J54" s="85" t="s">
        <v>122</v>
      </c>
      <c r="K54" s="86" t="s">
        <v>88</v>
      </c>
      <c r="L54" s="86"/>
      <c r="M54" s="699">
        <v>365</v>
      </c>
      <c r="N54" s="699"/>
      <c r="O54" s="97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4" s="701"/>
      <c r="Q54" s="701"/>
      <c r="R54" s="701"/>
      <c r="S54" s="701"/>
      <c r="T54" s="87" t="s">
        <v>42</v>
      </c>
      <c r="U54" s="64">
        <v>0</v>
      </c>
      <c r="V54" s="65">
        <f t="shared" si="24"/>
        <v>0</v>
      </c>
      <c r="W54" s="64">
        <v>0</v>
      </c>
      <c r="X54" s="65">
        <f t="shared" si="25"/>
        <v>0</v>
      </c>
      <c r="Y54" s="64">
        <v>0</v>
      </c>
      <c r="Z54" s="65">
        <f t="shared" si="26"/>
        <v>0</v>
      </c>
      <c r="AA54" s="64">
        <v>0</v>
      </c>
      <c r="AB54" s="65">
        <f t="shared" si="27"/>
        <v>0</v>
      </c>
      <c r="AC54" s="66" t="str">
        <f t="shared" si="28"/>
        <v/>
      </c>
      <c r="AD54" s="81" t="s">
        <v>57</v>
      </c>
      <c r="AE54" s="81" t="s">
        <v>57</v>
      </c>
      <c r="AF54" s="165" t="s">
        <v>123</v>
      </c>
      <c r="AG54" s="2"/>
      <c r="AH54" s="2"/>
      <c r="AI54" s="2"/>
      <c r="AJ54" s="2"/>
      <c r="AK54" s="2"/>
      <c r="AL54" s="60"/>
      <c r="AM54" s="60"/>
      <c r="AN54" s="60"/>
      <c r="AO54" s="2"/>
      <c r="AP54" s="2"/>
      <c r="AQ54" s="2"/>
      <c r="AR54" s="2"/>
      <c r="AS54" s="2"/>
      <c r="AT54" s="2"/>
      <c r="AU54" s="20"/>
      <c r="AV54" s="20"/>
      <c r="AW54" s="21"/>
      <c r="BB54" s="164" t="s">
        <v>97</v>
      </c>
      <c r="BO54" s="79">
        <f t="shared" si="29"/>
        <v>0</v>
      </c>
      <c r="BP54" s="79">
        <f t="shared" si="30"/>
        <v>0</v>
      </c>
      <c r="BQ54" s="79">
        <f t="shared" si="31"/>
        <v>0</v>
      </c>
      <c r="BR54" s="79">
        <f t="shared" si="32"/>
        <v>0</v>
      </c>
      <c r="BS54" s="79">
        <f t="shared" si="33"/>
        <v>0</v>
      </c>
      <c r="BT54" s="79">
        <f t="shared" si="34"/>
        <v>0</v>
      </c>
      <c r="BU54" s="79">
        <f t="shared" si="35"/>
        <v>0</v>
      </c>
      <c r="BV54" s="79">
        <f t="shared" si="36"/>
        <v>0</v>
      </c>
      <c r="BW54" s="79">
        <f t="shared" si="37"/>
        <v>0</v>
      </c>
      <c r="BX54" s="79">
        <f t="shared" si="38"/>
        <v>0</v>
      </c>
      <c r="BY54" s="79">
        <f t="shared" si="39"/>
        <v>0</v>
      </c>
      <c r="BZ54" s="79">
        <f t="shared" si="40"/>
        <v>0</v>
      </c>
      <c r="CA54" s="79">
        <f t="shared" si="41"/>
        <v>0</v>
      </c>
      <c r="CB54" s="79">
        <f t="shared" si="42"/>
        <v>0</v>
      </c>
      <c r="CC54" s="79">
        <f t="shared" si="43"/>
        <v>0</v>
      </c>
      <c r="CD54" s="79">
        <f t="shared" si="44"/>
        <v>0</v>
      </c>
    </row>
    <row r="55" spans="1:82" x14ac:dyDescent="0.2">
      <c r="A55" s="696"/>
      <c r="B55" s="696"/>
      <c r="C55" s="696"/>
      <c r="D55" s="696"/>
      <c r="E55" s="696"/>
      <c r="F55" s="696"/>
      <c r="G55" s="696"/>
      <c r="H55" s="696"/>
      <c r="I55" s="696"/>
      <c r="J55" s="696"/>
      <c r="K55" s="696"/>
      <c r="L55" s="696"/>
      <c r="M55" s="696"/>
      <c r="N55" s="696"/>
      <c r="O55" s="704" t="s">
        <v>43</v>
      </c>
      <c r="P55" s="705"/>
      <c r="Q55" s="705"/>
      <c r="R55" s="705"/>
      <c r="S55" s="705"/>
      <c r="T55" s="39" t="s">
        <v>42</v>
      </c>
      <c r="U55" s="104">
        <f t="shared" ref="U55:AB55" si="45">IFERROR(SUM(U49:U54),0)</f>
        <v>0</v>
      </c>
      <c r="V55" s="104">
        <f t="shared" si="45"/>
        <v>0</v>
      </c>
      <c r="W55" s="104">
        <f t="shared" si="45"/>
        <v>12</v>
      </c>
      <c r="X55" s="104">
        <f t="shared" si="45"/>
        <v>12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  <c r="AC55" s="104">
        <f>IFERROR(IF(AC49="",0,AC49),0)+IFERROR(IF(AC50="",0,AC50),0)+IFERROR(IF(AC51="",0,AC51),0)+IFERROR(IF(AC52="",0,AC52),0)+IFERROR(IF(AC53="",0,AC53),0)+IFERROR(IF(AC54="",0,AC54),0)</f>
        <v>0.11399999999999999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x14ac:dyDescent="0.2">
      <c r="A56" s="696"/>
      <c r="B56" s="696"/>
      <c r="C56" s="696"/>
      <c r="D56" s="696"/>
      <c r="E56" s="696"/>
      <c r="F56" s="696"/>
      <c r="G56" s="696"/>
      <c r="H56" s="696"/>
      <c r="I56" s="696"/>
      <c r="J56" s="696"/>
      <c r="K56" s="696"/>
      <c r="L56" s="696"/>
      <c r="M56" s="696"/>
      <c r="N56" s="696"/>
      <c r="O56" s="704" t="s">
        <v>43</v>
      </c>
      <c r="P56" s="705"/>
      <c r="Q56" s="705"/>
      <c r="R56" s="705"/>
      <c r="S56" s="705"/>
      <c r="T56" s="39" t="s">
        <v>0</v>
      </c>
      <c r="U56" s="106">
        <f>IFERROR(U49*G49,0)+IFERROR(U50*G50,0)+IFERROR(U51*G51,0)+IFERROR(U52*G52,0)+IFERROR(U53*G53,0)+IFERROR(U54*G54,0)</f>
        <v>0</v>
      </c>
      <c r="V56" s="106">
        <f>IFERROR(V49*G49,0)+IFERROR(V50*G50,0)+IFERROR(V51*G51,0)+IFERROR(V52*G52,0)+IFERROR(V53*G53,0)+IFERROR(V54*G54,0)</f>
        <v>0</v>
      </c>
      <c r="W56" s="106">
        <f>IFERROR(W49*G49,0)+IFERROR(W50*G50,0)+IFERROR(W51*G51,0)+IFERROR(W52*G52,0)+IFERROR(W53*G53,0)+IFERROR(W54*G54,0)</f>
        <v>14.399999999999999</v>
      </c>
      <c r="X56" s="106">
        <f>IFERROR(X49*G49,0)+IFERROR(X50*G50,0)+IFERROR(X51*G51,0)+IFERROR(X52*G52,0)+IFERROR(X53*G53,0)+IFERROR(X54*G54,0)</f>
        <v>14.399999999999999</v>
      </c>
      <c r="Y56" s="106">
        <f>IFERROR(Y49*G49,0)+IFERROR(Y50*G50,0)+IFERROR(Y51*G51,0)+IFERROR(Y52*G52,0)+IFERROR(Y53*G53,0)+IFERROR(Y54*G54,0)</f>
        <v>0</v>
      </c>
      <c r="Z56" s="106">
        <f>IFERROR(Z49*G49,0)+IFERROR(Z50*G50,0)+IFERROR(Z51*G51,0)+IFERROR(Z52*G52,0)+IFERROR(Z53*G53,0)+IFERROR(Z54*G54,0)</f>
        <v>0</v>
      </c>
      <c r="AA56" s="106">
        <f>IFERROR(AA49*G49,0)+IFERROR(AA50*G50,0)+IFERROR(AA51*G51,0)+IFERROR(AA52*G52,0)+IFERROR(AA53*G53,0)+IFERROR(AA54*G54,0)</f>
        <v>0</v>
      </c>
      <c r="AB56" s="106">
        <f>IFERROR(AB49*G49,0)+IFERROR(AB50*G50,0)+IFERROR(AB51*G51,0)+IFERROR(AB52*G52,0)+IFERROR(AB53*G53,0)+IFERROR(AB54*G54,0)</f>
        <v>0</v>
      </c>
      <c r="AC56" s="104" t="s">
        <v>57</v>
      </c>
      <c r="AD56" s="3"/>
      <c r="AE56" s="71"/>
      <c r="AF56" s="3"/>
      <c r="AG56" s="3"/>
      <c r="AH56" s="3"/>
      <c r="AI56" s="3"/>
      <c r="AJ56" s="3"/>
      <c r="AK56" s="3"/>
      <c r="AL56" s="61"/>
      <c r="AM56" s="61"/>
      <c r="AN56" s="61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ht="15" hidden="1" x14ac:dyDescent="0.25">
      <c r="A57" s="707" t="s">
        <v>136</v>
      </c>
      <c r="B57" s="708"/>
      <c r="C57" s="708"/>
      <c r="D57" s="708"/>
      <c r="E57" s="708"/>
      <c r="F57" s="708"/>
      <c r="G57" s="708"/>
      <c r="H57" s="708"/>
      <c r="I57" s="708"/>
      <c r="J57" s="708"/>
      <c r="K57" s="708"/>
      <c r="L57" s="708"/>
      <c r="M57" s="708"/>
      <c r="N57" s="708"/>
      <c r="O57" s="708"/>
      <c r="P57" s="708"/>
      <c r="Q57" s="708"/>
      <c r="R57" s="708"/>
      <c r="S57" s="708"/>
      <c r="T57" s="708"/>
      <c r="U57" s="708"/>
      <c r="V57" s="708"/>
      <c r="W57" s="708"/>
      <c r="X57" s="708"/>
      <c r="Y57" s="708"/>
      <c r="Z57" s="708"/>
      <c r="AA57" s="709"/>
      <c r="AB57" s="709"/>
      <c r="AC57" s="709"/>
      <c r="AD57" s="709"/>
      <c r="AE57" s="710"/>
      <c r="AF57" s="711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t="15" hidden="1" x14ac:dyDescent="0.25">
      <c r="A58" s="712" t="s">
        <v>85</v>
      </c>
      <c r="B58" s="713"/>
      <c r="C58" s="713"/>
      <c r="D58" s="713"/>
      <c r="E58" s="713"/>
      <c r="F58" s="713"/>
      <c r="G58" s="713"/>
      <c r="H58" s="713"/>
      <c r="I58" s="713"/>
      <c r="J58" s="713"/>
      <c r="K58" s="713"/>
      <c r="L58" s="713"/>
      <c r="M58" s="713"/>
      <c r="N58" s="713"/>
      <c r="O58" s="713"/>
      <c r="P58" s="713"/>
      <c r="Q58" s="713"/>
      <c r="R58" s="713"/>
      <c r="S58" s="713"/>
      <c r="T58" s="713"/>
      <c r="U58" s="713"/>
      <c r="V58" s="713"/>
      <c r="W58" s="713"/>
      <c r="X58" s="708"/>
      <c r="Y58" s="708"/>
      <c r="Z58" s="708"/>
      <c r="AA58" s="709"/>
      <c r="AB58" s="709"/>
      <c r="AC58" s="709"/>
      <c r="AD58" s="709"/>
      <c r="AE58" s="710"/>
      <c r="AF58" s="714"/>
      <c r="AG58" s="2"/>
      <c r="AH58" s="2"/>
      <c r="AI58" s="2"/>
      <c r="AJ58" s="2"/>
      <c r="AK58" s="60"/>
      <c r="AL58" s="60"/>
      <c r="AM58" s="60"/>
      <c r="AN58" s="2"/>
      <c r="AO58" s="2"/>
      <c r="AP58" s="2"/>
      <c r="AQ58" s="2"/>
      <c r="AR58" s="2"/>
    </row>
    <row r="59" spans="1:82" hidden="1" x14ac:dyDescent="0.2">
      <c r="A59" s="81" t="s">
        <v>137</v>
      </c>
      <c r="B59" s="82" t="s">
        <v>138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89</v>
      </c>
      <c r="K59" s="86" t="s">
        <v>88</v>
      </c>
      <c r="L59" s="86"/>
      <c r="M59" s="699">
        <v>180</v>
      </c>
      <c r="N59" s="699"/>
      <c r="O59" s="97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701"/>
      <c r="Q59" s="701"/>
      <c r="R59" s="701"/>
      <c r="S59" s="701"/>
      <c r="T59" s="87" t="s">
        <v>42</v>
      </c>
      <c r="U59" s="64">
        <v>0</v>
      </c>
      <c r="V59" s="65">
        <f t="shared" ref="V59:V68" si="46">IFERROR(IF(U59="","",U59),"")</f>
        <v>0</v>
      </c>
      <c r="W59" s="64">
        <v>0</v>
      </c>
      <c r="X59" s="65">
        <f t="shared" ref="X59:X68" si="47">IFERROR(IF(W59="","",W59),"")</f>
        <v>0</v>
      </c>
      <c r="Y59" s="64">
        <v>0</v>
      </c>
      <c r="Z59" s="65">
        <f t="shared" ref="Z59:Z68" si="48">IFERROR(IF(Y59="","",Y59),"")</f>
        <v>0</v>
      </c>
      <c r="AA59" s="64">
        <v>0</v>
      </c>
      <c r="AB59" s="65">
        <f t="shared" ref="AB59:AB68" si="49">IFERROR(IF(AA59="","",AA59),"")</f>
        <v>0</v>
      </c>
      <c r="AC59" s="66" t="str">
        <f t="shared" ref="AC59:AC68" si="50">IF(IFERROR(U59*0.0155,0)+IFERROR(W59*0.0155,0)+IFERROR(Y59*0.0155,0)+IFERROR(AA59*0.0155,0)=0,"",IFERROR(U59*0.0155,0)+IFERROR(W59*0.0155,0)+IFERROR(Y59*0.0155,0)+IFERROR(AA59*0.0155,0))</f>
        <v/>
      </c>
      <c r="AD59" s="81" t="s">
        <v>57</v>
      </c>
      <c r="AE59" s="81" t="s">
        <v>57</v>
      </c>
      <c r="AF59" s="167" t="s">
        <v>139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68</v>
      </c>
      <c r="BO59" s="79">
        <f t="shared" ref="BO59:BO68" si="51">IFERROR(U59*H59,0)</f>
        <v>0</v>
      </c>
      <c r="BP59" s="79">
        <f t="shared" ref="BP59:BP68" si="52">IFERROR(V59*H59,0)</f>
        <v>0</v>
      </c>
      <c r="BQ59" s="79">
        <f t="shared" ref="BQ59:BQ68" si="53">IFERROR(U59/I59,0)</f>
        <v>0</v>
      </c>
      <c r="BR59" s="79">
        <f t="shared" ref="BR59:BR68" si="54">IFERROR(V59/I59,0)</f>
        <v>0</v>
      </c>
      <c r="BS59" s="79">
        <f t="shared" ref="BS59:BS68" si="55">IFERROR(W59*H59,0)</f>
        <v>0</v>
      </c>
      <c r="BT59" s="79">
        <f t="shared" ref="BT59:BT68" si="56">IFERROR(X59*H59,0)</f>
        <v>0</v>
      </c>
      <c r="BU59" s="79">
        <f t="shared" ref="BU59:BU68" si="57">IFERROR(W59/I59,0)</f>
        <v>0</v>
      </c>
      <c r="BV59" s="79">
        <f t="shared" ref="BV59:BV68" si="58">IFERROR(X59/I59,0)</f>
        <v>0</v>
      </c>
      <c r="BW59" s="79">
        <f t="shared" ref="BW59:BW68" si="59">IFERROR(Y59*H59,0)</f>
        <v>0</v>
      </c>
      <c r="BX59" s="79">
        <f t="shared" ref="BX59:BX68" si="60">IFERROR(Z59*H59,0)</f>
        <v>0</v>
      </c>
      <c r="BY59" s="79">
        <f t="shared" ref="BY59:BY68" si="61">IFERROR(Y59/I59,0)</f>
        <v>0</v>
      </c>
      <c r="BZ59" s="79">
        <f t="shared" ref="BZ59:BZ68" si="62">IFERROR(Z59/I59,0)</f>
        <v>0</v>
      </c>
      <c r="CA59" s="79">
        <f t="shared" ref="CA59:CA68" si="63">IFERROR(AA59*H59,0)</f>
        <v>0</v>
      </c>
      <c r="CB59" s="79">
        <f t="shared" ref="CB59:CB68" si="64">IFERROR(AB59*H59,0)</f>
        <v>0</v>
      </c>
      <c r="CC59" s="79">
        <f t="shared" ref="CC59:CC68" si="65">IFERROR(AA59/I59,0)</f>
        <v>0</v>
      </c>
      <c r="CD59" s="79">
        <f t="shared" ref="CD59:CD68" si="66">IFERROR(AB59/I59,0)</f>
        <v>0</v>
      </c>
    </row>
    <row r="60" spans="1:82" hidden="1" x14ac:dyDescent="0.2">
      <c r="A60" s="81" t="s">
        <v>140</v>
      </c>
      <c r="B60" s="82" t="s">
        <v>141</v>
      </c>
      <c r="C60" s="82">
        <v>4301071032</v>
      </c>
      <c r="D60" s="82">
        <v>4607111038999</v>
      </c>
      <c r="E60" s="83">
        <v>0.4</v>
      </c>
      <c r="F60" s="84">
        <v>16</v>
      </c>
      <c r="G60" s="83">
        <v>6.4</v>
      </c>
      <c r="H60" s="83">
        <v>6.7195999999999998</v>
      </c>
      <c r="I60" s="85">
        <v>84</v>
      </c>
      <c r="J60" s="85" t="s">
        <v>89</v>
      </c>
      <c r="K60" s="86" t="s">
        <v>88</v>
      </c>
      <c r="L60" s="86"/>
      <c r="M60" s="699">
        <v>180</v>
      </c>
      <c r="N60" s="699"/>
      <c r="O60" s="9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60" s="701"/>
      <c r="Q60" s="701"/>
      <c r="R60" s="701"/>
      <c r="S60" s="701"/>
      <c r="T60" s="87" t="s">
        <v>42</v>
      </c>
      <c r="U60" s="64">
        <v>0</v>
      </c>
      <c r="V60" s="65">
        <f t="shared" si="46"/>
        <v>0</v>
      </c>
      <c r="W60" s="64">
        <v>0</v>
      </c>
      <c r="X60" s="65">
        <f t="shared" si="47"/>
        <v>0</v>
      </c>
      <c r="Y60" s="64">
        <v>0</v>
      </c>
      <c r="Z60" s="65">
        <f t="shared" si="48"/>
        <v>0</v>
      </c>
      <c r="AA60" s="64">
        <v>0</v>
      </c>
      <c r="AB60" s="65">
        <f t="shared" si="49"/>
        <v>0</v>
      </c>
      <c r="AC60" s="66" t="str">
        <f t="shared" si="50"/>
        <v/>
      </c>
      <c r="AD60" s="81" t="s">
        <v>57</v>
      </c>
      <c r="AE60" s="81" t="s">
        <v>57</v>
      </c>
      <c r="AF60" s="169" t="s">
        <v>139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68</v>
      </c>
      <c r="BO60" s="79">
        <f t="shared" si="51"/>
        <v>0</v>
      </c>
      <c r="BP60" s="79">
        <f t="shared" si="52"/>
        <v>0</v>
      </c>
      <c r="BQ60" s="79">
        <f t="shared" si="53"/>
        <v>0</v>
      </c>
      <c r="BR60" s="79">
        <f t="shared" si="54"/>
        <v>0</v>
      </c>
      <c r="BS60" s="79">
        <f t="shared" si="55"/>
        <v>0</v>
      </c>
      <c r="BT60" s="79">
        <f t="shared" si="56"/>
        <v>0</v>
      </c>
      <c r="BU60" s="79">
        <f t="shared" si="57"/>
        <v>0</v>
      </c>
      <c r="BV60" s="79">
        <f t="shared" si="58"/>
        <v>0</v>
      </c>
      <c r="BW60" s="79">
        <f t="shared" si="59"/>
        <v>0</v>
      </c>
      <c r="BX60" s="79">
        <f t="shared" si="60"/>
        <v>0</v>
      </c>
      <c r="BY60" s="79">
        <f t="shared" si="61"/>
        <v>0</v>
      </c>
      <c r="BZ60" s="79">
        <f t="shared" si="62"/>
        <v>0</v>
      </c>
      <c r="CA60" s="79">
        <f t="shared" si="63"/>
        <v>0</v>
      </c>
      <c r="CB60" s="79">
        <f t="shared" si="64"/>
        <v>0</v>
      </c>
      <c r="CC60" s="79">
        <f t="shared" si="65"/>
        <v>0</v>
      </c>
      <c r="CD60" s="79">
        <f t="shared" si="66"/>
        <v>0</v>
      </c>
    </row>
    <row r="61" spans="1:82" hidden="1" x14ac:dyDescent="0.2">
      <c r="A61" s="81" t="s">
        <v>142</v>
      </c>
      <c r="B61" s="82" t="s">
        <v>143</v>
      </c>
      <c r="C61" s="82">
        <v>4301071044</v>
      </c>
      <c r="D61" s="82">
        <v>4607111039385</v>
      </c>
      <c r="E61" s="83">
        <v>0.7</v>
      </c>
      <c r="F61" s="84">
        <v>10</v>
      </c>
      <c r="G61" s="83">
        <v>7</v>
      </c>
      <c r="H61" s="83">
        <v>7.3</v>
      </c>
      <c r="I61" s="85">
        <v>84</v>
      </c>
      <c r="J61" s="85" t="s">
        <v>89</v>
      </c>
      <c r="K61" s="86" t="s">
        <v>88</v>
      </c>
      <c r="L61" s="86"/>
      <c r="M61" s="699">
        <v>180</v>
      </c>
      <c r="N61" s="699"/>
      <c r="O61" s="9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1" s="701"/>
      <c r="Q61" s="701"/>
      <c r="R61" s="701"/>
      <c r="S61" s="701"/>
      <c r="T61" s="87" t="s">
        <v>42</v>
      </c>
      <c r="U61" s="64">
        <v>0</v>
      </c>
      <c r="V61" s="65">
        <f t="shared" si="46"/>
        <v>0</v>
      </c>
      <c r="W61" s="64">
        <v>0</v>
      </c>
      <c r="X61" s="65">
        <f t="shared" si="47"/>
        <v>0</v>
      </c>
      <c r="Y61" s="64">
        <v>0</v>
      </c>
      <c r="Z61" s="65">
        <f t="shared" si="48"/>
        <v>0</v>
      </c>
      <c r="AA61" s="64">
        <v>0</v>
      </c>
      <c r="AB61" s="65">
        <f t="shared" si="49"/>
        <v>0</v>
      </c>
      <c r="AC61" s="66" t="str">
        <f t="shared" si="50"/>
        <v/>
      </c>
      <c r="AD61" s="81" t="s">
        <v>57</v>
      </c>
      <c r="AE61" s="81" t="s">
        <v>57</v>
      </c>
      <c r="AF61" s="171" t="s">
        <v>139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68</v>
      </c>
      <c r="BO61" s="79">
        <f t="shared" si="51"/>
        <v>0</v>
      </c>
      <c r="BP61" s="79">
        <f t="shared" si="52"/>
        <v>0</v>
      </c>
      <c r="BQ61" s="79">
        <f t="shared" si="53"/>
        <v>0</v>
      </c>
      <c r="BR61" s="79">
        <f t="shared" si="54"/>
        <v>0</v>
      </c>
      <c r="BS61" s="79">
        <f t="shared" si="55"/>
        <v>0</v>
      </c>
      <c r="BT61" s="79">
        <f t="shared" si="56"/>
        <v>0</v>
      </c>
      <c r="BU61" s="79">
        <f t="shared" si="57"/>
        <v>0</v>
      </c>
      <c r="BV61" s="79">
        <f t="shared" si="58"/>
        <v>0</v>
      </c>
      <c r="BW61" s="79">
        <f t="shared" si="59"/>
        <v>0</v>
      </c>
      <c r="BX61" s="79">
        <f t="shared" si="60"/>
        <v>0</v>
      </c>
      <c r="BY61" s="79">
        <f t="shared" si="61"/>
        <v>0</v>
      </c>
      <c r="BZ61" s="79">
        <f t="shared" si="62"/>
        <v>0</v>
      </c>
      <c r="CA61" s="79">
        <f t="shared" si="63"/>
        <v>0</v>
      </c>
      <c r="CB61" s="79">
        <f t="shared" si="64"/>
        <v>0</v>
      </c>
      <c r="CC61" s="79">
        <f t="shared" si="65"/>
        <v>0</v>
      </c>
      <c r="CD61" s="79">
        <f t="shared" si="66"/>
        <v>0</v>
      </c>
    </row>
    <row r="62" spans="1:82" hidden="1" x14ac:dyDescent="0.2">
      <c r="A62" s="81" t="s">
        <v>144</v>
      </c>
      <c r="B62" s="82" t="s">
        <v>145</v>
      </c>
      <c r="C62" s="82">
        <v>4301070970</v>
      </c>
      <c r="D62" s="82">
        <v>4607111037091</v>
      </c>
      <c r="E62" s="83">
        <v>0.43</v>
      </c>
      <c r="F62" s="84">
        <v>16</v>
      </c>
      <c r="G62" s="83">
        <v>6.88</v>
      </c>
      <c r="H62" s="83">
        <v>7.11</v>
      </c>
      <c r="I62" s="85">
        <v>84</v>
      </c>
      <c r="J62" s="85" t="s">
        <v>89</v>
      </c>
      <c r="K62" s="86" t="s">
        <v>88</v>
      </c>
      <c r="L62" s="86"/>
      <c r="M62" s="699">
        <v>180</v>
      </c>
      <c r="N62" s="699"/>
      <c r="O62" s="97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2" s="701"/>
      <c r="Q62" s="701"/>
      <c r="R62" s="701"/>
      <c r="S62" s="701"/>
      <c r="T62" s="87" t="s">
        <v>42</v>
      </c>
      <c r="U62" s="64">
        <v>0</v>
      </c>
      <c r="V62" s="65">
        <f t="shared" si="46"/>
        <v>0</v>
      </c>
      <c r="W62" s="64">
        <v>0</v>
      </c>
      <c r="X62" s="65">
        <f t="shared" si="47"/>
        <v>0</v>
      </c>
      <c r="Y62" s="64">
        <v>0</v>
      </c>
      <c r="Z62" s="65">
        <f t="shared" si="48"/>
        <v>0</v>
      </c>
      <c r="AA62" s="64">
        <v>0</v>
      </c>
      <c r="AB62" s="65">
        <f t="shared" si="49"/>
        <v>0</v>
      </c>
      <c r="AC62" s="66" t="str">
        <f t="shared" si="50"/>
        <v/>
      </c>
      <c r="AD62" s="81" t="s">
        <v>57</v>
      </c>
      <c r="AE62" s="81" t="s">
        <v>57</v>
      </c>
      <c r="AF62" s="173" t="s">
        <v>146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68</v>
      </c>
      <c r="BO62" s="79">
        <f t="shared" si="51"/>
        <v>0</v>
      </c>
      <c r="BP62" s="79">
        <f t="shared" si="52"/>
        <v>0</v>
      </c>
      <c r="BQ62" s="79">
        <f t="shared" si="53"/>
        <v>0</v>
      </c>
      <c r="BR62" s="79">
        <f t="shared" si="54"/>
        <v>0</v>
      </c>
      <c r="BS62" s="79">
        <f t="shared" si="55"/>
        <v>0</v>
      </c>
      <c r="BT62" s="79">
        <f t="shared" si="56"/>
        <v>0</v>
      </c>
      <c r="BU62" s="79">
        <f t="shared" si="57"/>
        <v>0</v>
      </c>
      <c r="BV62" s="79">
        <f t="shared" si="58"/>
        <v>0</v>
      </c>
      <c r="BW62" s="79">
        <f t="shared" si="59"/>
        <v>0</v>
      </c>
      <c r="BX62" s="79">
        <f t="shared" si="60"/>
        <v>0</v>
      </c>
      <c r="BY62" s="79">
        <f t="shared" si="61"/>
        <v>0</v>
      </c>
      <c r="BZ62" s="79">
        <f t="shared" si="62"/>
        <v>0</v>
      </c>
      <c r="CA62" s="79">
        <f t="shared" si="63"/>
        <v>0</v>
      </c>
      <c r="CB62" s="79">
        <f t="shared" si="64"/>
        <v>0</v>
      </c>
      <c r="CC62" s="79">
        <f t="shared" si="65"/>
        <v>0</v>
      </c>
      <c r="CD62" s="79">
        <f t="shared" si="66"/>
        <v>0</v>
      </c>
    </row>
    <row r="63" spans="1:82" hidden="1" x14ac:dyDescent="0.2">
      <c r="A63" s="81" t="s">
        <v>147</v>
      </c>
      <c r="B63" s="82" t="s">
        <v>148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89</v>
      </c>
      <c r="K63" s="86" t="s">
        <v>88</v>
      </c>
      <c r="L63" s="86"/>
      <c r="M63" s="699">
        <v>180</v>
      </c>
      <c r="N63" s="699"/>
      <c r="O63" s="9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701"/>
      <c r="Q63" s="701"/>
      <c r="R63" s="701"/>
      <c r="S63" s="701"/>
      <c r="T63" s="87" t="s">
        <v>42</v>
      </c>
      <c r="U63" s="64">
        <v>0</v>
      </c>
      <c r="V63" s="65">
        <f t="shared" si="46"/>
        <v>0</v>
      </c>
      <c r="W63" s="64">
        <v>0</v>
      </c>
      <c r="X63" s="65">
        <f t="shared" si="47"/>
        <v>0</v>
      </c>
      <c r="Y63" s="64">
        <v>0</v>
      </c>
      <c r="Z63" s="65">
        <f t="shared" si="48"/>
        <v>0</v>
      </c>
      <c r="AA63" s="64">
        <v>0</v>
      </c>
      <c r="AB63" s="65">
        <f t="shared" si="49"/>
        <v>0</v>
      </c>
      <c r="AC63" s="66" t="str">
        <f t="shared" si="50"/>
        <v/>
      </c>
      <c r="AD63" s="81" t="s">
        <v>57</v>
      </c>
      <c r="AE63" s="81" t="s">
        <v>57</v>
      </c>
      <c r="AF63" s="175" t="s">
        <v>146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68</v>
      </c>
      <c r="BO63" s="79">
        <f t="shared" si="51"/>
        <v>0</v>
      </c>
      <c r="BP63" s="79">
        <f t="shared" si="52"/>
        <v>0</v>
      </c>
      <c r="BQ63" s="79">
        <f t="shared" si="53"/>
        <v>0</v>
      </c>
      <c r="BR63" s="79">
        <f t="shared" si="54"/>
        <v>0</v>
      </c>
      <c r="BS63" s="79">
        <f t="shared" si="55"/>
        <v>0</v>
      </c>
      <c r="BT63" s="79">
        <f t="shared" si="56"/>
        <v>0</v>
      </c>
      <c r="BU63" s="79">
        <f t="shared" si="57"/>
        <v>0</v>
      </c>
      <c r="BV63" s="79">
        <f t="shared" si="58"/>
        <v>0</v>
      </c>
      <c r="BW63" s="79">
        <f t="shared" si="59"/>
        <v>0</v>
      </c>
      <c r="BX63" s="79">
        <f t="shared" si="60"/>
        <v>0</v>
      </c>
      <c r="BY63" s="79">
        <f t="shared" si="61"/>
        <v>0</v>
      </c>
      <c r="BZ63" s="79">
        <f t="shared" si="62"/>
        <v>0</v>
      </c>
      <c r="CA63" s="79">
        <f t="shared" si="63"/>
        <v>0</v>
      </c>
      <c r="CB63" s="79">
        <f t="shared" si="64"/>
        <v>0</v>
      </c>
      <c r="CC63" s="79">
        <f t="shared" si="65"/>
        <v>0</v>
      </c>
      <c r="CD63" s="79">
        <f t="shared" si="66"/>
        <v>0</v>
      </c>
    </row>
    <row r="64" spans="1:82" hidden="1" x14ac:dyDescent="0.2">
      <c r="A64" s="81" t="s">
        <v>149</v>
      </c>
      <c r="B64" s="82" t="s">
        <v>150</v>
      </c>
      <c r="C64" s="82">
        <v>4301071031</v>
      </c>
      <c r="D64" s="82">
        <v>4607111038982</v>
      </c>
      <c r="E64" s="83">
        <v>0.7</v>
      </c>
      <c r="F64" s="84">
        <v>10</v>
      </c>
      <c r="G64" s="83">
        <v>7</v>
      </c>
      <c r="H64" s="83">
        <v>7.2859999999999996</v>
      </c>
      <c r="I64" s="85">
        <v>84</v>
      </c>
      <c r="J64" s="85" t="s">
        <v>89</v>
      </c>
      <c r="K64" s="86" t="s">
        <v>88</v>
      </c>
      <c r="L64" s="86"/>
      <c r="M64" s="699">
        <v>180</v>
      </c>
      <c r="N64" s="699"/>
      <c r="O64" s="9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4" s="701"/>
      <c r="Q64" s="701"/>
      <c r="R64" s="701"/>
      <c r="S64" s="701"/>
      <c r="T64" s="87" t="s">
        <v>42</v>
      </c>
      <c r="U64" s="64">
        <v>0</v>
      </c>
      <c r="V64" s="65">
        <f t="shared" si="46"/>
        <v>0</v>
      </c>
      <c r="W64" s="64">
        <v>0</v>
      </c>
      <c r="X64" s="65">
        <f t="shared" si="47"/>
        <v>0</v>
      </c>
      <c r="Y64" s="64">
        <v>0</v>
      </c>
      <c r="Z64" s="65">
        <f t="shared" si="48"/>
        <v>0</v>
      </c>
      <c r="AA64" s="64">
        <v>0</v>
      </c>
      <c r="AB64" s="65">
        <f t="shared" si="49"/>
        <v>0</v>
      </c>
      <c r="AC64" s="66" t="str">
        <f t="shared" si="50"/>
        <v/>
      </c>
      <c r="AD64" s="81" t="s">
        <v>57</v>
      </c>
      <c r="AE64" s="81" t="s">
        <v>57</v>
      </c>
      <c r="AF64" s="177" t="s">
        <v>146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68</v>
      </c>
      <c r="BO64" s="79">
        <f t="shared" si="51"/>
        <v>0</v>
      </c>
      <c r="BP64" s="79">
        <f t="shared" si="52"/>
        <v>0</v>
      </c>
      <c r="BQ64" s="79">
        <f t="shared" si="53"/>
        <v>0</v>
      </c>
      <c r="BR64" s="79">
        <f t="shared" si="54"/>
        <v>0</v>
      </c>
      <c r="BS64" s="79">
        <f t="shared" si="55"/>
        <v>0</v>
      </c>
      <c r="BT64" s="79">
        <f t="shared" si="56"/>
        <v>0</v>
      </c>
      <c r="BU64" s="79">
        <f t="shared" si="57"/>
        <v>0</v>
      </c>
      <c r="BV64" s="79">
        <f t="shared" si="58"/>
        <v>0</v>
      </c>
      <c r="BW64" s="79">
        <f t="shared" si="59"/>
        <v>0</v>
      </c>
      <c r="BX64" s="79">
        <f t="shared" si="60"/>
        <v>0</v>
      </c>
      <c r="BY64" s="79">
        <f t="shared" si="61"/>
        <v>0</v>
      </c>
      <c r="BZ64" s="79">
        <f t="shared" si="62"/>
        <v>0</v>
      </c>
      <c r="CA64" s="79">
        <f t="shared" si="63"/>
        <v>0</v>
      </c>
      <c r="CB64" s="79">
        <f t="shared" si="64"/>
        <v>0</v>
      </c>
      <c r="CC64" s="79">
        <f t="shared" si="65"/>
        <v>0</v>
      </c>
      <c r="CD64" s="79">
        <f t="shared" si="66"/>
        <v>0</v>
      </c>
    </row>
    <row r="65" spans="1:82" hidden="1" x14ac:dyDescent="0.2">
      <c r="A65" s="81" t="s">
        <v>151</v>
      </c>
      <c r="B65" s="82" t="s">
        <v>152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89</v>
      </c>
      <c r="K65" s="86" t="s">
        <v>88</v>
      </c>
      <c r="L65" s="86"/>
      <c r="M65" s="699">
        <v>180</v>
      </c>
      <c r="N65" s="699"/>
      <c r="O65" s="96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701"/>
      <c r="Q65" s="701"/>
      <c r="R65" s="701"/>
      <c r="S65" s="701"/>
      <c r="T65" s="87" t="s">
        <v>42</v>
      </c>
      <c r="U65" s="64">
        <v>0</v>
      </c>
      <c r="V65" s="65">
        <f t="shared" si="46"/>
        <v>0</v>
      </c>
      <c r="W65" s="64">
        <v>0</v>
      </c>
      <c r="X65" s="65">
        <f t="shared" si="47"/>
        <v>0</v>
      </c>
      <c r="Y65" s="64">
        <v>0</v>
      </c>
      <c r="Z65" s="65">
        <f t="shared" si="48"/>
        <v>0</v>
      </c>
      <c r="AA65" s="64">
        <v>0</v>
      </c>
      <c r="AB65" s="65">
        <f t="shared" si="49"/>
        <v>0</v>
      </c>
      <c r="AC65" s="66" t="str">
        <f t="shared" si="50"/>
        <v/>
      </c>
      <c r="AD65" s="81" t="s">
        <v>57</v>
      </c>
      <c r="AE65" s="81" t="s">
        <v>57</v>
      </c>
      <c r="AF65" s="179" t="s">
        <v>146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68</v>
      </c>
      <c r="BO65" s="79">
        <f t="shared" si="51"/>
        <v>0</v>
      </c>
      <c r="BP65" s="79">
        <f t="shared" si="52"/>
        <v>0</v>
      </c>
      <c r="BQ65" s="79">
        <f t="shared" si="53"/>
        <v>0</v>
      </c>
      <c r="BR65" s="79">
        <f t="shared" si="54"/>
        <v>0</v>
      </c>
      <c r="BS65" s="79">
        <f t="shared" si="55"/>
        <v>0</v>
      </c>
      <c r="BT65" s="79">
        <f t="shared" si="56"/>
        <v>0</v>
      </c>
      <c r="BU65" s="79">
        <f t="shared" si="57"/>
        <v>0</v>
      </c>
      <c r="BV65" s="79">
        <f t="shared" si="58"/>
        <v>0</v>
      </c>
      <c r="BW65" s="79">
        <f t="shared" si="59"/>
        <v>0</v>
      </c>
      <c r="BX65" s="79">
        <f t="shared" si="60"/>
        <v>0</v>
      </c>
      <c r="BY65" s="79">
        <f t="shared" si="61"/>
        <v>0</v>
      </c>
      <c r="BZ65" s="79">
        <f t="shared" si="62"/>
        <v>0</v>
      </c>
      <c r="CA65" s="79">
        <f t="shared" si="63"/>
        <v>0</v>
      </c>
      <c r="CB65" s="79">
        <f t="shared" si="64"/>
        <v>0</v>
      </c>
      <c r="CC65" s="79">
        <f t="shared" si="65"/>
        <v>0</v>
      </c>
      <c r="CD65" s="79">
        <f t="shared" si="66"/>
        <v>0</v>
      </c>
    </row>
    <row r="66" spans="1:82" hidden="1" x14ac:dyDescent="0.2">
      <c r="A66" s="81" t="s">
        <v>153</v>
      </c>
      <c r="B66" s="82" t="s">
        <v>154</v>
      </c>
      <c r="C66" s="82">
        <v>4301071046</v>
      </c>
      <c r="D66" s="82">
        <v>4607111039354</v>
      </c>
      <c r="E66" s="83">
        <v>0.4</v>
      </c>
      <c r="F66" s="84">
        <v>16</v>
      </c>
      <c r="G66" s="83">
        <v>6.4</v>
      </c>
      <c r="H66" s="83">
        <v>6.7195999999999998</v>
      </c>
      <c r="I66" s="85">
        <v>84</v>
      </c>
      <c r="J66" s="85" t="s">
        <v>89</v>
      </c>
      <c r="K66" s="86" t="s">
        <v>88</v>
      </c>
      <c r="L66" s="86"/>
      <c r="M66" s="699">
        <v>180</v>
      </c>
      <c r="N66" s="699"/>
      <c r="O66" s="9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6" s="701"/>
      <c r="Q66" s="701"/>
      <c r="R66" s="701"/>
      <c r="S66" s="701"/>
      <c r="T66" s="87" t="s">
        <v>42</v>
      </c>
      <c r="U66" s="64">
        <v>0</v>
      </c>
      <c r="V66" s="65">
        <f t="shared" si="46"/>
        <v>0</v>
      </c>
      <c r="W66" s="64">
        <v>0</v>
      </c>
      <c r="X66" s="65">
        <f t="shared" si="47"/>
        <v>0</v>
      </c>
      <c r="Y66" s="64">
        <v>0</v>
      </c>
      <c r="Z66" s="65">
        <f t="shared" si="48"/>
        <v>0</v>
      </c>
      <c r="AA66" s="64">
        <v>0</v>
      </c>
      <c r="AB66" s="65">
        <f t="shared" si="49"/>
        <v>0</v>
      </c>
      <c r="AC66" s="66" t="str">
        <f t="shared" si="50"/>
        <v/>
      </c>
      <c r="AD66" s="81" t="s">
        <v>57</v>
      </c>
      <c r="AE66" s="81" t="s">
        <v>57</v>
      </c>
      <c r="AF66" s="181" t="s">
        <v>146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68</v>
      </c>
      <c r="BO66" s="79">
        <f t="shared" si="51"/>
        <v>0</v>
      </c>
      <c r="BP66" s="79">
        <f t="shared" si="52"/>
        <v>0</v>
      </c>
      <c r="BQ66" s="79">
        <f t="shared" si="53"/>
        <v>0</v>
      </c>
      <c r="BR66" s="79">
        <f t="shared" si="54"/>
        <v>0</v>
      </c>
      <c r="BS66" s="79">
        <f t="shared" si="55"/>
        <v>0</v>
      </c>
      <c r="BT66" s="79">
        <f t="shared" si="56"/>
        <v>0</v>
      </c>
      <c r="BU66" s="79">
        <f t="shared" si="57"/>
        <v>0</v>
      </c>
      <c r="BV66" s="79">
        <f t="shared" si="58"/>
        <v>0</v>
      </c>
      <c r="BW66" s="79">
        <f t="shared" si="59"/>
        <v>0</v>
      </c>
      <c r="BX66" s="79">
        <f t="shared" si="60"/>
        <v>0</v>
      </c>
      <c r="BY66" s="79">
        <f t="shared" si="61"/>
        <v>0</v>
      </c>
      <c r="BZ66" s="79">
        <f t="shared" si="62"/>
        <v>0</v>
      </c>
      <c r="CA66" s="79">
        <f t="shared" si="63"/>
        <v>0</v>
      </c>
      <c r="CB66" s="79">
        <f t="shared" si="64"/>
        <v>0</v>
      </c>
      <c r="CC66" s="79">
        <f t="shared" si="65"/>
        <v>0</v>
      </c>
      <c r="CD66" s="79">
        <f t="shared" si="66"/>
        <v>0</v>
      </c>
    </row>
    <row r="67" spans="1:82" hidden="1" x14ac:dyDescent="0.2">
      <c r="A67" s="81" t="s">
        <v>155</v>
      </c>
      <c r="B67" s="82" t="s">
        <v>156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89</v>
      </c>
      <c r="K67" s="86" t="s">
        <v>88</v>
      </c>
      <c r="L67" s="86"/>
      <c r="M67" s="699">
        <v>180</v>
      </c>
      <c r="N67" s="699"/>
      <c r="O67" s="9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701"/>
      <c r="Q67" s="701"/>
      <c r="R67" s="701"/>
      <c r="S67" s="701"/>
      <c r="T67" s="87" t="s">
        <v>42</v>
      </c>
      <c r="U67" s="64">
        <v>0</v>
      </c>
      <c r="V67" s="65">
        <f t="shared" si="46"/>
        <v>0</v>
      </c>
      <c r="W67" s="64">
        <v>0</v>
      </c>
      <c r="X67" s="65">
        <f t="shared" si="47"/>
        <v>0</v>
      </c>
      <c r="Y67" s="64">
        <v>0</v>
      </c>
      <c r="Z67" s="65">
        <f t="shared" si="48"/>
        <v>0</v>
      </c>
      <c r="AA67" s="64">
        <v>0</v>
      </c>
      <c r="AB67" s="65">
        <f t="shared" si="49"/>
        <v>0</v>
      </c>
      <c r="AC67" s="66" t="str">
        <f t="shared" si="50"/>
        <v/>
      </c>
      <c r="AD67" s="81" t="s">
        <v>57</v>
      </c>
      <c r="AE67" s="81" t="s">
        <v>57</v>
      </c>
      <c r="AF67" s="183" t="s">
        <v>146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68</v>
      </c>
      <c r="BO67" s="79">
        <f t="shared" si="51"/>
        <v>0</v>
      </c>
      <c r="BP67" s="79">
        <f t="shared" si="52"/>
        <v>0</v>
      </c>
      <c r="BQ67" s="79">
        <f t="shared" si="53"/>
        <v>0</v>
      </c>
      <c r="BR67" s="79">
        <f t="shared" si="54"/>
        <v>0</v>
      </c>
      <c r="BS67" s="79">
        <f t="shared" si="55"/>
        <v>0</v>
      </c>
      <c r="BT67" s="79">
        <f t="shared" si="56"/>
        <v>0</v>
      </c>
      <c r="BU67" s="79">
        <f t="shared" si="57"/>
        <v>0</v>
      </c>
      <c r="BV67" s="79">
        <f t="shared" si="58"/>
        <v>0</v>
      </c>
      <c r="BW67" s="79">
        <f t="shared" si="59"/>
        <v>0</v>
      </c>
      <c r="BX67" s="79">
        <f t="shared" si="60"/>
        <v>0</v>
      </c>
      <c r="BY67" s="79">
        <f t="shared" si="61"/>
        <v>0</v>
      </c>
      <c r="BZ67" s="79">
        <f t="shared" si="62"/>
        <v>0</v>
      </c>
      <c r="CA67" s="79">
        <f t="shared" si="63"/>
        <v>0</v>
      </c>
      <c r="CB67" s="79">
        <f t="shared" si="64"/>
        <v>0</v>
      </c>
      <c r="CC67" s="79">
        <f t="shared" si="65"/>
        <v>0</v>
      </c>
      <c r="CD67" s="79">
        <f t="shared" si="66"/>
        <v>0</v>
      </c>
    </row>
    <row r="68" spans="1:82" hidden="1" x14ac:dyDescent="0.2">
      <c r="A68" s="81" t="s">
        <v>157</v>
      </c>
      <c r="B68" s="82" t="s">
        <v>158</v>
      </c>
      <c r="C68" s="82">
        <v>4301071047</v>
      </c>
      <c r="D68" s="82">
        <v>4607111039330</v>
      </c>
      <c r="E68" s="83">
        <v>0.7</v>
      </c>
      <c r="F68" s="84">
        <v>10</v>
      </c>
      <c r="G68" s="83">
        <v>7</v>
      </c>
      <c r="H68" s="83">
        <v>7.3</v>
      </c>
      <c r="I68" s="85">
        <v>84</v>
      </c>
      <c r="J68" s="85" t="s">
        <v>89</v>
      </c>
      <c r="K68" s="86" t="s">
        <v>88</v>
      </c>
      <c r="L68" s="86"/>
      <c r="M68" s="699">
        <v>180</v>
      </c>
      <c r="N68" s="699"/>
      <c r="O68" s="9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8" s="701"/>
      <c r="Q68" s="701"/>
      <c r="R68" s="701"/>
      <c r="S68" s="701"/>
      <c r="T68" s="87" t="s">
        <v>42</v>
      </c>
      <c r="U68" s="64">
        <v>0</v>
      </c>
      <c r="V68" s="65">
        <f t="shared" si="46"/>
        <v>0</v>
      </c>
      <c r="W68" s="64">
        <v>0</v>
      </c>
      <c r="X68" s="65">
        <f t="shared" si="47"/>
        <v>0</v>
      </c>
      <c r="Y68" s="64">
        <v>0</v>
      </c>
      <c r="Z68" s="65">
        <f t="shared" si="48"/>
        <v>0</v>
      </c>
      <c r="AA68" s="64">
        <v>0</v>
      </c>
      <c r="AB68" s="65">
        <f t="shared" si="49"/>
        <v>0</v>
      </c>
      <c r="AC68" s="66" t="str">
        <f t="shared" si="50"/>
        <v/>
      </c>
      <c r="AD68" s="81" t="s">
        <v>57</v>
      </c>
      <c r="AE68" s="81" t="s">
        <v>57</v>
      </c>
      <c r="AF68" s="185" t="s">
        <v>146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84" t="s">
        <v>68</v>
      </c>
      <c r="BO68" s="79">
        <f t="shared" si="51"/>
        <v>0</v>
      </c>
      <c r="BP68" s="79">
        <f t="shared" si="52"/>
        <v>0</v>
      </c>
      <c r="BQ68" s="79">
        <f t="shared" si="53"/>
        <v>0</v>
      </c>
      <c r="BR68" s="79">
        <f t="shared" si="54"/>
        <v>0</v>
      </c>
      <c r="BS68" s="79">
        <f t="shared" si="55"/>
        <v>0</v>
      </c>
      <c r="BT68" s="79">
        <f t="shared" si="56"/>
        <v>0</v>
      </c>
      <c r="BU68" s="79">
        <f t="shared" si="57"/>
        <v>0</v>
      </c>
      <c r="BV68" s="79">
        <f t="shared" si="58"/>
        <v>0</v>
      </c>
      <c r="BW68" s="79">
        <f t="shared" si="59"/>
        <v>0</v>
      </c>
      <c r="BX68" s="79">
        <f t="shared" si="60"/>
        <v>0</v>
      </c>
      <c r="BY68" s="79">
        <f t="shared" si="61"/>
        <v>0</v>
      </c>
      <c r="BZ68" s="79">
        <f t="shared" si="62"/>
        <v>0</v>
      </c>
      <c r="CA68" s="79">
        <f t="shared" si="63"/>
        <v>0</v>
      </c>
      <c r="CB68" s="79">
        <f t="shared" si="64"/>
        <v>0</v>
      </c>
      <c r="CC68" s="79">
        <f t="shared" si="65"/>
        <v>0</v>
      </c>
      <c r="CD68" s="79">
        <f t="shared" si="66"/>
        <v>0</v>
      </c>
    </row>
    <row r="69" spans="1:82" hidden="1" x14ac:dyDescent="0.2">
      <c r="A69" s="696"/>
      <c r="B69" s="696"/>
      <c r="C69" s="696"/>
      <c r="D69" s="696"/>
      <c r="E69" s="696"/>
      <c r="F69" s="696"/>
      <c r="G69" s="696"/>
      <c r="H69" s="696"/>
      <c r="I69" s="696"/>
      <c r="J69" s="696"/>
      <c r="K69" s="696"/>
      <c r="L69" s="696"/>
      <c r="M69" s="696"/>
      <c r="N69" s="696"/>
      <c r="O69" s="704" t="s">
        <v>43</v>
      </c>
      <c r="P69" s="705"/>
      <c r="Q69" s="705"/>
      <c r="R69" s="705"/>
      <c r="S69" s="705"/>
      <c r="T69" s="39" t="s">
        <v>42</v>
      </c>
      <c r="U69" s="104">
        <f t="shared" ref="U69:AB69" si="67">IFERROR(SUM(U59:U68),0)</f>
        <v>0</v>
      </c>
      <c r="V69" s="104">
        <f t="shared" si="67"/>
        <v>0</v>
      </c>
      <c r="W69" s="104">
        <f t="shared" si="67"/>
        <v>0</v>
      </c>
      <c r="X69" s="104">
        <f t="shared" si="67"/>
        <v>0</v>
      </c>
      <c r="Y69" s="104">
        <f t="shared" si="67"/>
        <v>0</v>
      </c>
      <c r="Z69" s="104">
        <f t="shared" si="67"/>
        <v>0</v>
      </c>
      <c r="AA69" s="104">
        <f t="shared" si="67"/>
        <v>0</v>
      </c>
      <c r="AB69" s="104">
        <f t="shared" si="67"/>
        <v>0</v>
      </c>
      <c r="AC69" s="104">
        <f>IFERROR(IF(AC59="",0,AC59),0)+IFERROR(IF(AC60="",0,AC60),0)+IFERROR(IF(AC61="",0,AC61),0)+IFERROR(IF(AC62="",0,AC62),0)+IFERROR(IF(AC63="",0,AC63),0)+IFERROR(IF(AC64="",0,AC64),0)+IFERROR(IF(AC65="",0,AC65),0)+IFERROR(IF(AC66="",0,AC66),0)+IFERROR(IF(AC67="",0,AC67),0)+IFERROR(IF(AC68="",0,AC68),0)</f>
        <v>0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idden="1" x14ac:dyDescent="0.2">
      <c r="A70" s="696"/>
      <c r="B70" s="696"/>
      <c r="C70" s="696"/>
      <c r="D70" s="696"/>
      <c r="E70" s="696"/>
      <c r="F70" s="696"/>
      <c r="G70" s="696"/>
      <c r="H70" s="696"/>
      <c r="I70" s="696"/>
      <c r="J70" s="696"/>
      <c r="K70" s="696"/>
      <c r="L70" s="696"/>
      <c r="M70" s="696"/>
      <c r="N70" s="696"/>
      <c r="O70" s="704" t="s">
        <v>43</v>
      </c>
      <c r="P70" s="705"/>
      <c r="Q70" s="705"/>
      <c r="R70" s="705"/>
      <c r="S70" s="705"/>
      <c r="T70" s="39" t="s">
        <v>0</v>
      </c>
      <c r="U70" s="106">
        <f>IFERROR(U59*G59,0)+IFERROR(U60*G60,0)+IFERROR(U61*G61,0)+IFERROR(U62*G62,0)+IFERROR(U63*G63,0)+IFERROR(U64*G64,0)+IFERROR(U65*G65,0)+IFERROR(U66*G66,0)+IFERROR(U67*G67,0)+IFERROR(U68*G68,0)</f>
        <v>0</v>
      </c>
      <c r="V70" s="106">
        <f>IFERROR(V59*G59,0)+IFERROR(V60*G60,0)+IFERROR(V61*G61,0)+IFERROR(V62*G62,0)+IFERROR(V63*G63,0)+IFERROR(V64*G64,0)+IFERROR(V65*G65,0)+IFERROR(V66*G66,0)+IFERROR(V67*G67,0)+IFERROR(V68*G68,0)</f>
        <v>0</v>
      </c>
      <c r="W70" s="106">
        <f>IFERROR(W59*G59,0)+IFERROR(W60*G60,0)+IFERROR(W61*G61,0)+IFERROR(W62*G62,0)+IFERROR(W63*G63,0)+IFERROR(W64*G64,0)+IFERROR(W65*G65,0)+IFERROR(W66*G66,0)+IFERROR(W67*G67,0)+IFERROR(W68*G68,0)</f>
        <v>0</v>
      </c>
      <c r="X70" s="106">
        <f>IFERROR(X59*G59,0)+IFERROR(X60*G60,0)+IFERROR(X61*G61,0)+IFERROR(X62*G62,0)+IFERROR(X63*G63,0)+IFERROR(X64*G64,0)+IFERROR(X65*G65,0)+IFERROR(X66*G66,0)+IFERROR(X67*G67,0)+IFERROR(X68*G68,0)</f>
        <v>0</v>
      </c>
      <c r="Y70" s="106">
        <f>IFERROR(Y59*G59,0)+IFERROR(Y60*G60,0)+IFERROR(Y61*G61,0)+IFERROR(Y62*G62,0)+IFERROR(Y63*G63,0)+IFERROR(Y64*G64,0)+IFERROR(Y65*G65,0)+IFERROR(Y66*G66,0)+IFERROR(Y67*G67,0)+IFERROR(Y68*G68,0)</f>
        <v>0</v>
      </c>
      <c r="Z70" s="106">
        <f>IFERROR(Z59*G59,0)+IFERROR(Z60*G60,0)+IFERROR(Z61*G61,0)+IFERROR(Z62*G62,0)+IFERROR(Z63*G63,0)+IFERROR(Z64*G64,0)+IFERROR(Z65*G65,0)+IFERROR(Z66*G66,0)+IFERROR(Z67*G67,0)+IFERROR(Z68*G68,0)</f>
        <v>0</v>
      </c>
      <c r="AA70" s="106">
        <f>IFERROR(AA59*G59,0)+IFERROR(AA60*G60,0)+IFERROR(AA61*G61,0)+IFERROR(AA62*G62,0)+IFERROR(AA63*G63,0)+IFERROR(AA64*G64,0)+IFERROR(AA65*G65,0)+IFERROR(AA66*G66,0)+IFERROR(AA67*G67,0)+IFERROR(AA68*G68,0)</f>
        <v>0</v>
      </c>
      <c r="AB70" s="106">
        <f>IFERROR(AB59*G59,0)+IFERROR(AB60*G60,0)+IFERROR(AB61*G61,0)+IFERROR(AB62*G62,0)+IFERROR(AB63*G63,0)+IFERROR(AB64*G64,0)+IFERROR(AB65*G65,0)+IFERROR(AB66*G66,0)+IFERROR(AB67*G67,0)+IFERROR(AB68*G68,0)</f>
        <v>0</v>
      </c>
      <c r="AC70" s="104" t="s">
        <v>57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ht="15" hidden="1" x14ac:dyDescent="0.25">
      <c r="A71" s="707" t="s">
        <v>159</v>
      </c>
      <c r="B71" s="708"/>
      <c r="C71" s="708"/>
      <c r="D71" s="708"/>
      <c r="E71" s="708"/>
      <c r="F71" s="708"/>
      <c r="G71" s="708"/>
      <c r="H71" s="708"/>
      <c r="I71" s="708"/>
      <c r="J71" s="708"/>
      <c r="K71" s="708"/>
      <c r="L71" s="708"/>
      <c r="M71" s="708"/>
      <c r="N71" s="708"/>
      <c r="O71" s="708"/>
      <c r="P71" s="708"/>
      <c r="Q71" s="708"/>
      <c r="R71" s="708"/>
      <c r="S71" s="708"/>
      <c r="T71" s="708"/>
      <c r="U71" s="708"/>
      <c r="V71" s="708"/>
      <c r="W71" s="708"/>
      <c r="X71" s="708"/>
      <c r="Y71" s="708"/>
      <c r="Z71" s="708"/>
      <c r="AA71" s="709"/>
      <c r="AB71" s="709"/>
      <c r="AC71" s="709"/>
      <c r="AD71" s="709"/>
      <c r="AE71" s="710"/>
      <c r="AF71" s="711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t="15" hidden="1" x14ac:dyDescent="0.25">
      <c r="A72" s="712" t="s">
        <v>160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08"/>
      <c r="Y72" s="708"/>
      <c r="Z72" s="708"/>
      <c r="AA72" s="709"/>
      <c r="AB72" s="709"/>
      <c r="AC72" s="709"/>
      <c r="AD72" s="709"/>
      <c r="AE72" s="710"/>
      <c r="AF72" s="714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81" t="s">
        <v>161</v>
      </c>
      <c r="B73" s="82" t="s">
        <v>162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96</v>
      </c>
      <c r="K73" s="86" t="s">
        <v>88</v>
      </c>
      <c r="L73" s="86"/>
      <c r="M73" s="699">
        <v>365</v>
      </c>
      <c r="N73" s="699"/>
      <c r="O73" s="964" t="s">
        <v>163</v>
      </c>
      <c r="P73" s="701"/>
      <c r="Q73" s="701"/>
      <c r="R73" s="701"/>
      <c r="S73" s="701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57</v>
      </c>
      <c r="AE73" s="81" t="s">
        <v>57</v>
      </c>
      <c r="AF73" s="187" t="s">
        <v>164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97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81" t="s">
        <v>165</v>
      </c>
      <c r="B74" s="82" t="s">
        <v>166</v>
      </c>
      <c r="C74" s="82">
        <v>4301100079</v>
      </c>
      <c r="D74" s="82">
        <v>4607111037077</v>
      </c>
      <c r="E74" s="83">
        <v>0.2</v>
      </c>
      <c r="F74" s="84">
        <v>6</v>
      </c>
      <c r="G74" s="83">
        <v>1.2</v>
      </c>
      <c r="H74" s="83">
        <v>2.46</v>
      </c>
      <c r="I74" s="85">
        <v>140</v>
      </c>
      <c r="J74" s="85" t="s">
        <v>96</v>
      </c>
      <c r="K74" s="86" t="s">
        <v>88</v>
      </c>
      <c r="L74" s="86"/>
      <c r="M74" s="699">
        <v>365</v>
      </c>
      <c r="N74" s="699"/>
      <c r="O74" s="965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4" s="701"/>
      <c r="Q74" s="701"/>
      <c r="R74" s="701"/>
      <c r="S74" s="701"/>
      <c r="T74" s="87" t="s">
        <v>42</v>
      </c>
      <c r="U74" s="64">
        <v>0</v>
      </c>
      <c r="V74" s="65">
        <f>IFERROR(IF(U74="","",U74),"")</f>
        <v>0</v>
      </c>
      <c r="W74" s="64">
        <v>0</v>
      </c>
      <c r="X74" s="65">
        <f>IFERROR(IF(W74="","",W74),"")</f>
        <v>0</v>
      </c>
      <c r="Y74" s="64">
        <v>0</v>
      </c>
      <c r="Z74" s="65">
        <f>IFERROR(IF(Y74="","",Y74),"")</f>
        <v>0</v>
      </c>
      <c r="AA74" s="64">
        <v>0</v>
      </c>
      <c r="AB74" s="65">
        <f>IFERROR(IF(AA74="","",AA74),"")</f>
        <v>0</v>
      </c>
      <c r="AC74" s="66" t="str">
        <f>IF(IFERROR(U74*0.00941,0)+IFERROR(W74*0.00941,0)+IFERROR(Y74*0.00941,0)+IFERROR(AA74*0.00941,0)=0,"",IFERROR(U74*0.00941,0)+IFERROR(W74*0.00941,0)+IFERROR(Y74*0.00941,0)+IFERROR(AA74*0.00941,0))</f>
        <v/>
      </c>
      <c r="AD74" s="81" t="s">
        <v>57</v>
      </c>
      <c r="AE74" s="81" t="s">
        <v>57</v>
      </c>
      <c r="AF74" s="189" t="s">
        <v>164</v>
      </c>
      <c r="AG74" s="2"/>
      <c r="AH74" s="2"/>
      <c r="AI74" s="2"/>
      <c r="AJ74" s="2"/>
      <c r="AK74" s="2"/>
      <c r="AL74" s="60"/>
      <c r="AM74" s="60"/>
      <c r="AN74" s="60"/>
      <c r="AO74" s="2"/>
      <c r="AP74" s="2"/>
      <c r="AQ74" s="2"/>
      <c r="AR74" s="2"/>
      <c r="AS74" s="2"/>
      <c r="AT74" s="2"/>
      <c r="AU74" s="20"/>
      <c r="AV74" s="20"/>
      <c r="AW74" s="21"/>
      <c r="BB74" s="188" t="s">
        <v>97</v>
      </c>
      <c r="BO74" s="79">
        <f>IFERROR(U74*H74,0)</f>
        <v>0</v>
      </c>
      <c r="BP74" s="79">
        <f>IFERROR(V74*H74,0)</f>
        <v>0</v>
      </c>
      <c r="BQ74" s="79">
        <f>IFERROR(U74/I74,0)</f>
        <v>0</v>
      </c>
      <c r="BR74" s="79">
        <f>IFERROR(V74/I74,0)</f>
        <v>0</v>
      </c>
      <c r="BS74" s="79">
        <f>IFERROR(W74*H74,0)</f>
        <v>0</v>
      </c>
      <c r="BT74" s="79">
        <f>IFERROR(X74*H74,0)</f>
        <v>0</v>
      </c>
      <c r="BU74" s="79">
        <f>IFERROR(W74/I74,0)</f>
        <v>0</v>
      </c>
      <c r="BV74" s="79">
        <f>IFERROR(X74/I74,0)</f>
        <v>0</v>
      </c>
      <c r="BW74" s="79">
        <f>IFERROR(Y74*H74,0)</f>
        <v>0</v>
      </c>
      <c r="BX74" s="79">
        <f>IFERROR(Z74*H74,0)</f>
        <v>0</v>
      </c>
      <c r="BY74" s="79">
        <f>IFERROR(Y74/I74,0)</f>
        <v>0</v>
      </c>
      <c r="BZ74" s="79">
        <f>IFERROR(Z74/I74,0)</f>
        <v>0</v>
      </c>
      <c r="CA74" s="79">
        <f>IFERROR(AA74*H74,0)</f>
        <v>0</v>
      </c>
      <c r="CB74" s="79">
        <f>IFERROR(AB74*H74,0)</f>
        <v>0</v>
      </c>
      <c r="CC74" s="79">
        <f>IFERROR(AA74/I74,0)</f>
        <v>0</v>
      </c>
      <c r="CD74" s="79">
        <f>IFERROR(AB74/I74,0)</f>
        <v>0</v>
      </c>
    </row>
    <row r="75" spans="1:82" hidden="1" x14ac:dyDescent="0.2">
      <c r="A75" s="696"/>
      <c r="B75" s="696"/>
      <c r="C75" s="696"/>
      <c r="D75" s="696"/>
      <c r="E75" s="696"/>
      <c r="F75" s="696"/>
      <c r="G75" s="696"/>
      <c r="H75" s="696"/>
      <c r="I75" s="696"/>
      <c r="J75" s="696"/>
      <c r="K75" s="696"/>
      <c r="L75" s="696"/>
      <c r="M75" s="696"/>
      <c r="N75" s="696"/>
      <c r="O75" s="704" t="s">
        <v>43</v>
      </c>
      <c r="P75" s="705"/>
      <c r="Q75" s="705"/>
      <c r="R75" s="705"/>
      <c r="S75" s="705"/>
      <c r="T75" s="39" t="s">
        <v>42</v>
      </c>
      <c r="U75" s="104">
        <f t="shared" ref="U75:AB75" si="68">IFERROR(SUM(U73:U74),0)</f>
        <v>0</v>
      </c>
      <c r="V75" s="104">
        <f t="shared" si="68"/>
        <v>0</v>
      </c>
      <c r="W75" s="104">
        <f t="shared" si="68"/>
        <v>0</v>
      </c>
      <c r="X75" s="104">
        <f t="shared" si="68"/>
        <v>0</v>
      </c>
      <c r="Y75" s="104">
        <f t="shared" si="68"/>
        <v>0</v>
      </c>
      <c r="Z75" s="104">
        <f t="shared" si="68"/>
        <v>0</v>
      </c>
      <c r="AA75" s="104">
        <f t="shared" si="68"/>
        <v>0</v>
      </c>
      <c r="AB75" s="104">
        <f t="shared" si="68"/>
        <v>0</v>
      </c>
      <c r="AC75" s="104">
        <f>IFERROR(IF(AC73="",0,AC73),0)+IFERROR(IF(AC74="",0,AC74),0)</f>
        <v>0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idden="1" x14ac:dyDescent="0.2">
      <c r="A76" s="696"/>
      <c r="B76" s="696"/>
      <c r="C76" s="696"/>
      <c r="D76" s="696"/>
      <c r="E76" s="696"/>
      <c r="F76" s="696"/>
      <c r="G76" s="696"/>
      <c r="H76" s="696"/>
      <c r="I76" s="696"/>
      <c r="J76" s="696"/>
      <c r="K76" s="696"/>
      <c r="L76" s="696"/>
      <c r="M76" s="696"/>
      <c r="N76" s="696"/>
      <c r="O76" s="704" t="s">
        <v>43</v>
      </c>
      <c r="P76" s="705"/>
      <c r="Q76" s="705"/>
      <c r="R76" s="705"/>
      <c r="S76" s="705"/>
      <c r="T76" s="39" t="s">
        <v>0</v>
      </c>
      <c r="U76" s="106">
        <f>IFERROR(U73*G73,0)+IFERROR(U74*G74,0)</f>
        <v>0</v>
      </c>
      <c r="V76" s="106">
        <f>IFERROR(V73*G73,0)+IFERROR(V74*G74,0)</f>
        <v>0</v>
      </c>
      <c r="W76" s="106">
        <f>IFERROR(W73*G73,0)+IFERROR(W74*G74,0)</f>
        <v>0</v>
      </c>
      <c r="X76" s="106">
        <f>IFERROR(X73*G73,0)+IFERROR(X74*G74,0)</f>
        <v>0</v>
      </c>
      <c r="Y76" s="106">
        <f>IFERROR(Y73*G73,0)+IFERROR(Y74*G74,0)</f>
        <v>0</v>
      </c>
      <c r="Z76" s="106">
        <f>IFERROR(Z73*G73,0)+IFERROR(Z74*G74,0)</f>
        <v>0</v>
      </c>
      <c r="AA76" s="106">
        <f>IFERROR(AA73*G73,0)+IFERROR(AA74*G74,0)</f>
        <v>0</v>
      </c>
      <c r="AB76" s="106">
        <f>IFERROR(AB73*G73,0)+IFERROR(AB74*G74,0)</f>
        <v>0</v>
      </c>
      <c r="AC76" s="104" t="s">
        <v>57</v>
      </c>
      <c r="AD76" s="3"/>
      <c r="AE76" s="71"/>
      <c r="AF76" s="3"/>
      <c r="AG76" s="3"/>
      <c r="AH76" s="3"/>
      <c r="AI76" s="3"/>
      <c r="AJ76" s="3"/>
      <c r="AK76" s="3"/>
      <c r="AL76" s="61"/>
      <c r="AM76" s="61"/>
      <c r="AN76" s="61"/>
      <c r="AO76" s="3"/>
      <c r="AP76" s="3"/>
      <c r="AQ76" s="2"/>
      <c r="AR76" s="2"/>
      <c r="AS76" s="2"/>
      <c r="AT76" s="2"/>
      <c r="AU76" s="20"/>
      <c r="AV76" s="20"/>
      <c r="AW76" s="21"/>
    </row>
    <row r="77" spans="1:82" ht="15" hidden="1" x14ac:dyDescent="0.25">
      <c r="A77" s="712" t="s">
        <v>93</v>
      </c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13"/>
      <c r="P77" s="713"/>
      <c r="Q77" s="713"/>
      <c r="R77" s="713"/>
      <c r="S77" s="713"/>
      <c r="T77" s="713"/>
      <c r="U77" s="713"/>
      <c r="V77" s="713"/>
      <c r="W77" s="713"/>
      <c r="X77" s="708"/>
      <c r="Y77" s="708"/>
      <c r="Z77" s="708"/>
      <c r="AA77" s="709"/>
      <c r="AB77" s="709"/>
      <c r="AC77" s="709"/>
      <c r="AD77" s="709"/>
      <c r="AE77" s="710"/>
      <c r="AF77" s="714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22.5" hidden="1" x14ac:dyDescent="0.2">
      <c r="A78" s="81" t="s">
        <v>167</v>
      </c>
      <c r="B78" s="82" t="s">
        <v>168</v>
      </c>
      <c r="C78" s="82">
        <v>4301132044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96</v>
      </c>
      <c r="K78" s="86" t="s">
        <v>88</v>
      </c>
      <c r="L78" s="86"/>
      <c r="M78" s="699">
        <v>365</v>
      </c>
      <c r="N78" s="699"/>
      <c r="O78" s="96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701"/>
      <c r="Q78" s="701"/>
      <c r="R78" s="701"/>
      <c r="S78" s="701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57</v>
      </c>
      <c r="AE78" s="81" t="s">
        <v>57</v>
      </c>
      <c r="AF78" s="191" t="s">
        <v>169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97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t="22.5" hidden="1" x14ac:dyDescent="0.2">
      <c r="A79" s="81" t="s">
        <v>167</v>
      </c>
      <c r="B79" s="82" t="s">
        <v>168</v>
      </c>
      <c r="C79" s="82">
        <v>4301132128</v>
      </c>
      <c r="D79" s="82">
        <v>4607111036971</v>
      </c>
      <c r="E79" s="83">
        <v>0.25</v>
      </c>
      <c r="F79" s="84">
        <v>6</v>
      </c>
      <c r="G79" s="83">
        <v>1.5</v>
      </c>
      <c r="H79" s="83">
        <v>1.86</v>
      </c>
      <c r="I79" s="85">
        <v>140</v>
      </c>
      <c r="J79" s="85" t="s">
        <v>96</v>
      </c>
      <c r="K79" s="86" t="s">
        <v>88</v>
      </c>
      <c r="L79" s="86"/>
      <c r="M79" s="699">
        <v>365</v>
      </c>
      <c r="N79" s="699"/>
      <c r="O79" s="96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9" s="701"/>
      <c r="Q79" s="701"/>
      <c r="R79" s="701"/>
      <c r="S79" s="701"/>
      <c r="T79" s="87" t="s">
        <v>42</v>
      </c>
      <c r="U79" s="64">
        <v>0</v>
      </c>
      <c r="V79" s="65">
        <f>IFERROR(IF(U79="","",U79),"")</f>
        <v>0</v>
      </c>
      <c r="W79" s="64">
        <v>0</v>
      </c>
      <c r="X79" s="65">
        <f>IFERROR(IF(W79="","",W79),"")</f>
        <v>0</v>
      </c>
      <c r="Y79" s="64">
        <v>0</v>
      </c>
      <c r="Z79" s="65">
        <f>IFERROR(IF(Y79="","",Y79),"")</f>
        <v>0</v>
      </c>
      <c r="AA79" s="64">
        <v>0</v>
      </c>
      <c r="AB79" s="65">
        <f>IFERROR(IF(AA79="","",AA79),"")</f>
        <v>0</v>
      </c>
      <c r="AC79" s="66" t="str">
        <f>IF(IFERROR(U79*0.00941,0)+IFERROR(W79*0.00941,0)+IFERROR(Y79*0.00941,0)+IFERROR(AA79*0.00941,0)=0,"",IFERROR(U79*0.00941,0)+IFERROR(W79*0.00941,0)+IFERROR(Y79*0.00941,0)+IFERROR(AA79*0.00941,0))</f>
        <v/>
      </c>
      <c r="AD79" s="81" t="s">
        <v>57</v>
      </c>
      <c r="AE79" s="81" t="s">
        <v>57</v>
      </c>
      <c r="AF79" s="193" t="s">
        <v>169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92" t="s">
        <v>97</v>
      </c>
      <c r="BO79" s="79">
        <f>IFERROR(U79*H79,0)</f>
        <v>0</v>
      </c>
      <c r="BP79" s="79">
        <f>IFERROR(V79*H79,0)</f>
        <v>0</v>
      </c>
      <c r="BQ79" s="79">
        <f>IFERROR(U79/I79,0)</f>
        <v>0</v>
      </c>
      <c r="BR79" s="79">
        <f>IFERROR(V79/I79,0)</f>
        <v>0</v>
      </c>
      <c r="BS79" s="79">
        <f>IFERROR(W79*H79,0)</f>
        <v>0</v>
      </c>
      <c r="BT79" s="79">
        <f>IFERROR(X79*H79,0)</f>
        <v>0</v>
      </c>
      <c r="BU79" s="79">
        <f>IFERROR(W79/I79,0)</f>
        <v>0</v>
      </c>
      <c r="BV79" s="79">
        <f>IFERROR(X79/I79,0)</f>
        <v>0</v>
      </c>
      <c r="BW79" s="79">
        <f>IFERROR(Y79*H79,0)</f>
        <v>0</v>
      </c>
      <c r="BX79" s="79">
        <f>IFERROR(Z79*H79,0)</f>
        <v>0</v>
      </c>
      <c r="BY79" s="79">
        <f>IFERROR(Y79/I79,0)</f>
        <v>0</v>
      </c>
      <c r="BZ79" s="79">
        <f>IFERROR(Z79/I79,0)</f>
        <v>0</v>
      </c>
      <c r="CA79" s="79">
        <f>IFERROR(AA79*H79,0)</f>
        <v>0</v>
      </c>
      <c r="CB79" s="79">
        <f>IFERROR(AB79*H79,0)</f>
        <v>0</v>
      </c>
      <c r="CC79" s="79">
        <f>IFERROR(AA79/I79,0)</f>
        <v>0</v>
      </c>
      <c r="CD79" s="79">
        <f>IFERROR(AB79/I79,0)</f>
        <v>0</v>
      </c>
    </row>
    <row r="80" spans="1:82" hidden="1" x14ac:dyDescent="0.2">
      <c r="A80" s="696"/>
      <c r="B80" s="696"/>
      <c r="C80" s="696"/>
      <c r="D80" s="696"/>
      <c r="E80" s="696"/>
      <c r="F80" s="696"/>
      <c r="G80" s="696"/>
      <c r="H80" s="696"/>
      <c r="I80" s="696"/>
      <c r="J80" s="696"/>
      <c r="K80" s="696"/>
      <c r="L80" s="696"/>
      <c r="M80" s="696"/>
      <c r="N80" s="696"/>
      <c r="O80" s="704" t="s">
        <v>43</v>
      </c>
      <c r="P80" s="705"/>
      <c r="Q80" s="705"/>
      <c r="R80" s="705"/>
      <c r="S80" s="705"/>
      <c r="T80" s="39" t="s">
        <v>42</v>
      </c>
      <c r="U80" s="104">
        <f t="shared" ref="U80:AB80" si="69">IFERROR(SUM(U78:U79),0)</f>
        <v>0</v>
      </c>
      <c r="V80" s="104">
        <f t="shared" si="69"/>
        <v>0</v>
      </c>
      <c r="W80" s="104">
        <f t="shared" si="69"/>
        <v>0</v>
      </c>
      <c r="X80" s="104">
        <f t="shared" si="69"/>
        <v>0</v>
      </c>
      <c r="Y80" s="104">
        <f t="shared" si="69"/>
        <v>0</v>
      </c>
      <c r="Z80" s="104">
        <f t="shared" si="69"/>
        <v>0</v>
      </c>
      <c r="AA80" s="104">
        <f t="shared" si="69"/>
        <v>0</v>
      </c>
      <c r="AB80" s="104">
        <f t="shared" si="69"/>
        <v>0</v>
      </c>
      <c r="AC80" s="104">
        <f>IFERROR(IF(AC78="",0,AC78),0)+IFERROR(IF(AC79="",0,AC79),0)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696"/>
      <c r="B81" s="696"/>
      <c r="C81" s="696"/>
      <c r="D81" s="696"/>
      <c r="E81" s="696"/>
      <c r="F81" s="696"/>
      <c r="G81" s="696"/>
      <c r="H81" s="696"/>
      <c r="I81" s="696"/>
      <c r="J81" s="696"/>
      <c r="K81" s="696"/>
      <c r="L81" s="696"/>
      <c r="M81" s="696"/>
      <c r="N81" s="696"/>
      <c r="O81" s="704" t="s">
        <v>43</v>
      </c>
      <c r="P81" s="705"/>
      <c r="Q81" s="705"/>
      <c r="R81" s="705"/>
      <c r="S81" s="705"/>
      <c r="T81" s="39" t="s">
        <v>0</v>
      </c>
      <c r="U81" s="106">
        <f>IFERROR(U78*G78,0)+IFERROR(U79*G79,0)</f>
        <v>0</v>
      </c>
      <c r="V81" s="106">
        <f>IFERROR(V78*G78,0)+IFERROR(V79*G79,0)</f>
        <v>0</v>
      </c>
      <c r="W81" s="106">
        <f>IFERROR(W78*G78,0)+IFERROR(W79*G79,0)</f>
        <v>0</v>
      </c>
      <c r="X81" s="106">
        <f>IFERROR(X78*G78,0)+IFERROR(X79*G79,0)</f>
        <v>0</v>
      </c>
      <c r="Y81" s="106">
        <f>IFERROR(Y78*G78,0)+IFERROR(Y79*G79,0)</f>
        <v>0</v>
      </c>
      <c r="Z81" s="106">
        <f>IFERROR(Z78*G78,0)+IFERROR(Z79*G79,0)</f>
        <v>0</v>
      </c>
      <c r="AA81" s="106">
        <f>IFERROR(AA78*G78,0)+IFERROR(AA79*G79,0)</f>
        <v>0</v>
      </c>
      <c r="AB81" s="106">
        <f>IFERROR(AB78*G78,0)+IFERROR(AB79*G79,0)</f>
        <v>0</v>
      </c>
      <c r="AC81" s="104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712" t="s">
        <v>170</v>
      </c>
      <c r="B82" s="713"/>
      <c r="C82" s="713"/>
      <c r="D82" s="713"/>
      <c r="E82" s="713"/>
      <c r="F82" s="713"/>
      <c r="G82" s="713"/>
      <c r="H82" s="713"/>
      <c r="I82" s="713"/>
      <c r="J82" s="713"/>
      <c r="K82" s="713"/>
      <c r="L82" s="713"/>
      <c r="M82" s="713"/>
      <c r="N82" s="713"/>
      <c r="O82" s="713"/>
      <c r="P82" s="713"/>
      <c r="Q82" s="713"/>
      <c r="R82" s="713"/>
      <c r="S82" s="713"/>
      <c r="T82" s="713"/>
      <c r="U82" s="713"/>
      <c r="V82" s="713"/>
      <c r="W82" s="713"/>
      <c r="X82" s="708"/>
      <c r="Y82" s="708"/>
      <c r="Z82" s="708"/>
      <c r="AA82" s="709"/>
      <c r="AB82" s="709"/>
      <c r="AC82" s="709"/>
      <c r="AD82" s="709"/>
      <c r="AE82" s="710"/>
      <c r="AF82" s="714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81" t="s">
        <v>171</v>
      </c>
      <c r="B83" s="82" t="s">
        <v>172</v>
      </c>
      <c r="C83" s="82">
        <v>4301136018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96</v>
      </c>
      <c r="K83" s="86" t="s">
        <v>88</v>
      </c>
      <c r="L83" s="86"/>
      <c r="M83" s="699">
        <v>365</v>
      </c>
      <c r="N83" s="699"/>
      <c r="O83" s="95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701"/>
      <c r="Q83" s="701"/>
      <c r="R83" s="701"/>
      <c r="S83" s="701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57</v>
      </c>
      <c r="AE83" s="81" t="s">
        <v>57</v>
      </c>
      <c r="AF83" s="195" t="s">
        <v>173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97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171</v>
      </c>
      <c r="B84" s="82" t="s">
        <v>172</v>
      </c>
      <c r="C84" s="82">
        <v>4301136060</v>
      </c>
      <c r="D84" s="82">
        <v>4607111037008</v>
      </c>
      <c r="E84" s="83">
        <v>0.36</v>
      </c>
      <c r="F84" s="84">
        <v>4</v>
      </c>
      <c r="G84" s="83">
        <v>1.44</v>
      </c>
      <c r="H84" s="83">
        <v>1.74</v>
      </c>
      <c r="I84" s="85">
        <v>140</v>
      </c>
      <c r="J84" s="85" t="s">
        <v>96</v>
      </c>
      <c r="K84" s="86" t="s">
        <v>88</v>
      </c>
      <c r="L84" s="86"/>
      <c r="M84" s="699">
        <v>365</v>
      </c>
      <c r="N84" s="699"/>
      <c r="O84" s="95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4" s="701"/>
      <c r="Q84" s="701"/>
      <c r="R84" s="701"/>
      <c r="S84" s="701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IF(IFERROR(U84*0.00941,0)+IFERROR(W84*0.00941,0)+IFERROR(Y84*0.00941,0)+IFERROR(AA84*0.00941,0)=0,"",IFERROR(U84*0.00941,0)+IFERROR(W84*0.00941,0)+IFERROR(Y84*0.00941,0)+IFERROR(AA84*0.00941,0))</f>
        <v/>
      </c>
      <c r="AD84" s="81" t="s">
        <v>57</v>
      </c>
      <c r="AE84" s="81" t="s">
        <v>57</v>
      </c>
      <c r="AF84" s="197" t="s">
        <v>173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97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174</v>
      </c>
      <c r="B85" s="82" t="s">
        <v>175</v>
      </c>
      <c r="C85" s="82">
        <v>4301136015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96</v>
      </c>
      <c r="K85" s="86" t="s">
        <v>88</v>
      </c>
      <c r="L85" s="86"/>
      <c r="M85" s="699">
        <v>365</v>
      </c>
      <c r="N85" s="699"/>
      <c r="O85" s="9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701"/>
      <c r="Q85" s="701"/>
      <c r="R85" s="701"/>
      <c r="S85" s="701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57</v>
      </c>
      <c r="AE85" s="81" t="s">
        <v>57</v>
      </c>
      <c r="AF85" s="199" t="s">
        <v>173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97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81" t="s">
        <v>174</v>
      </c>
      <c r="B86" s="82" t="s">
        <v>175</v>
      </c>
      <c r="C86" s="82">
        <v>4301136067</v>
      </c>
      <c r="D86" s="82">
        <v>4607111037398</v>
      </c>
      <c r="E86" s="83">
        <v>0.09</v>
      </c>
      <c r="F86" s="84">
        <v>24</v>
      </c>
      <c r="G86" s="83">
        <v>2.16</v>
      </c>
      <c r="H86" s="83">
        <v>4.0199999999999996</v>
      </c>
      <c r="I86" s="85">
        <v>126</v>
      </c>
      <c r="J86" s="85" t="s">
        <v>96</v>
      </c>
      <c r="K86" s="86" t="s">
        <v>88</v>
      </c>
      <c r="L86" s="86"/>
      <c r="M86" s="699">
        <v>365</v>
      </c>
      <c r="N86" s="699"/>
      <c r="O86" s="96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6" s="701"/>
      <c r="Q86" s="701"/>
      <c r="R86" s="701"/>
      <c r="S86" s="701"/>
      <c r="T86" s="87" t="s">
        <v>42</v>
      </c>
      <c r="U86" s="64">
        <v>0</v>
      </c>
      <c r="V86" s="65">
        <f>IFERROR(IF(U86="","",U86),"")</f>
        <v>0</v>
      </c>
      <c r="W86" s="64">
        <v>0</v>
      </c>
      <c r="X86" s="65">
        <f>IFERROR(IF(W86="","",W86),"")</f>
        <v>0</v>
      </c>
      <c r="Y86" s="64">
        <v>0</v>
      </c>
      <c r="Z86" s="65">
        <f>IFERROR(IF(Y86="","",Y86),"")</f>
        <v>0</v>
      </c>
      <c r="AA86" s="64">
        <v>0</v>
      </c>
      <c r="AB86" s="65">
        <f>IFERROR(IF(AA86="","",AA86),"")</f>
        <v>0</v>
      </c>
      <c r="AC86" s="66" t="str">
        <f>IF(IFERROR(U86*0.00936,0)+IFERROR(W86*0.00936,0)+IFERROR(Y86*0.00936,0)+IFERROR(AA86*0.00936,0)=0,"",IFERROR(U86*0.00936,0)+IFERROR(W86*0.00936,0)+IFERROR(Y86*0.00936,0)+IFERROR(AA86*0.00936,0))</f>
        <v/>
      </c>
      <c r="AD86" s="81" t="s">
        <v>57</v>
      </c>
      <c r="AE86" s="81" t="s">
        <v>57</v>
      </c>
      <c r="AF86" s="201" t="s">
        <v>173</v>
      </c>
      <c r="AG86" s="2"/>
      <c r="AH86" s="2"/>
      <c r="AI86" s="2"/>
      <c r="AJ86" s="2"/>
      <c r="AK86" s="2"/>
      <c r="AL86" s="60"/>
      <c r="AM86" s="60"/>
      <c r="AN86" s="60"/>
      <c r="AO86" s="2"/>
      <c r="AP86" s="2"/>
      <c r="AQ86" s="2"/>
      <c r="AR86" s="2"/>
      <c r="AS86" s="2"/>
      <c r="AT86" s="2"/>
      <c r="AU86" s="20"/>
      <c r="AV86" s="20"/>
      <c r="AW86" s="21"/>
      <c r="BB86" s="200" t="s">
        <v>97</v>
      </c>
      <c r="BO86" s="79">
        <f>IFERROR(U86*H86,0)</f>
        <v>0</v>
      </c>
      <c r="BP86" s="79">
        <f>IFERROR(V86*H86,0)</f>
        <v>0</v>
      </c>
      <c r="BQ86" s="79">
        <f>IFERROR(U86/I86,0)</f>
        <v>0</v>
      </c>
      <c r="BR86" s="79">
        <f>IFERROR(V86/I86,0)</f>
        <v>0</v>
      </c>
      <c r="BS86" s="79">
        <f>IFERROR(W86*H86,0)</f>
        <v>0</v>
      </c>
      <c r="BT86" s="79">
        <f>IFERROR(X86*H86,0)</f>
        <v>0</v>
      </c>
      <c r="BU86" s="79">
        <f>IFERROR(W86/I86,0)</f>
        <v>0</v>
      </c>
      <c r="BV86" s="79">
        <f>IFERROR(X86/I86,0)</f>
        <v>0</v>
      </c>
      <c r="BW86" s="79">
        <f>IFERROR(Y86*H86,0)</f>
        <v>0</v>
      </c>
      <c r="BX86" s="79">
        <f>IFERROR(Z86*H86,0)</f>
        <v>0</v>
      </c>
      <c r="BY86" s="79">
        <f>IFERROR(Y86/I86,0)</f>
        <v>0</v>
      </c>
      <c r="BZ86" s="79">
        <f>IFERROR(Z86/I86,0)</f>
        <v>0</v>
      </c>
      <c r="CA86" s="79">
        <f>IFERROR(AA86*H86,0)</f>
        <v>0</v>
      </c>
      <c r="CB86" s="79">
        <f>IFERROR(AB86*H86,0)</f>
        <v>0</v>
      </c>
      <c r="CC86" s="79">
        <f>IFERROR(AA86/I86,0)</f>
        <v>0</v>
      </c>
      <c r="CD86" s="79">
        <f>IFERROR(AB86/I86,0)</f>
        <v>0</v>
      </c>
    </row>
    <row r="87" spans="1:82" hidden="1" x14ac:dyDescent="0.2">
      <c r="A87" s="696"/>
      <c r="B87" s="696"/>
      <c r="C87" s="696"/>
      <c r="D87" s="696"/>
      <c r="E87" s="696"/>
      <c r="F87" s="696"/>
      <c r="G87" s="696"/>
      <c r="H87" s="696"/>
      <c r="I87" s="696"/>
      <c r="J87" s="696"/>
      <c r="K87" s="696"/>
      <c r="L87" s="696"/>
      <c r="M87" s="696"/>
      <c r="N87" s="696"/>
      <c r="O87" s="704" t="s">
        <v>43</v>
      </c>
      <c r="P87" s="705"/>
      <c r="Q87" s="705"/>
      <c r="R87" s="705"/>
      <c r="S87" s="705"/>
      <c r="T87" s="39" t="s">
        <v>42</v>
      </c>
      <c r="U87" s="104">
        <f t="shared" ref="U87:AB87" si="70">IFERROR(SUM(U83:U86),0)</f>
        <v>0</v>
      </c>
      <c r="V87" s="104">
        <f t="shared" si="70"/>
        <v>0</v>
      </c>
      <c r="W87" s="104">
        <f t="shared" si="70"/>
        <v>0</v>
      </c>
      <c r="X87" s="104">
        <f t="shared" si="70"/>
        <v>0</v>
      </c>
      <c r="Y87" s="104">
        <f t="shared" si="70"/>
        <v>0</v>
      </c>
      <c r="Z87" s="104">
        <f t="shared" si="70"/>
        <v>0</v>
      </c>
      <c r="AA87" s="104">
        <f t="shared" si="70"/>
        <v>0</v>
      </c>
      <c r="AB87" s="104">
        <f t="shared" si="70"/>
        <v>0</v>
      </c>
      <c r="AC87" s="104">
        <f>IFERROR(IF(AC83="",0,AC83),0)+IFERROR(IF(AC84="",0,AC84),0)+IFERROR(IF(AC85="",0,AC85),0)+IFERROR(IF(AC86="",0,AC86),0)</f>
        <v>0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696"/>
      <c r="B88" s="696"/>
      <c r="C88" s="696"/>
      <c r="D88" s="696"/>
      <c r="E88" s="696"/>
      <c r="F88" s="696"/>
      <c r="G88" s="696"/>
      <c r="H88" s="696"/>
      <c r="I88" s="696"/>
      <c r="J88" s="696"/>
      <c r="K88" s="696"/>
      <c r="L88" s="696"/>
      <c r="M88" s="696"/>
      <c r="N88" s="696"/>
      <c r="O88" s="704" t="s">
        <v>43</v>
      </c>
      <c r="P88" s="705"/>
      <c r="Q88" s="705"/>
      <c r="R88" s="705"/>
      <c r="S88" s="705"/>
      <c r="T88" s="39" t="s">
        <v>0</v>
      </c>
      <c r="U88" s="106">
        <f>IFERROR(U83*G83,0)+IFERROR(U84*G84,0)+IFERROR(U85*G85,0)+IFERROR(U86*G86,0)</f>
        <v>0</v>
      </c>
      <c r="V88" s="106">
        <f>IFERROR(V83*G83,0)+IFERROR(V84*G84,0)+IFERROR(V85*G85,0)+IFERROR(V86*G86,0)</f>
        <v>0</v>
      </c>
      <c r="W88" s="106">
        <f>IFERROR(W83*G83,0)+IFERROR(W84*G84,0)+IFERROR(W85*G85,0)+IFERROR(W86*G86,0)</f>
        <v>0</v>
      </c>
      <c r="X88" s="106">
        <f>IFERROR(X83*G83,0)+IFERROR(X84*G84,0)+IFERROR(X85*G85,0)+IFERROR(X86*G86,0)</f>
        <v>0</v>
      </c>
      <c r="Y88" s="106">
        <f>IFERROR(Y83*G83,0)+IFERROR(Y84*G84,0)+IFERROR(Y85*G85,0)+IFERROR(Y86*G86,0)</f>
        <v>0</v>
      </c>
      <c r="Z88" s="106">
        <f>IFERROR(Z83*G83,0)+IFERROR(Z84*G84,0)+IFERROR(Z85*G85,0)+IFERROR(Z86*G86,0)</f>
        <v>0</v>
      </c>
      <c r="AA88" s="106">
        <f>IFERROR(AA83*G83,0)+IFERROR(AA84*G84,0)+IFERROR(AA85*G85,0)+IFERROR(AA86*G86,0)</f>
        <v>0</v>
      </c>
      <c r="AB88" s="106">
        <f>IFERROR(AB83*G83,0)+IFERROR(AB84*G84,0)+IFERROR(AB85*G85,0)+IFERROR(AB86*G86,0)</f>
        <v>0</v>
      </c>
      <c r="AC88" s="104" t="s">
        <v>57</v>
      </c>
      <c r="AD88" s="3"/>
      <c r="AE88" s="71"/>
      <c r="AF88" s="3"/>
      <c r="AG88" s="3"/>
      <c r="AH88" s="3"/>
      <c r="AI88" s="3"/>
      <c r="AJ88" s="3"/>
      <c r="AK88" s="3"/>
      <c r="AL88" s="61"/>
      <c r="AM88" s="61"/>
      <c r="AN88" s="61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712" t="s">
        <v>176</v>
      </c>
      <c r="B89" s="713"/>
      <c r="C89" s="713"/>
      <c r="D89" s="713"/>
      <c r="E89" s="713"/>
      <c r="F89" s="713"/>
      <c r="G89" s="713"/>
      <c r="H89" s="713"/>
      <c r="I89" s="713"/>
      <c r="J89" s="713"/>
      <c r="K89" s="713"/>
      <c r="L89" s="713"/>
      <c r="M89" s="713"/>
      <c r="N89" s="713"/>
      <c r="O89" s="713"/>
      <c r="P89" s="713"/>
      <c r="Q89" s="713"/>
      <c r="R89" s="713"/>
      <c r="S89" s="713"/>
      <c r="T89" s="713"/>
      <c r="U89" s="713"/>
      <c r="V89" s="713"/>
      <c r="W89" s="713"/>
      <c r="X89" s="708"/>
      <c r="Y89" s="708"/>
      <c r="Z89" s="708"/>
      <c r="AA89" s="709"/>
      <c r="AB89" s="709"/>
      <c r="AC89" s="709"/>
      <c r="AD89" s="709"/>
      <c r="AE89" s="710"/>
      <c r="AF89" s="714"/>
      <c r="AG89" s="2"/>
      <c r="AH89" s="2"/>
      <c r="AI89" s="2"/>
      <c r="AJ89" s="2"/>
      <c r="AK89" s="60"/>
      <c r="AL89" s="60"/>
      <c r="AM89" s="60"/>
      <c r="AN89" s="2"/>
      <c r="AO89" s="2"/>
      <c r="AP89" s="2"/>
      <c r="AQ89" s="2"/>
      <c r="AR89" s="2"/>
    </row>
    <row r="90" spans="1:82" ht="22.5" hidden="1" x14ac:dyDescent="0.2">
      <c r="A90" s="81" t="s">
        <v>177</v>
      </c>
      <c r="B90" s="82" t="s">
        <v>178</v>
      </c>
      <c r="C90" s="82">
        <v>4301135202</v>
      </c>
      <c r="D90" s="82">
        <v>4607111038173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96</v>
      </c>
      <c r="K90" s="86" t="s">
        <v>88</v>
      </c>
      <c r="L90" s="86"/>
      <c r="M90" s="699">
        <v>365</v>
      </c>
      <c r="N90" s="699"/>
      <c r="O90" s="955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90" s="701"/>
      <c r="Q90" s="701"/>
      <c r="R90" s="701"/>
      <c r="S90" s="701"/>
      <c r="T90" s="87" t="s">
        <v>42</v>
      </c>
      <c r="U90" s="64">
        <v>0</v>
      </c>
      <c r="V90" s="65">
        <f t="shared" ref="V90:V96" si="71">IFERROR(IF(U90="","",U90),"")</f>
        <v>0</v>
      </c>
      <c r="W90" s="64">
        <v>0</v>
      </c>
      <c r="X90" s="65">
        <f t="shared" ref="X90:X96" si="72">IFERROR(IF(W90="","",W90),"")</f>
        <v>0</v>
      </c>
      <c r="Y90" s="64">
        <v>0</v>
      </c>
      <c r="Z90" s="65">
        <f t="shared" ref="Z90:Z96" si="73">IFERROR(IF(Y90="","",Y90),"")</f>
        <v>0</v>
      </c>
      <c r="AA90" s="64">
        <v>0</v>
      </c>
      <c r="AB90" s="65">
        <f t="shared" ref="AB90:AB96" si="74">IFERROR(IF(AA90="","",AA90),"")</f>
        <v>0</v>
      </c>
      <c r="AC90" s="66" t="str">
        <f t="shared" ref="AC90:AC96" si="75">IF(IFERROR(U90*0.00941,0)+IFERROR(W90*0.00941,0)+IFERROR(Y90*0.00941,0)+IFERROR(AA90*0.00941,0)=0,"",IFERROR(U90*0.00941,0)+IFERROR(W90*0.00941,0)+IFERROR(Y90*0.00941,0)+IFERROR(AA90*0.00941,0))</f>
        <v/>
      </c>
      <c r="AD90" s="81" t="s">
        <v>57</v>
      </c>
      <c r="AE90" s="81" t="s">
        <v>57</v>
      </c>
      <c r="AF90" s="203" t="s">
        <v>179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97</v>
      </c>
      <c r="BO90" s="79">
        <f t="shared" ref="BO90:BO96" si="76">IFERROR(U90*H90,0)</f>
        <v>0</v>
      </c>
      <c r="BP90" s="79">
        <f t="shared" ref="BP90:BP96" si="77">IFERROR(V90*H90,0)</f>
        <v>0</v>
      </c>
      <c r="BQ90" s="79">
        <f t="shared" ref="BQ90:BQ96" si="78">IFERROR(U90/I90,0)</f>
        <v>0</v>
      </c>
      <c r="BR90" s="79">
        <f t="shared" ref="BR90:BR96" si="79">IFERROR(V90/I90,0)</f>
        <v>0</v>
      </c>
      <c r="BS90" s="79">
        <f t="shared" ref="BS90:BS96" si="80">IFERROR(W90*H90,0)</f>
        <v>0</v>
      </c>
      <c r="BT90" s="79">
        <f t="shared" ref="BT90:BT96" si="81">IFERROR(X90*H90,0)</f>
        <v>0</v>
      </c>
      <c r="BU90" s="79">
        <f t="shared" ref="BU90:BU96" si="82">IFERROR(W90/I90,0)</f>
        <v>0</v>
      </c>
      <c r="BV90" s="79">
        <f t="shared" ref="BV90:BV96" si="83">IFERROR(X90/I90,0)</f>
        <v>0</v>
      </c>
      <c r="BW90" s="79">
        <f t="shared" ref="BW90:BW96" si="84">IFERROR(Y90*H90,0)</f>
        <v>0</v>
      </c>
      <c r="BX90" s="79">
        <f t="shared" ref="BX90:BX96" si="85">IFERROR(Z90*H90,0)</f>
        <v>0</v>
      </c>
      <c r="BY90" s="79">
        <f t="shared" ref="BY90:BY96" si="86">IFERROR(Y90/I90,0)</f>
        <v>0</v>
      </c>
      <c r="BZ90" s="79">
        <f t="shared" ref="BZ90:BZ96" si="87">IFERROR(Z90/I90,0)</f>
        <v>0</v>
      </c>
      <c r="CA90" s="79">
        <f t="shared" ref="CA90:CA96" si="88">IFERROR(AA90*H90,0)</f>
        <v>0</v>
      </c>
      <c r="CB90" s="79">
        <f t="shared" ref="CB90:CB96" si="89">IFERROR(AB90*H90,0)</f>
        <v>0</v>
      </c>
      <c r="CC90" s="79">
        <f t="shared" ref="CC90:CC96" si="90">IFERROR(AA90/I90,0)</f>
        <v>0</v>
      </c>
      <c r="CD90" s="79">
        <f t="shared" ref="CD90:CD96" si="91">IFERROR(AB90/I90,0)</f>
        <v>0</v>
      </c>
    </row>
    <row r="91" spans="1:82" hidden="1" x14ac:dyDescent="0.2">
      <c r="A91" s="81" t="s">
        <v>180</v>
      </c>
      <c r="B91" s="82" t="s">
        <v>181</v>
      </c>
      <c r="C91" s="82">
        <v>4301135127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96</v>
      </c>
      <c r="K91" s="86" t="s">
        <v>88</v>
      </c>
      <c r="L91" s="86"/>
      <c r="M91" s="699">
        <v>365</v>
      </c>
      <c r="N91" s="699"/>
      <c r="O91" s="95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701"/>
      <c r="Q91" s="701"/>
      <c r="R91" s="701"/>
      <c r="S91" s="701"/>
      <c r="T91" s="87" t="s">
        <v>42</v>
      </c>
      <c r="U91" s="64">
        <v>0</v>
      </c>
      <c r="V91" s="65">
        <f t="shared" si="71"/>
        <v>0</v>
      </c>
      <c r="W91" s="64">
        <v>0</v>
      </c>
      <c r="X91" s="65">
        <f t="shared" si="72"/>
        <v>0</v>
      </c>
      <c r="Y91" s="64">
        <v>0</v>
      </c>
      <c r="Z91" s="65">
        <f t="shared" si="73"/>
        <v>0</v>
      </c>
      <c r="AA91" s="64">
        <v>0</v>
      </c>
      <c r="AB91" s="65">
        <f t="shared" si="74"/>
        <v>0</v>
      </c>
      <c r="AC91" s="66" t="str">
        <f t="shared" si="75"/>
        <v/>
      </c>
      <c r="AD91" s="81" t="s">
        <v>57</v>
      </c>
      <c r="AE91" s="81" t="s">
        <v>57</v>
      </c>
      <c r="AF91" s="205" t="s">
        <v>173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97</v>
      </c>
      <c r="BO91" s="79">
        <f t="shared" si="76"/>
        <v>0</v>
      </c>
      <c r="BP91" s="79">
        <f t="shared" si="77"/>
        <v>0</v>
      </c>
      <c r="BQ91" s="79">
        <f t="shared" si="78"/>
        <v>0</v>
      </c>
      <c r="BR91" s="79">
        <f t="shared" si="79"/>
        <v>0</v>
      </c>
      <c r="BS91" s="79">
        <f t="shared" si="80"/>
        <v>0</v>
      </c>
      <c r="BT91" s="79">
        <f t="shared" si="81"/>
        <v>0</v>
      </c>
      <c r="BU91" s="79">
        <f t="shared" si="82"/>
        <v>0</v>
      </c>
      <c r="BV91" s="79">
        <f t="shared" si="83"/>
        <v>0</v>
      </c>
      <c r="BW91" s="79">
        <f t="shared" si="84"/>
        <v>0</v>
      </c>
      <c r="BX91" s="79">
        <f t="shared" si="85"/>
        <v>0</v>
      </c>
      <c r="BY91" s="79">
        <f t="shared" si="86"/>
        <v>0</v>
      </c>
      <c r="BZ91" s="79">
        <f t="shared" si="87"/>
        <v>0</v>
      </c>
      <c r="CA91" s="79">
        <f t="shared" si="88"/>
        <v>0</v>
      </c>
      <c r="CB91" s="79">
        <f t="shared" si="89"/>
        <v>0</v>
      </c>
      <c r="CC91" s="79">
        <f t="shared" si="90"/>
        <v>0</v>
      </c>
      <c r="CD91" s="79">
        <f t="shared" si="91"/>
        <v>0</v>
      </c>
    </row>
    <row r="92" spans="1:82" hidden="1" x14ac:dyDescent="0.2">
      <c r="A92" s="81" t="s">
        <v>180</v>
      </c>
      <c r="B92" s="82" t="s">
        <v>181</v>
      </c>
      <c r="C92" s="82">
        <v>4301135437</v>
      </c>
      <c r="D92" s="82">
        <v>4607111036995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96</v>
      </c>
      <c r="K92" s="86" t="s">
        <v>88</v>
      </c>
      <c r="L92" s="86"/>
      <c r="M92" s="699">
        <v>365</v>
      </c>
      <c r="N92" s="699"/>
      <c r="O92" s="95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2" s="701"/>
      <c r="Q92" s="701"/>
      <c r="R92" s="701"/>
      <c r="S92" s="701"/>
      <c r="T92" s="87" t="s">
        <v>42</v>
      </c>
      <c r="U92" s="64">
        <v>0</v>
      </c>
      <c r="V92" s="65">
        <f t="shared" si="71"/>
        <v>0</v>
      </c>
      <c r="W92" s="64">
        <v>0</v>
      </c>
      <c r="X92" s="65">
        <f t="shared" si="72"/>
        <v>0</v>
      </c>
      <c r="Y92" s="64">
        <v>0</v>
      </c>
      <c r="Z92" s="65">
        <f t="shared" si="73"/>
        <v>0</v>
      </c>
      <c r="AA92" s="64">
        <v>0</v>
      </c>
      <c r="AB92" s="65">
        <f t="shared" si="74"/>
        <v>0</v>
      </c>
      <c r="AC92" s="66" t="str">
        <f t="shared" si="75"/>
        <v/>
      </c>
      <c r="AD92" s="81" t="s">
        <v>57</v>
      </c>
      <c r="AE92" s="81" t="s">
        <v>57</v>
      </c>
      <c r="AF92" s="207" t="s">
        <v>173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97</v>
      </c>
      <c r="BO92" s="79">
        <f t="shared" si="76"/>
        <v>0</v>
      </c>
      <c r="BP92" s="79">
        <f t="shared" si="77"/>
        <v>0</v>
      </c>
      <c r="BQ92" s="79">
        <f t="shared" si="78"/>
        <v>0</v>
      </c>
      <c r="BR92" s="79">
        <f t="shared" si="79"/>
        <v>0</v>
      </c>
      <c r="BS92" s="79">
        <f t="shared" si="80"/>
        <v>0</v>
      </c>
      <c r="BT92" s="79">
        <f t="shared" si="81"/>
        <v>0</v>
      </c>
      <c r="BU92" s="79">
        <f t="shared" si="82"/>
        <v>0</v>
      </c>
      <c r="BV92" s="79">
        <f t="shared" si="83"/>
        <v>0</v>
      </c>
      <c r="BW92" s="79">
        <f t="shared" si="84"/>
        <v>0</v>
      </c>
      <c r="BX92" s="79">
        <f t="shared" si="85"/>
        <v>0</v>
      </c>
      <c r="BY92" s="79">
        <f t="shared" si="86"/>
        <v>0</v>
      </c>
      <c r="BZ92" s="79">
        <f t="shared" si="87"/>
        <v>0</v>
      </c>
      <c r="CA92" s="79">
        <f t="shared" si="88"/>
        <v>0</v>
      </c>
      <c r="CB92" s="79">
        <f t="shared" si="89"/>
        <v>0</v>
      </c>
      <c r="CC92" s="79">
        <f t="shared" si="90"/>
        <v>0</v>
      </c>
      <c r="CD92" s="79">
        <f t="shared" si="91"/>
        <v>0</v>
      </c>
    </row>
    <row r="93" spans="1:82" hidden="1" x14ac:dyDescent="0.2">
      <c r="A93" s="81" t="s">
        <v>182</v>
      </c>
      <c r="B93" s="82" t="s">
        <v>183</v>
      </c>
      <c r="C93" s="82">
        <v>4301135200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96</v>
      </c>
      <c r="K93" s="86" t="s">
        <v>88</v>
      </c>
      <c r="L93" s="86"/>
      <c r="M93" s="699">
        <v>365</v>
      </c>
      <c r="N93" s="699"/>
      <c r="O93" s="9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701"/>
      <c r="Q93" s="701"/>
      <c r="R93" s="701"/>
      <c r="S93" s="701"/>
      <c r="T93" s="87" t="s">
        <v>42</v>
      </c>
      <c r="U93" s="64">
        <v>0</v>
      </c>
      <c r="V93" s="65">
        <f t="shared" si="71"/>
        <v>0</v>
      </c>
      <c r="W93" s="64">
        <v>0</v>
      </c>
      <c r="X93" s="65">
        <f t="shared" si="72"/>
        <v>0</v>
      </c>
      <c r="Y93" s="64">
        <v>0</v>
      </c>
      <c r="Z93" s="65">
        <f t="shared" si="73"/>
        <v>0</v>
      </c>
      <c r="AA93" s="64">
        <v>0</v>
      </c>
      <c r="AB93" s="65">
        <f t="shared" si="74"/>
        <v>0</v>
      </c>
      <c r="AC93" s="66" t="str">
        <f t="shared" si="75"/>
        <v/>
      </c>
      <c r="AD93" s="81" t="s">
        <v>57</v>
      </c>
      <c r="AE93" s="81" t="s">
        <v>57</v>
      </c>
      <c r="AF93" s="209" t="s">
        <v>184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97</v>
      </c>
      <c r="BO93" s="79">
        <f t="shared" si="76"/>
        <v>0</v>
      </c>
      <c r="BP93" s="79">
        <f t="shared" si="77"/>
        <v>0</v>
      </c>
      <c r="BQ93" s="79">
        <f t="shared" si="78"/>
        <v>0</v>
      </c>
      <c r="BR93" s="79">
        <f t="shared" si="79"/>
        <v>0</v>
      </c>
      <c r="BS93" s="79">
        <f t="shared" si="80"/>
        <v>0</v>
      </c>
      <c r="BT93" s="79">
        <f t="shared" si="81"/>
        <v>0</v>
      </c>
      <c r="BU93" s="79">
        <f t="shared" si="82"/>
        <v>0</v>
      </c>
      <c r="BV93" s="79">
        <f t="shared" si="83"/>
        <v>0</v>
      </c>
      <c r="BW93" s="79">
        <f t="shared" si="84"/>
        <v>0</v>
      </c>
      <c r="BX93" s="79">
        <f t="shared" si="85"/>
        <v>0</v>
      </c>
      <c r="BY93" s="79">
        <f t="shared" si="86"/>
        <v>0</v>
      </c>
      <c r="BZ93" s="79">
        <f t="shared" si="87"/>
        <v>0</v>
      </c>
      <c r="CA93" s="79">
        <f t="shared" si="88"/>
        <v>0</v>
      </c>
      <c r="CB93" s="79">
        <f t="shared" si="89"/>
        <v>0</v>
      </c>
      <c r="CC93" s="79">
        <f t="shared" si="90"/>
        <v>0</v>
      </c>
      <c r="CD93" s="79">
        <f t="shared" si="91"/>
        <v>0</v>
      </c>
    </row>
    <row r="94" spans="1:82" hidden="1" x14ac:dyDescent="0.2">
      <c r="A94" s="81" t="s">
        <v>182</v>
      </c>
      <c r="B94" s="82" t="s">
        <v>183</v>
      </c>
      <c r="C94" s="82">
        <v>4301135440</v>
      </c>
      <c r="D94" s="82">
        <v>4607111038159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96</v>
      </c>
      <c r="K94" s="86" t="s">
        <v>88</v>
      </c>
      <c r="L94" s="86"/>
      <c r="M94" s="699">
        <v>365</v>
      </c>
      <c r="N94" s="699"/>
      <c r="O94" s="95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4" s="701"/>
      <c r="Q94" s="701"/>
      <c r="R94" s="701"/>
      <c r="S94" s="701"/>
      <c r="T94" s="87" t="s">
        <v>42</v>
      </c>
      <c r="U94" s="64">
        <v>0</v>
      </c>
      <c r="V94" s="65">
        <f t="shared" si="71"/>
        <v>0</v>
      </c>
      <c r="W94" s="64">
        <v>0</v>
      </c>
      <c r="X94" s="65">
        <f t="shared" si="72"/>
        <v>0</v>
      </c>
      <c r="Y94" s="64">
        <v>0</v>
      </c>
      <c r="Z94" s="65">
        <f t="shared" si="73"/>
        <v>0</v>
      </c>
      <c r="AA94" s="64">
        <v>0</v>
      </c>
      <c r="AB94" s="65">
        <f t="shared" si="74"/>
        <v>0</v>
      </c>
      <c r="AC94" s="66" t="str">
        <f t="shared" si="75"/>
        <v/>
      </c>
      <c r="AD94" s="81" t="s">
        <v>57</v>
      </c>
      <c r="AE94" s="81" t="s">
        <v>57</v>
      </c>
      <c r="AF94" s="211" t="s">
        <v>184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97</v>
      </c>
      <c r="BO94" s="79">
        <f t="shared" si="76"/>
        <v>0</v>
      </c>
      <c r="BP94" s="79">
        <f t="shared" si="77"/>
        <v>0</v>
      </c>
      <c r="BQ94" s="79">
        <f t="shared" si="78"/>
        <v>0</v>
      </c>
      <c r="BR94" s="79">
        <f t="shared" si="79"/>
        <v>0</v>
      </c>
      <c r="BS94" s="79">
        <f t="shared" si="80"/>
        <v>0</v>
      </c>
      <c r="BT94" s="79">
        <f t="shared" si="81"/>
        <v>0</v>
      </c>
      <c r="BU94" s="79">
        <f t="shared" si="82"/>
        <v>0</v>
      </c>
      <c r="BV94" s="79">
        <f t="shared" si="83"/>
        <v>0</v>
      </c>
      <c r="BW94" s="79">
        <f t="shared" si="84"/>
        <v>0</v>
      </c>
      <c r="BX94" s="79">
        <f t="shared" si="85"/>
        <v>0</v>
      </c>
      <c r="BY94" s="79">
        <f t="shared" si="86"/>
        <v>0</v>
      </c>
      <c r="BZ94" s="79">
        <f t="shared" si="87"/>
        <v>0</v>
      </c>
      <c r="CA94" s="79">
        <f t="shared" si="88"/>
        <v>0</v>
      </c>
      <c r="CB94" s="79">
        <f t="shared" si="89"/>
        <v>0</v>
      </c>
      <c r="CC94" s="79">
        <f t="shared" si="90"/>
        <v>0</v>
      </c>
      <c r="CD94" s="79">
        <f t="shared" si="91"/>
        <v>0</v>
      </c>
    </row>
    <row r="95" spans="1:82" hidden="1" x14ac:dyDescent="0.2">
      <c r="A95" s="81" t="s">
        <v>185</v>
      </c>
      <c r="B95" s="82" t="s">
        <v>186</v>
      </c>
      <c r="C95" s="82">
        <v>4301135199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96</v>
      </c>
      <c r="K95" s="86" t="s">
        <v>88</v>
      </c>
      <c r="L95" s="86"/>
      <c r="M95" s="699">
        <v>365</v>
      </c>
      <c r="N95" s="699"/>
      <c r="O95" s="95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701"/>
      <c r="Q95" s="701"/>
      <c r="R95" s="701"/>
      <c r="S95" s="701"/>
      <c r="T95" s="87" t="s">
        <v>42</v>
      </c>
      <c r="U95" s="64">
        <v>0</v>
      </c>
      <c r="V95" s="65">
        <f t="shared" si="71"/>
        <v>0</v>
      </c>
      <c r="W95" s="64">
        <v>0</v>
      </c>
      <c r="X95" s="65">
        <f t="shared" si="72"/>
        <v>0</v>
      </c>
      <c r="Y95" s="64">
        <v>0</v>
      </c>
      <c r="Z95" s="65">
        <f t="shared" si="73"/>
        <v>0</v>
      </c>
      <c r="AA95" s="64">
        <v>0</v>
      </c>
      <c r="AB95" s="65">
        <f t="shared" si="74"/>
        <v>0</v>
      </c>
      <c r="AC95" s="66" t="str">
        <f t="shared" si="75"/>
        <v/>
      </c>
      <c r="AD95" s="81" t="s">
        <v>57</v>
      </c>
      <c r="AE95" s="81" t="s">
        <v>57</v>
      </c>
      <c r="AF95" s="213" t="s">
        <v>184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97</v>
      </c>
      <c r="BO95" s="79">
        <f t="shared" si="76"/>
        <v>0</v>
      </c>
      <c r="BP95" s="79">
        <f t="shared" si="77"/>
        <v>0</v>
      </c>
      <c r="BQ95" s="79">
        <f t="shared" si="78"/>
        <v>0</v>
      </c>
      <c r="BR95" s="79">
        <f t="shared" si="79"/>
        <v>0</v>
      </c>
      <c r="BS95" s="79">
        <f t="shared" si="80"/>
        <v>0</v>
      </c>
      <c r="BT95" s="79">
        <f t="shared" si="81"/>
        <v>0</v>
      </c>
      <c r="BU95" s="79">
        <f t="shared" si="82"/>
        <v>0</v>
      </c>
      <c r="BV95" s="79">
        <f t="shared" si="83"/>
        <v>0</v>
      </c>
      <c r="BW95" s="79">
        <f t="shared" si="84"/>
        <v>0</v>
      </c>
      <c r="BX95" s="79">
        <f t="shared" si="85"/>
        <v>0</v>
      </c>
      <c r="BY95" s="79">
        <f t="shared" si="86"/>
        <v>0</v>
      </c>
      <c r="BZ95" s="79">
        <f t="shared" si="87"/>
        <v>0</v>
      </c>
      <c r="CA95" s="79">
        <f t="shared" si="88"/>
        <v>0</v>
      </c>
      <c r="CB95" s="79">
        <f t="shared" si="89"/>
        <v>0</v>
      </c>
      <c r="CC95" s="79">
        <f t="shared" si="90"/>
        <v>0</v>
      </c>
      <c r="CD95" s="79">
        <f t="shared" si="91"/>
        <v>0</v>
      </c>
    </row>
    <row r="96" spans="1:82" hidden="1" x14ac:dyDescent="0.2">
      <c r="A96" s="81" t="s">
        <v>185</v>
      </c>
      <c r="B96" s="82" t="s">
        <v>186</v>
      </c>
      <c r="C96" s="82">
        <v>4301135439</v>
      </c>
      <c r="D96" s="82">
        <v>4607111038166</v>
      </c>
      <c r="E96" s="83">
        <v>0.25</v>
      </c>
      <c r="F96" s="84">
        <v>6</v>
      </c>
      <c r="G96" s="83">
        <v>1.5</v>
      </c>
      <c r="H96" s="83">
        <v>1.86</v>
      </c>
      <c r="I96" s="85">
        <v>140</v>
      </c>
      <c r="J96" s="85" t="s">
        <v>96</v>
      </c>
      <c r="K96" s="86" t="s">
        <v>88</v>
      </c>
      <c r="L96" s="86"/>
      <c r="M96" s="699">
        <v>365</v>
      </c>
      <c r="N96" s="699"/>
      <c r="O96" s="954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6" s="701"/>
      <c r="Q96" s="701"/>
      <c r="R96" s="701"/>
      <c r="S96" s="701"/>
      <c r="T96" s="87" t="s">
        <v>42</v>
      </c>
      <c r="U96" s="64">
        <v>0</v>
      </c>
      <c r="V96" s="65">
        <f t="shared" si="71"/>
        <v>0</v>
      </c>
      <c r="W96" s="64">
        <v>0</v>
      </c>
      <c r="X96" s="65">
        <f t="shared" si="72"/>
        <v>0</v>
      </c>
      <c r="Y96" s="64">
        <v>0</v>
      </c>
      <c r="Z96" s="65">
        <f t="shared" si="73"/>
        <v>0</v>
      </c>
      <c r="AA96" s="64">
        <v>0</v>
      </c>
      <c r="AB96" s="65">
        <f t="shared" si="74"/>
        <v>0</v>
      </c>
      <c r="AC96" s="66" t="str">
        <f t="shared" si="75"/>
        <v/>
      </c>
      <c r="AD96" s="81" t="s">
        <v>57</v>
      </c>
      <c r="AE96" s="81" t="s">
        <v>57</v>
      </c>
      <c r="AF96" s="215" t="s">
        <v>184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214" t="s">
        <v>97</v>
      </c>
      <c r="BO96" s="79">
        <f t="shared" si="76"/>
        <v>0</v>
      </c>
      <c r="BP96" s="79">
        <f t="shared" si="77"/>
        <v>0</v>
      </c>
      <c r="BQ96" s="79">
        <f t="shared" si="78"/>
        <v>0</v>
      </c>
      <c r="BR96" s="79">
        <f t="shared" si="79"/>
        <v>0</v>
      </c>
      <c r="BS96" s="79">
        <f t="shared" si="80"/>
        <v>0</v>
      </c>
      <c r="BT96" s="79">
        <f t="shared" si="81"/>
        <v>0</v>
      </c>
      <c r="BU96" s="79">
        <f t="shared" si="82"/>
        <v>0</v>
      </c>
      <c r="BV96" s="79">
        <f t="shared" si="83"/>
        <v>0</v>
      </c>
      <c r="BW96" s="79">
        <f t="shared" si="84"/>
        <v>0</v>
      </c>
      <c r="BX96" s="79">
        <f t="shared" si="85"/>
        <v>0</v>
      </c>
      <c r="BY96" s="79">
        <f t="shared" si="86"/>
        <v>0</v>
      </c>
      <c r="BZ96" s="79">
        <f t="shared" si="87"/>
        <v>0</v>
      </c>
      <c r="CA96" s="79">
        <f t="shared" si="88"/>
        <v>0</v>
      </c>
      <c r="CB96" s="79">
        <f t="shared" si="89"/>
        <v>0</v>
      </c>
      <c r="CC96" s="79">
        <f t="shared" si="90"/>
        <v>0</v>
      </c>
      <c r="CD96" s="79">
        <f t="shared" si="91"/>
        <v>0</v>
      </c>
    </row>
    <row r="97" spans="1:82" hidden="1" x14ac:dyDescent="0.2">
      <c r="A97" s="696"/>
      <c r="B97" s="696"/>
      <c r="C97" s="696"/>
      <c r="D97" s="696"/>
      <c r="E97" s="696"/>
      <c r="F97" s="696"/>
      <c r="G97" s="696"/>
      <c r="H97" s="696"/>
      <c r="I97" s="696"/>
      <c r="J97" s="696"/>
      <c r="K97" s="696"/>
      <c r="L97" s="696"/>
      <c r="M97" s="696"/>
      <c r="N97" s="696"/>
      <c r="O97" s="704" t="s">
        <v>43</v>
      </c>
      <c r="P97" s="705"/>
      <c r="Q97" s="705"/>
      <c r="R97" s="705"/>
      <c r="S97" s="705"/>
      <c r="T97" s="39" t="s">
        <v>42</v>
      </c>
      <c r="U97" s="104">
        <f t="shared" ref="U97:AB97" si="92">IFERROR(SUM(U90:U96),0)</f>
        <v>0</v>
      </c>
      <c r="V97" s="104">
        <f t="shared" si="92"/>
        <v>0</v>
      </c>
      <c r="W97" s="104">
        <f t="shared" si="92"/>
        <v>0</v>
      </c>
      <c r="X97" s="104">
        <f t="shared" si="92"/>
        <v>0</v>
      </c>
      <c r="Y97" s="104">
        <f t="shared" si="92"/>
        <v>0</v>
      </c>
      <c r="Z97" s="104">
        <f t="shared" si="92"/>
        <v>0</v>
      </c>
      <c r="AA97" s="104">
        <f t="shared" si="92"/>
        <v>0</v>
      </c>
      <c r="AB97" s="104">
        <f t="shared" si="92"/>
        <v>0</v>
      </c>
      <c r="AC97" s="104">
        <f>IFERROR(IF(AC90="",0,AC90),0)+IFERROR(IF(AC91="",0,AC91),0)+IFERROR(IF(AC92="",0,AC92),0)+IFERROR(IF(AC93="",0,AC93),0)+IFERROR(IF(AC94="",0,AC94),0)+IFERROR(IF(AC95="",0,AC95),0)+IFERROR(IF(AC96="",0,AC96),0)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696"/>
      <c r="B98" s="696"/>
      <c r="C98" s="696"/>
      <c r="D98" s="696"/>
      <c r="E98" s="696"/>
      <c r="F98" s="696"/>
      <c r="G98" s="696"/>
      <c r="H98" s="696"/>
      <c r="I98" s="696"/>
      <c r="J98" s="696"/>
      <c r="K98" s="696"/>
      <c r="L98" s="696"/>
      <c r="M98" s="696"/>
      <c r="N98" s="696"/>
      <c r="O98" s="704" t="s">
        <v>43</v>
      </c>
      <c r="P98" s="705"/>
      <c r="Q98" s="705"/>
      <c r="R98" s="705"/>
      <c r="S98" s="705"/>
      <c r="T98" s="39" t="s">
        <v>0</v>
      </c>
      <c r="U98" s="106">
        <f>IFERROR(U90*G90,0)+IFERROR(U91*G91,0)+IFERROR(U92*G92,0)+IFERROR(U93*G93,0)+IFERROR(U94*G94,0)+IFERROR(U95*G95,0)+IFERROR(U96*G96,0)</f>
        <v>0</v>
      </c>
      <c r="V98" s="106">
        <f>IFERROR(V90*G90,0)+IFERROR(V91*G91,0)+IFERROR(V92*G92,0)+IFERROR(V93*G93,0)+IFERROR(V94*G94,0)+IFERROR(V95*G95,0)+IFERROR(V96*G96,0)</f>
        <v>0</v>
      </c>
      <c r="W98" s="106">
        <f>IFERROR(W90*G90,0)+IFERROR(W91*G91,0)+IFERROR(W92*G92,0)+IFERROR(W93*G93,0)+IFERROR(W94*G94,0)+IFERROR(W95*G95,0)+IFERROR(W96*G96,0)</f>
        <v>0</v>
      </c>
      <c r="X98" s="106">
        <f>IFERROR(X90*G90,0)+IFERROR(X91*G91,0)+IFERROR(X92*G92,0)+IFERROR(X93*G93,0)+IFERROR(X94*G94,0)+IFERROR(X95*G95,0)+IFERROR(X96*G96,0)</f>
        <v>0</v>
      </c>
      <c r="Y98" s="106">
        <f>IFERROR(Y90*G90,0)+IFERROR(Y91*G91,0)+IFERROR(Y92*G92,0)+IFERROR(Y93*G93,0)+IFERROR(Y94*G94,0)+IFERROR(Y95*G95,0)+IFERROR(Y96*G96,0)</f>
        <v>0</v>
      </c>
      <c r="Z98" s="106">
        <f>IFERROR(Z90*G90,0)+IFERROR(Z91*G91,0)+IFERROR(Z92*G92,0)+IFERROR(Z93*G93,0)+IFERROR(Z94*G94,0)+IFERROR(Z95*G95,0)+IFERROR(Z96*G96,0)</f>
        <v>0</v>
      </c>
      <c r="AA98" s="106">
        <f>IFERROR(AA90*G90,0)+IFERROR(AA91*G91,0)+IFERROR(AA92*G92,0)+IFERROR(AA93*G93,0)+IFERROR(AA94*G94,0)+IFERROR(AA95*G95,0)+IFERROR(AA96*G96,0)</f>
        <v>0</v>
      </c>
      <c r="AB98" s="106">
        <f>IFERROR(AB90*G90,0)+IFERROR(AB91*G91,0)+IFERROR(AB92*G92,0)+IFERROR(AB93*G93,0)+IFERROR(AB94*G94,0)+IFERROR(AB95*G95,0)+IFERROR(AB96*G96,0)</f>
        <v>0</v>
      </c>
      <c r="AC98" s="104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15" hidden="1" x14ac:dyDescent="0.25">
      <c r="A99" s="707" t="s">
        <v>187</v>
      </c>
      <c r="B99" s="708"/>
      <c r="C99" s="708"/>
      <c r="D99" s="708"/>
      <c r="E99" s="708"/>
      <c r="F99" s="708"/>
      <c r="G99" s="708"/>
      <c r="H99" s="708"/>
      <c r="I99" s="708"/>
      <c r="J99" s="708"/>
      <c r="K99" s="708"/>
      <c r="L99" s="708"/>
      <c r="M99" s="708"/>
      <c r="N99" s="708"/>
      <c r="O99" s="708"/>
      <c r="P99" s="708"/>
      <c r="Q99" s="708"/>
      <c r="R99" s="708"/>
      <c r="S99" s="708"/>
      <c r="T99" s="708"/>
      <c r="U99" s="708"/>
      <c r="V99" s="708"/>
      <c r="W99" s="708"/>
      <c r="X99" s="708"/>
      <c r="Y99" s="708"/>
      <c r="Z99" s="708"/>
      <c r="AA99" s="709"/>
      <c r="AB99" s="709"/>
      <c r="AC99" s="709"/>
      <c r="AD99" s="709"/>
      <c r="AE99" s="710"/>
      <c r="AF99" s="711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712" t="s">
        <v>85</v>
      </c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13"/>
      <c r="P100" s="713"/>
      <c r="Q100" s="713"/>
      <c r="R100" s="713"/>
      <c r="S100" s="713"/>
      <c r="T100" s="713"/>
      <c r="U100" s="713"/>
      <c r="V100" s="713"/>
      <c r="W100" s="713"/>
      <c r="X100" s="708"/>
      <c r="Y100" s="708"/>
      <c r="Z100" s="708"/>
      <c r="AA100" s="709"/>
      <c r="AB100" s="709"/>
      <c r="AC100" s="709"/>
      <c r="AD100" s="709"/>
      <c r="AE100" s="710"/>
      <c r="AF100" s="714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idden="1" x14ac:dyDescent="0.2">
      <c r="A101" s="81" t="s">
        <v>188</v>
      </c>
      <c r="B101" s="82" t="s">
        <v>189</v>
      </c>
      <c r="C101" s="82">
        <v>4301070977</v>
      </c>
      <c r="D101" s="82">
        <v>4607111037411</v>
      </c>
      <c r="E101" s="83">
        <v>2.7</v>
      </c>
      <c r="F101" s="84">
        <v>1</v>
      </c>
      <c r="G101" s="83">
        <v>2.7</v>
      </c>
      <c r="H101" s="83">
        <v>2.8132000000000001</v>
      </c>
      <c r="I101" s="85">
        <v>234</v>
      </c>
      <c r="J101" s="85" t="s">
        <v>190</v>
      </c>
      <c r="K101" s="86" t="s">
        <v>88</v>
      </c>
      <c r="L101" s="86"/>
      <c r="M101" s="699">
        <v>180</v>
      </c>
      <c r="N101" s="699"/>
      <c r="O101" s="9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1" s="701"/>
      <c r="Q101" s="701"/>
      <c r="R101" s="701"/>
      <c r="S101" s="701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IF(IFERROR(U101*0.00502,0)+IFERROR(W101*0.00502,0)+IFERROR(Y101*0.00502,0)+IFERROR(AA101*0.00502,0)=0,"",IFERROR(U101*0.00502,0)+IFERROR(W101*0.00502,0)+IFERROR(Y101*0.00502,0)+IFERROR(AA101*0.00502,0))</f>
        <v/>
      </c>
      <c r="AD101" s="81" t="s">
        <v>57</v>
      </c>
      <c r="AE101" s="81" t="s">
        <v>57</v>
      </c>
      <c r="AF101" s="217" t="s">
        <v>191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68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81" t="s">
        <v>192</v>
      </c>
      <c r="B102" s="82" t="s">
        <v>193</v>
      </c>
      <c r="C102" s="82">
        <v>4301070981</v>
      </c>
      <c r="D102" s="82">
        <v>4607111036728</v>
      </c>
      <c r="E102" s="83">
        <v>5</v>
      </c>
      <c r="F102" s="84">
        <v>1</v>
      </c>
      <c r="G102" s="83">
        <v>5</v>
      </c>
      <c r="H102" s="83">
        <v>5.2131999999999996</v>
      </c>
      <c r="I102" s="85">
        <v>144</v>
      </c>
      <c r="J102" s="85" t="s">
        <v>89</v>
      </c>
      <c r="K102" s="86" t="s">
        <v>88</v>
      </c>
      <c r="L102" s="86"/>
      <c r="M102" s="699">
        <v>180</v>
      </c>
      <c r="N102" s="699"/>
      <c r="O102" s="9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2" s="701"/>
      <c r="Q102" s="701"/>
      <c r="R102" s="701"/>
      <c r="S102" s="701"/>
      <c r="T102" s="87" t="s">
        <v>42</v>
      </c>
      <c r="U102" s="64">
        <v>0</v>
      </c>
      <c r="V102" s="65">
        <f>IFERROR(IF(U102="","",U102),"")</f>
        <v>0</v>
      </c>
      <c r="W102" s="64">
        <v>0</v>
      </c>
      <c r="X102" s="65">
        <f>IFERROR(IF(W102="","",W102),"")</f>
        <v>0</v>
      </c>
      <c r="Y102" s="64">
        <v>0</v>
      </c>
      <c r="Z102" s="65">
        <f>IFERROR(IF(Y102="","",Y102),"")</f>
        <v>0</v>
      </c>
      <c r="AA102" s="64">
        <v>0</v>
      </c>
      <c r="AB102" s="65">
        <f>IFERROR(IF(AA102="","",AA102),"")</f>
        <v>0</v>
      </c>
      <c r="AC102" s="66" t="str">
        <f>IF(IFERROR(U102*0.00866,0)+IFERROR(W102*0.00866,0)+IFERROR(Y102*0.00866,0)+IFERROR(AA102*0.00866,0)=0,"",IFERROR(U102*0.00866,0)+IFERROR(W102*0.00866,0)+IFERROR(Y102*0.00866,0)+IFERROR(AA102*0.00866,0))</f>
        <v/>
      </c>
      <c r="AD102" s="81" t="s">
        <v>57</v>
      </c>
      <c r="AE102" s="81" t="s">
        <v>57</v>
      </c>
      <c r="AF102" s="219" t="s">
        <v>191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218" t="s">
        <v>68</v>
      </c>
      <c r="BO102" s="79">
        <f>IFERROR(U102*H102,0)</f>
        <v>0</v>
      </c>
      <c r="BP102" s="79">
        <f>IFERROR(V102*H102,0)</f>
        <v>0</v>
      </c>
      <c r="BQ102" s="79">
        <f>IFERROR(U102/I102,0)</f>
        <v>0</v>
      </c>
      <c r="BR102" s="79">
        <f>IFERROR(V102/I102,0)</f>
        <v>0</v>
      </c>
      <c r="BS102" s="79">
        <f>IFERROR(W102*H102,0)</f>
        <v>0</v>
      </c>
      <c r="BT102" s="79">
        <f>IFERROR(X102*H102,0)</f>
        <v>0</v>
      </c>
      <c r="BU102" s="79">
        <f>IFERROR(W102/I102,0)</f>
        <v>0</v>
      </c>
      <c r="BV102" s="79">
        <f>IFERROR(X102/I102,0)</f>
        <v>0</v>
      </c>
      <c r="BW102" s="79">
        <f>IFERROR(Y102*H102,0)</f>
        <v>0</v>
      </c>
      <c r="BX102" s="79">
        <f>IFERROR(Z102*H102,0)</f>
        <v>0</v>
      </c>
      <c r="BY102" s="79">
        <f>IFERROR(Y102/I102,0)</f>
        <v>0</v>
      </c>
      <c r="BZ102" s="79">
        <f>IFERROR(Z102/I102,0)</f>
        <v>0</v>
      </c>
      <c r="CA102" s="79">
        <f>IFERROR(AA102*H102,0)</f>
        <v>0</v>
      </c>
      <c r="CB102" s="79">
        <f>IFERROR(AB102*H102,0)</f>
        <v>0</v>
      </c>
      <c r="CC102" s="79">
        <f>IFERROR(AA102/I102,0)</f>
        <v>0</v>
      </c>
      <c r="CD102" s="79">
        <f>IFERROR(AB102/I102,0)</f>
        <v>0</v>
      </c>
    </row>
    <row r="103" spans="1:82" hidden="1" x14ac:dyDescent="0.2">
      <c r="A103" s="696"/>
      <c r="B103" s="696"/>
      <c r="C103" s="696"/>
      <c r="D103" s="696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704" t="s">
        <v>43</v>
      </c>
      <c r="P103" s="705"/>
      <c r="Q103" s="705"/>
      <c r="R103" s="705"/>
      <c r="S103" s="705"/>
      <c r="T103" s="39" t="s">
        <v>42</v>
      </c>
      <c r="U103" s="104">
        <f t="shared" ref="U103:AB103" si="93">IFERROR(SUM(U101:U102),0)</f>
        <v>0</v>
      </c>
      <c r="V103" s="104">
        <f t="shared" si="93"/>
        <v>0</v>
      </c>
      <c r="W103" s="104">
        <f t="shared" si="93"/>
        <v>0</v>
      </c>
      <c r="X103" s="104">
        <f t="shared" si="93"/>
        <v>0</v>
      </c>
      <c r="Y103" s="104">
        <f t="shared" si="93"/>
        <v>0</v>
      </c>
      <c r="Z103" s="104">
        <f t="shared" si="93"/>
        <v>0</v>
      </c>
      <c r="AA103" s="104">
        <f t="shared" si="93"/>
        <v>0</v>
      </c>
      <c r="AB103" s="104">
        <f t="shared" si="93"/>
        <v>0</v>
      </c>
      <c r="AC103" s="104">
        <f>IFERROR(IF(AC101="",0,AC101),0)+IFERROR(IF(AC102="",0,AC102),0)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696"/>
      <c r="B104" s="696"/>
      <c r="C104" s="696"/>
      <c r="D104" s="696"/>
      <c r="E104" s="696"/>
      <c r="F104" s="696"/>
      <c r="G104" s="696"/>
      <c r="H104" s="696"/>
      <c r="I104" s="696"/>
      <c r="J104" s="696"/>
      <c r="K104" s="696"/>
      <c r="L104" s="696"/>
      <c r="M104" s="696"/>
      <c r="N104" s="696"/>
      <c r="O104" s="704" t="s">
        <v>43</v>
      </c>
      <c r="P104" s="705"/>
      <c r="Q104" s="705"/>
      <c r="R104" s="705"/>
      <c r="S104" s="705"/>
      <c r="T104" s="39" t="s">
        <v>0</v>
      </c>
      <c r="U104" s="106">
        <f>IFERROR(U101*G101,0)+IFERROR(U102*G102,0)</f>
        <v>0</v>
      </c>
      <c r="V104" s="106">
        <f>IFERROR(V101*G101,0)+IFERROR(V102*G102,0)</f>
        <v>0</v>
      </c>
      <c r="W104" s="106">
        <f>IFERROR(W101*G101,0)+IFERROR(W102*G102,0)</f>
        <v>0</v>
      </c>
      <c r="X104" s="106">
        <f>IFERROR(X101*G101,0)+IFERROR(X102*G102,0)</f>
        <v>0</v>
      </c>
      <c r="Y104" s="106">
        <f>IFERROR(Y101*G101,0)+IFERROR(Y102*G102,0)</f>
        <v>0</v>
      </c>
      <c r="Z104" s="106">
        <f>IFERROR(Z101*G101,0)+IFERROR(Z102*G102,0)</f>
        <v>0</v>
      </c>
      <c r="AA104" s="106">
        <f>IFERROR(AA101*G101,0)+IFERROR(AA102*G102,0)</f>
        <v>0</v>
      </c>
      <c r="AB104" s="106">
        <f>IFERROR(AB101*G101,0)+IFERROR(AB102*G102,0)</f>
        <v>0</v>
      </c>
      <c r="AC104" s="104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707" t="s">
        <v>194</v>
      </c>
      <c r="B105" s="708"/>
      <c r="C105" s="708"/>
      <c r="D105" s="708"/>
      <c r="E105" s="708"/>
      <c r="F105" s="708"/>
      <c r="G105" s="708"/>
      <c r="H105" s="708"/>
      <c r="I105" s="708"/>
      <c r="J105" s="708"/>
      <c r="K105" s="708"/>
      <c r="L105" s="708"/>
      <c r="M105" s="708"/>
      <c r="N105" s="708"/>
      <c r="O105" s="708"/>
      <c r="P105" s="708"/>
      <c r="Q105" s="708"/>
      <c r="R105" s="708"/>
      <c r="S105" s="708"/>
      <c r="T105" s="708"/>
      <c r="U105" s="708"/>
      <c r="V105" s="708"/>
      <c r="W105" s="708"/>
      <c r="X105" s="708"/>
      <c r="Y105" s="708"/>
      <c r="Z105" s="708"/>
      <c r="AA105" s="709"/>
      <c r="AB105" s="709"/>
      <c r="AC105" s="709"/>
      <c r="AD105" s="709"/>
      <c r="AE105" s="710"/>
      <c r="AF105" s="711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t="15" hidden="1" x14ac:dyDescent="0.25">
      <c r="A106" s="712" t="s">
        <v>176</v>
      </c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13"/>
      <c r="P106" s="713"/>
      <c r="Q106" s="713"/>
      <c r="R106" s="713"/>
      <c r="S106" s="713"/>
      <c r="T106" s="713"/>
      <c r="U106" s="713"/>
      <c r="V106" s="713"/>
      <c r="W106" s="713"/>
      <c r="X106" s="708"/>
      <c r="Y106" s="708"/>
      <c r="Z106" s="708"/>
      <c r="AA106" s="709"/>
      <c r="AB106" s="709"/>
      <c r="AC106" s="709"/>
      <c r="AD106" s="709"/>
      <c r="AE106" s="710"/>
      <c r="AF106" s="714"/>
      <c r="AG106" s="2"/>
      <c r="AH106" s="2"/>
      <c r="AI106" s="2"/>
      <c r="AJ106" s="2"/>
      <c r="AK106" s="60"/>
      <c r="AL106" s="60"/>
      <c r="AM106" s="60"/>
      <c r="AN106" s="2"/>
      <c r="AO106" s="2"/>
      <c r="AP106" s="2"/>
      <c r="AQ106" s="2"/>
      <c r="AR106" s="2"/>
    </row>
    <row r="107" spans="1:82" hidden="1" x14ac:dyDescent="0.2">
      <c r="A107" s="81" t="s">
        <v>195</v>
      </c>
      <c r="B107" s="82" t="s">
        <v>196</v>
      </c>
      <c r="C107" s="82">
        <v>4301135087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96</v>
      </c>
      <c r="K107" s="86" t="s">
        <v>88</v>
      </c>
      <c r="L107" s="86"/>
      <c r="M107" s="699">
        <v>180</v>
      </c>
      <c r="N107" s="699"/>
      <c r="O107" s="945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01"/>
      <c r="Q107" s="701"/>
      <c r="R107" s="701"/>
      <c r="S107" s="701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57</v>
      </c>
      <c r="AE107" s="81" t="s">
        <v>57</v>
      </c>
      <c r="AF107" s="221" t="s">
        <v>197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97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198</v>
      </c>
      <c r="B108" s="82" t="s">
        <v>199</v>
      </c>
      <c r="C108" s="82">
        <v>4301135088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96</v>
      </c>
      <c r="K108" s="86" t="s">
        <v>88</v>
      </c>
      <c r="L108" s="86"/>
      <c r="M108" s="699">
        <v>180</v>
      </c>
      <c r="N108" s="699"/>
      <c r="O108" s="946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01"/>
      <c r="Q108" s="701"/>
      <c r="R108" s="701"/>
      <c r="S108" s="701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57</v>
      </c>
      <c r="AE108" s="81" t="s">
        <v>57</v>
      </c>
      <c r="AF108" s="223" t="s">
        <v>200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97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t="22.5" hidden="1" x14ac:dyDescent="0.2">
      <c r="A109" s="81" t="s">
        <v>201</v>
      </c>
      <c r="B109" s="82" t="s">
        <v>202</v>
      </c>
      <c r="C109" s="82">
        <v>4301135271</v>
      </c>
      <c r="D109" s="82">
        <v>4607111033659</v>
      </c>
      <c r="E109" s="83">
        <v>0.3</v>
      </c>
      <c r="F109" s="84">
        <v>12</v>
      </c>
      <c r="G109" s="83">
        <v>3.6</v>
      </c>
      <c r="H109" s="83">
        <v>4.3036000000000003</v>
      </c>
      <c r="I109" s="85">
        <v>70</v>
      </c>
      <c r="J109" s="85" t="s">
        <v>96</v>
      </c>
      <c r="K109" s="86" t="s">
        <v>88</v>
      </c>
      <c r="L109" s="86"/>
      <c r="M109" s="699">
        <v>180</v>
      </c>
      <c r="N109" s="699"/>
      <c r="O109" s="9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701"/>
      <c r="Q109" s="701"/>
      <c r="R109" s="701"/>
      <c r="S109" s="701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IF(IFERROR(U109*0.01788,0)+IFERROR(W109*0.01788,0)+IFERROR(Y109*0.01788,0)+IFERROR(AA109*0.01788,0)=0,"",IFERROR(U109*0.01788,0)+IFERROR(W109*0.01788,0)+IFERROR(Y109*0.01788,0)+IFERROR(AA109*0.01788,0))</f>
        <v/>
      </c>
      <c r="AD109" s="81" t="s">
        <v>57</v>
      </c>
      <c r="AE109" s="81" t="s">
        <v>57</v>
      </c>
      <c r="AF109" s="225" t="s">
        <v>203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97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81" t="s">
        <v>204</v>
      </c>
      <c r="B110" s="82" t="s">
        <v>205</v>
      </c>
      <c r="C110" s="82">
        <v>4301135272</v>
      </c>
      <c r="D110" s="82">
        <v>4607111033659</v>
      </c>
      <c r="E110" s="83">
        <v>0.3</v>
      </c>
      <c r="F110" s="84">
        <v>6</v>
      </c>
      <c r="G110" s="83">
        <v>1.8</v>
      </c>
      <c r="H110" s="83">
        <v>2.2218</v>
      </c>
      <c r="I110" s="85">
        <v>140</v>
      </c>
      <c r="J110" s="85" t="s">
        <v>96</v>
      </c>
      <c r="K110" s="86" t="s">
        <v>88</v>
      </c>
      <c r="L110" s="86"/>
      <c r="M110" s="699">
        <v>180</v>
      </c>
      <c r="N110" s="699"/>
      <c r="O110" s="948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10" s="701"/>
      <c r="Q110" s="701"/>
      <c r="R110" s="701"/>
      <c r="S110" s="701"/>
      <c r="T110" s="87" t="s">
        <v>42</v>
      </c>
      <c r="U110" s="64">
        <v>0</v>
      </c>
      <c r="V110" s="65">
        <f>IFERROR(IF(U110="","",U110),"")</f>
        <v>0</v>
      </c>
      <c r="W110" s="64">
        <v>0</v>
      </c>
      <c r="X110" s="65">
        <f>IFERROR(IF(W110="","",W110),"")</f>
        <v>0</v>
      </c>
      <c r="Y110" s="64">
        <v>0</v>
      </c>
      <c r="Z110" s="65">
        <f>IFERROR(IF(Y110="","",Y110),"")</f>
        <v>0</v>
      </c>
      <c r="AA110" s="64">
        <v>0</v>
      </c>
      <c r="AB110" s="65">
        <f>IFERROR(IF(AA110="","",AA110),"")</f>
        <v>0</v>
      </c>
      <c r="AC110" s="66" t="str">
        <f>IF(IFERROR(U110*0.00941,0)+IFERROR(W110*0.00941,0)+IFERROR(Y110*0.00941,0)+IFERROR(AA110*0.00941,0)=0,"",IFERROR(U110*0.00941,0)+IFERROR(W110*0.00941,0)+IFERROR(Y110*0.00941,0)+IFERROR(AA110*0.00941,0))</f>
        <v/>
      </c>
      <c r="AD110" s="81" t="s">
        <v>57</v>
      </c>
      <c r="AE110" s="81" t="s">
        <v>57</v>
      </c>
      <c r="AF110" s="227" t="s">
        <v>206</v>
      </c>
      <c r="AG110" s="2"/>
      <c r="AH110" s="2"/>
      <c r="AI110" s="2"/>
      <c r="AJ110" s="2"/>
      <c r="AK110" s="2"/>
      <c r="AL110" s="60"/>
      <c r="AM110" s="60"/>
      <c r="AN110" s="60"/>
      <c r="AO110" s="2"/>
      <c r="AP110" s="2"/>
      <c r="AQ110" s="2"/>
      <c r="AR110" s="2"/>
      <c r="AS110" s="2"/>
      <c r="AT110" s="2"/>
      <c r="AU110" s="20"/>
      <c r="AV110" s="20"/>
      <c r="AW110" s="21"/>
      <c r="BB110" s="226" t="s">
        <v>97</v>
      </c>
      <c r="BO110" s="79">
        <f>IFERROR(U110*H110,0)</f>
        <v>0</v>
      </c>
      <c r="BP110" s="79">
        <f>IFERROR(V110*H110,0)</f>
        <v>0</v>
      </c>
      <c r="BQ110" s="79">
        <f>IFERROR(U110/I110,0)</f>
        <v>0</v>
      </c>
      <c r="BR110" s="79">
        <f>IFERROR(V110/I110,0)</f>
        <v>0</v>
      </c>
      <c r="BS110" s="79">
        <f>IFERROR(W110*H110,0)</f>
        <v>0</v>
      </c>
      <c r="BT110" s="79">
        <f>IFERROR(X110*H110,0)</f>
        <v>0</v>
      </c>
      <c r="BU110" s="79">
        <f>IFERROR(W110/I110,0)</f>
        <v>0</v>
      </c>
      <c r="BV110" s="79">
        <f>IFERROR(X110/I110,0)</f>
        <v>0</v>
      </c>
      <c r="BW110" s="79">
        <f>IFERROR(Y110*H110,0)</f>
        <v>0</v>
      </c>
      <c r="BX110" s="79">
        <f>IFERROR(Z110*H110,0)</f>
        <v>0</v>
      </c>
      <c r="BY110" s="79">
        <f>IFERROR(Y110/I110,0)</f>
        <v>0</v>
      </c>
      <c r="BZ110" s="79">
        <f>IFERROR(Z110/I110,0)</f>
        <v>0</v>
      </c>
      <c r="CA110" s="79">
        <f>IFERROR(AA110*H110,0)</f>
        <v>0</v>
      </c>
      <c r="CB110" s="79">
        <f>IFERROR(AB110*H110,0)</f>
        <v>0</v>
      </c>
      <c r="CC110" s="79">
        <f>IFERROR(AA110/I110,0)</f>
        <v>0</v>
      </c>
      <c r="CD110" s="79">
        <f>IFERROR(AB110/I110,0)</f>
        <v>0</v>
      </c>
    </row>
    <row r="111" spans="1:82" hidden="1" x14ac:dyDescent="0.2">
      <c r="A111" s="696"/>
      <c r="B111" s="696"/>
      <c r="C111" s="696"/>
      <c r="D111" s="696"/>
      <c r="E111" s="696"/>
      <c r="F111" s="696"/>
      <c r="G111" s="696"/>
      <c r="H111" s="696"/>
      <c r="I111" s="696"/>
      <c r="J111" s="696"/>
      <c r="K111" s="696"/>
      <c r="L111" s="696"/>
      <c r="M111" s="696"/>
      <c r="N111" s="696"/>
      <c r="O111" s="704" t="s">
        <v>43</v>
      </c>
      <c r="P111" s="705"/>
      <c r="Q111" s="705"/>
      <c r="R111" s="705"/>
      <c r="S111" s="705"/>
      <c r="T111" s="39" t="s">
        <v>42</v>
      </c>
      <c r="U111" s="104">
        <f t="shared" ref="U111:AB111" si="94">IFERROR(SUM(U107:U110),0)</f>
        <v>0</v>
      </c>
      <c r="V111" s="104">
        <f t="shared" si="94"/>
        <v>0</v>
      </c>
      <c r="W111" s="104">
        <f t="shared" si="94"/>
        <v>0</v>
      </c>
      <c r="X111" s="104">
        <f t="shared" si="94"/>
        <v>0</v>
      </c>
      <c r="Y111" s="104">
        <f t="shared" si="94"/>
        <v>0</v>
      </c>
      <c r="Z111" s="104">
        <f t="shared" si="94"/>
        <v>0</v>
      </c>
      <c r="AA111" s="104">
        <f t="shared" si="94"/>
        <v>0</v>
      </c>
      <c r="AB111" s="104">
        <f t="shared" si="94"/>
        <v>0</v>
      </c>
      <c r="AC111" s="104">
        <f>IFERROR(IF(AC107="",0,AC107),0)+IFERROR(IF(AC108="",0,AC108),0)+IFERROR(IF(AC109="",0,AC109),0)+IFERROR(IF(AC110="",0,AC110),0)</f>
        <v>0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idden="1" x14ac:dyDescent="0.2">
      <c r="A112" s="696"/>
      <c r="B112" s="696"/>
      <c r="C112" s="696"/>
      <c r="D112" s="696"/>
      <c r="E112" s="696"/>
      <c r="F112" s="696"/>
      <c r="G112" s="696"/>
      <c r="H112" s="696"/>
      <c r="I112" s="696"/>
      <c r="J112" s="696"/>
      <c r="K112" s="696"/>
      <c r="L112" s="696"/>
      <c r="M112" s="696"/>
      <c r="N112" s="696"/>
      <c r="O112" s="704" t="s">
        <v>43</v>
      </c>
      <c r="P112" s="705"/>
      <c r="Q112" s="705"/>
      <c r="R112" s="705"/>
      <c r="S112" s="705"/>
      <c r="T112" s="39" t="s">
        <v>0</v>
      </c>
      <c r="U112" s="106">
        <f>IFERROR(U107*G107,0)+IFERROR(U108*G108,0)+IFERROR(U109*G109,0)+IFERROR(U110*G110,0)</f>
        <v>0</v>
      </c>
      <c r="V112" s="106">
        <f>IFERROR(V107*G107,0)+IFERROR(V108*G108,0)+IFERROR(V109*G109,0)+IFERROR(V110*G110,0)</f>
        <v>0</v>
      </c>
      <c r="W112" s="106">
        <f>IFERROR(W107*G107,0)+IFERROR(W108*G108,0)+IFERROR(W109*G109,0)+IFERROR(W110*G110,0)</f>
        <v>0</v>
      </c>
      <c r="X112" s="106">
        <f>IFERROR(X107*G107,0)+IFERROR(X108*G108,0)+IFERROR(X109*G109,0)+IFERROR(X110*G110,0)</f>
        <v>0</v>
      </c>
      <c r="Y112" s="106">
        <f>IFERROR(Y107*G107,0)+IFERROR(Y108*G108,0)+IFERROR(Y109*G109,0)+IFERROR(Y110*G110,0)</f>
        <v>0</v>
      </c>
      <c r="Z112" s="106">
        <f>IFERROR(Z107*G107,0)+IFERROR(Z108*G108,0)+IFERROR(Z109*G109,0)+IFERROR(Z110*G110,0)</f>
        <v>0</v>
      </c>
      <c r="AA112" s="106">
        <f>IFERROR(AA107*G107,0)+IFERROR(AA108*G108,0)+IFERROR(AA109*G109,0)+IFERROR(AA110*G110,0)</f>
        <v>0</v>
      </c>
      <c r="AB112" s="106">
        <f>IFERROR(AB107*G107,0)+IFERROR(AB108*G108,0)+IFERROR(AB109*G109,0)+IFERROR(AB110*G110,0)</f>
        <v>0</v>
      </c>
      <c r="AC112" s="104" t="s">
        <v>57</v>
      </c>
      <c r="AD112" s="3"/>
      <c r="AE112" s="71"/>
      <c r="AF112" s="3"/>
      <c r="AG112" s="3"/>
      <c r="AH112" s="3"/>
      <c r="AI112" s="3"/>
      <c r="AJ112" s="3"/>
      <c r="AK112" s="3"/>
      <c r="AL112" s="61"/>
      <c r="AM112" s="61"/>
      <c r="AN112" s="61"/>
      <c r="AO112" s="3"/>
      <c r="AP112" s="3"/>
      <c r="AQ112" s="2"/>
      <c r="AR112" s="2"/>
      <c r="AS112" s="2"/>
      <c r="AT112" s="2"/>
      <c r="AU112" s="20"/>
      <c r="AV112" s="20"/>
      <c r="AW112" s="21"/>
    </row>
    <row r="113" spans="1:82" ht="15" hidden="1" x14ac:dyDescent="0.25">
      <c r="A113" s="707" t="s">
        <v>207</v>
      </c>
      <c r="B113" s="708"/>
      <c r="C113" s="708"/>
      <c r="D113" s="708"/>
      <c r="E113" s="708"/>
      <c r="F113" s="708"/>
      <c r="G113" s="708"/>
      <c r="H113" s="708"/>
      <c r="I113" s="708"/>
      <c r="J113" s="708"/>
      <c r="K113" s="708"/>
      <c r="L113" s="708"/>
      <c r="M113" s="708"/>
      <c r="N113" s="708"/>
      <c r="O113" s="708"/>
      <c r="P113" s="708"/>
      <c r="Q113" s="708"/>
      <c r="R113" s="708"/>
      <c r="S113" s="708"/>
      <c r="T113" s="708"/>
      <c r="U113" s="708"/>
      <c r="V113" s="708"/>
      <c r="W113" s="708"/>
      <c r="X113" s="708"/>
      <c r="Y113" s="708"/>
      <c r="Z113" s="708"/>
      <c r="AA113" s="709"/>
      <c r="AB113" s="709"/>
      <c r="AC113" s="709"/>
      <c r="AD113" s="709"/>
      <c r="AE113" s="710"/>
      <c r="AF113" s="711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15" hidden="1" x14ac:dyDescent="0.25">
      <c r="A114" s="712" t="s">
        <v>208</v>
      </c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13"/>
      <c r="P114" s="713"/>
      <c r="Q114" s="713"/>
      <c r="R114" s="713"/>
      <c r="S114" s="713"/>
      <c r="T114" s="713"/>
      <c r="U114" s="713"/>
      <c r="V114" s="713"/>
      <c r="W114" s="713"/>
      <c r="X114" s="708"/>
      <c r="Y114" s="708"/>
      <c r="Z114" s="708"/>
      <c r="AA114" s="709"/>
      <c r="AB114" s="709"/>
      <c r="AC114" s="709"/>
      <c r="AD114" s="709"/>
      <c r="AE114" s="710"/>
      <c r="AF114" s="714"/>
      <c r="AG114" s="2"/>
      <c r="AH114" s="2"/>
      <c r="AI114" s="2"/>
      <c r="AJ114" s="2"/>
      <c r="AK114" s="60"/>
      <c r="AL114" s="60"/>
      <c r="AM114" s="60"/>
      <c r="AN114" s="2"/>
      <c r="AO114" s="2"/>
      <c r="AP114" s="2"/>
      <c r="AQ114" s="2"/>
      <c r="AR114" s="2"/>
    </row>
    <row r="115" spans="1:82" ht="22.5" hidden="1" x14ac:dyDescent="0.2">
      <c r="A115" s="81" t="s">
        <v>209</v>
      </c>
      <c r="B115" s="82" t="s">
        <v>210</v>
      </c>
      <c r="C115" s="82">
        <v>4301131021</v>
      </c>
      <c r="D115" s="82">
        <v>4607111034137</v>
      </c>
      <c r="E115" s="83">
        <v>0.3</v>
      </c>
      <c r="F115" s="84">
        <v>12</v>
      </c>
      <c r="G115" s="83">
        <v>3.6</v>
      </c>
      <c r="H115" s="83">
        <v>4.3036000000000003</v>
      </c>
      <c r="I115" s="85">
        <v>70</v>
      </c>
      <c r="J115" s="85" t="s">
        <v>96</v>
      </c>
      <c r="K115" s="86" t="s">
        <v>88</v>
      </c>
      <c r="L115" s="86"/>
      <c r="M115" s="699">
        <v>180</v>
      </c>
      <c r="N115" s="699"/>
      <c r="O115" s="9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01"/>
      <c r="Q115" s="701"/>
      <c r="R115" s="701"/>
      <c r="S115" s="701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IF(IFERROR(U115*0.01788,0)+IFERROR(W115*0.01788,0)+IFERROR(Y115*0.01788,0)+IFERROR(AA115*0.01788,0)=0,"",IFERROR(U115*0.01788,0)+IFERROR(W115*0.01788,0)+IFERROR(Y115*0.01788,0)+IFERROR(AA115*0.01788,0))</f>
        <v/>
      </c>
      <c r="AD115" s="81" t="s">
        <v>57</v>
      </c>
      <c r="AE115" s="81" t="s">
        <v>57</v>
      </c>
      <c r="AF115" s="229" t="s">
        <v>211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97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212</v>
      </c>
      <c r="B116" s="82" t="s">
        <v>213</v>
      </c>
      <c r="C116" s="82">
        <v>4301131023</v>
      </c>
      <c r="D116" s="82">
        <v>4607111034137</v>
      </c>
      <c r="E116" s="83">
        <v>0.3</v>
      </c>
      <c r="F116" s="84">
        <v>6</v>
      </c>
      <c r="G116" s="83">
        <v>1.8</v>
      </c>
      <c r="H116" s="83">
        <v>2.2218</v>
      </c>
      <c r="I116" s="85">
        <v>140</v>
      </c>
      <c r="J116" s="85" t="s">
        <v>96</v>
      </c>
      <c r="K116" s="86" t="s">
        <v>88</v>
      </c>
      <c r="L116" s="86"/>
      <c r="M116" s="699">
        <v>180</v>
      </c>
      <c r="N116" s="699"/>
      <c r="O116" s="94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01"/>
      <c r="Q116" s="701"/>
      <c r="R116" s="701"/>
      <c r="S116" s="701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IF(IFERROR(U116*0.00941,0)+IFERROR(W116*0.00941,0)+IFERROR(Y116*0.00941,0)+IFERROR(AA116*0.00941,0)=0,"",IFERROR(U116*0.00941,0)+IFERROR(W116*0.00941,0)+IFERROR(Y116*0.00941,0)+IFERROR(AA116*0.00941,0))</f>
        <v/>
      </c>
      <c r="AD116" s="81" t="s">
        <v>57</v>
      </c>
      <c r="AE116" s="81" t="s">
        <v>57</v>
      </c>
      <c r="AF116" s="231" t="s">
        <v>214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97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215</v>
      </c>
      <c r="B117" s="82" t="s">
        <v>216</v>
      </c>
      <c r="C117" s="82">
        <v>4301131024</v>
      </c>
      <c r="D117" s="82">
        <v>4607111034120</v>
      </c>
      <c r="E117" s="83">
        <v>0.3</v>
      </c>
      <c r="F117" s="84">
        <v>6</v>
      </c>
      <c r="G117" s="83">
        <v>1.8</v>
      </c>
      <c r="H117" s="83">
        <v>2.2218</v>
      </c>
      <c r="I117" s="85">
        <v>140</v>
      </c>
      <c r="J117" s="85" t="s">
        <v>96</v>
      </c>
      <c r="K117" s="86" t="s">
        <v>88</v>
      </c>
      <c r="L117" s="86"/>
      <c r="M117" s="699">
        <v>180</v>
      </c>
      <c r="N117" s="699"/>
      <c r="O117" s="940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7" s="701"/>
      <c r="Q117" s="701"/>
      <c r="R117" s="701"/>
      <c r="S117" s="701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IF(IFERROR(U117*0.00941,0)+IFERROR(W117*0.00941,0)+IFERROR(Y117*0.00941,0)+IFERROR(AA117*0.00941,0)=0,"",IFERROR(U117*0.00941,0)+IFERROR(W117*0.00941,0)+IFERROR(Y117*0.00941,0)+IFERROR(AA117*0.00941,0))</f>
        <v/>
      </c>
      <c r="AD117" s="81" t="s">
        <v>57</v>
      </c>
      <c r="AE117" s="81" t="s">
        <v>57</v>
      </c>
      <c r="AF117" s="233" t="s">
        <v>214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97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217</v>
      </c>
      <c r="B118" s="82" t="s">
        <v>218</v>
      </c>
      <c r="C118" s="82">
        <v>4301131022</v>
      </c>
      <c r="D118" s="82">
        <v>4607111034120</v>
      </c>
      <c r="E118" s="83">
        <v>0.3</v>
      </c>
      <c r="F118" s="84">
        <v>12</v>
      </c>
      <c r="G118" s="83">
        <v>3.6</v>
      </c>
      <c r="H118" s="83">
        <v>4.3036000000000003</v>
      </c>
      <c r="I118" s="85">
        <v>70</v>
      </c>
      <c r="J118" s="85" t="s">
        <v>96</v>
      </c>
      <c r="K118" s="86" t="s">
        <v>88</v>
      </c>
      <c r="L118" s="86"/>
      <c r="M118" s="699">
        <v>180</v>
      </c>
      <c r="N118" s="699"/>
      <c r="O118" s="94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01"/>
      <c r="Q118" s="701"/>
      <c r="R118" s="701"/>
      <c r="S118" s="701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IF(IFERROR(U118*0.01788,0)+IFERROR(W118*0.01788,0)+IFERROR(Y118*0.01788,0)+IFERROR(AA118*0.01788,0)=0,"",IFERROR(U118*0.01788,0)+IFERROR(W118*0.01788,0)+IFERROR(Y118*0.01788,0)+IFERROR(AA118*0.01788,0))</f>
        <v/>
      </c>
      <c r="AD118" s="81" t="s">
        <v>57</v>
      </c>
      <c r="AE118" s="81" t="s">
        <v>57</v>
      </c>
      <c r="AF118" s="235" t="s">
        <v>214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97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t="22.5" hidden="1" x14ac:dyDescent="0.2">
      <c r="A119" s="81" t="s">
        <v>217</v>
      </c>
      <c r="B119" s="82" t="s">
        <v>218</v>
      </c>
      <c r="C119" s="82">
        <v>4301131037</v>
      </c>
      <c r="D119" s="82">
        <v>4607111034120</v>
      </c>
      <c r="E119" s="83">
        <v>0.3</v>
      </c>
      <c r="F119" s="84">
        <v>12</v>
      </c>
      <c r="G119" s="83">
        <v>3.6</v>
      </c>
      <c r="H119" s="83">
        <v>4.3036000000000003</v>
      </c>
      <c r="I119" s="85">
        <v>70</v>
      </c>
      <c r="J119" s="85" t="s">
        <v>96</v>
      </c>
      <c r="K119" s="86" t="s">
        <v>88</v>
      </c>
      <c r="L119" s="86"/>
      <c r="M119" s="699">
        <v>180</v>
      </c>
      <c r="N119" s="699"/>
      <c r="O119" s="94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01"/>
      <c r="Q119" s="701"/>
      <c r="R119" s="701"/>
      <c r="S119" s="701"/>
      <c r="T119" s="87" t="s">
        <v>42</v>
      </c>
      <c r="U119" s="64">
        <v>0</v>
      </c>
      <c r="V119" s="65">
        <f>IFERROR(IF(U119="","",U119),"")</f>
        <v>0</v>
      </c>
      <c r="W119" s="64">
        <v>0</v>
      </c>
      <c r="X119" s="65">
        <f>IFERROR(IF(W119="","",W119),"")</f>
        <v>0</v>
      </c>
      <c r="Y119" s="64">
        <v>0</v>
      </c>
      <c r="Z119" s="65">
        <f>IFERROR(IF(Y119="","",Y119),"")</f>
        <v>0</v>
      </c>
      <c r="AA119" s="64">
        <v>0</v>
      </c>
      <c r="AB119" s="65">
        <f>IFERROR(IF(AA119="","",AA119),"")</f>
        <v>0</v>
      </c>
      <c r="AC119" s="66" t="str">
        <f>IF(IFERROR(U119*0.01788,0)+IFERROR(W119*0.01788,0)+IFERROR(Y119*0.01788,0)+IFERROR(AA119*0.01788,0)=0,"",IFERROR(U119*0.01788,0)+IFERROR(W119*0.01788,0)+IFERROR(Y119*0.01788,0)+IFERROR(AA119*0.01788,0))</f>
        <v/>
      </c>
      <c r="AD119" s="81" t="s">
        <v>57</v>
      </c>
      <c r="AE119" s="81" t="s">
        <v>57</v>
      </c>
      <c r="AF119" s="237" t="s">
        <v>214</v>
      </c>
      <c r="AG119" s="2"/>
      <c r="AH119" s="2"/>
      <c r="AI119" s="2"/>
      <c r="AJ119" s="2"/>
      <c r="AK119" s="2"/>
      <c r="AL119" s="60"/>
      <c r="AM119" s="60"/>
      <c r="AN119" s="60"/>
      <c r="AO119" s="2"/>
      <c r="AP119" s="2"/>
      <c r="AQ119" s="2"/>
      <c r="AR119" s="2"/>
      <c r="AS119" s="2"/>
      <c r="AT119" s="2"/>
      <c r="AU119" s="20"/>
      <c r="AV119" s="20"/>
      <c r="AW119" s="21"/>
      <c r="BB119" s="236" t="s">
        <v>97</v>
      </c>
      <c r="BO119" s="79">
        <f>IFERROR(U119*H119,0)</f>
        <v>0</v>
      </c>
      <c r="BP119" s="79">
        <f>IFERROR(V119*H119,0)</f>
        <v>0</v>
      </c>
      <c r="BQ119" s="79">
        <f>IFERROR(U119/I119,0)</f>
        <v>0</v>
      </c>
      <c r="BR119" s="79">
        <f>IFERROR(V119/I119,0)</f>
        <v>0</v>
      </c>
      <c r="BS119" s="79">
        <f>IFERROR(W119*H119,0)</f>
        <v>0</v>
      </c>
      <c r="BT119" s="79">
        <f>IFERROR(X119*H119,0)</f>
        <v>0</v>
      </c>
      <c r="BU119" s="79">
        <f>IFERROR(W119/I119,0)</f>
        <v>0</v>
      </c>
      <c r="BV119" s="79">
        <f>IFERROR(X119/I119,0)</f>
        <v>0</v>
      </c>
      <c r="BW119" s="79">
        <f>IFERROR(Y119*H119,0)</f>
        <v>0</v>
      </c>
      <c r="BX119" s="79">
        <f>IFERROR(Z119*H119,0)</f>
        <v>0</v>
      </c>
      <c r="BY119" s="79">
        <f>IFERROR(Y119/I119,0)</f>
        <v>0</v>
      </c>
      <c r="BZ119" s="79">
        <f>IFERROR(Z119/I119,0)</f>
        <v>0</v>
      </c>
      <c r="CA119" s="79">
        <f>IFERROR(AA119*H119,0)</f>
        <v>0</v>
      </c>
      <c r="CB119" s="79">
        <f>IFERROR(AB119*H119,0)</f>
        <v>0</v>
      </c>
      <c r="CC119" s="79">
        <f>IFERROR(AA119/I119,0)</f>
        <v>0</v>
      </c>
      <c r="CD119" s="79">
        <f>IFERROR(AB119/I119,0)</f>
        <v>0</v>
      </c>
    </row>
    <row r="120" spans="1:82" hidden="1" x14ac:dyDescent="0.2">
      <c r="A120" s="696"/>
      <c r="B120" s="696"/>
      <c r="C120" s="696"/>
      <c r="D120" s="696"/>
      <c r="E120" s="696"/>
      <c r="F120" s="696"/>
      <c r="G120" s="696"/>
      <c r="H120" s="696"/>
      <c r="I120" s="696"/>
      <c r="J120" s="696"/>
      <c r="K120" s="696"/>
      <c r="L120" s="696"/>
      <c r="M120" s="696"/>
      <c r="N120" s="696"/>
      <c r="O120" s="704" t="s">
        <v>43</v>
      </c>
      <c r="P120" s="705"/>
      <c r="Q120" s="705"/>
      <c r="R120" s="705"/>
      <c r="S120" s="705"/>
      <c r="T120" s="39" t="s">
        <v>42</v>
      </c>
      <c r="U120" s="104">
        <f t="shared" ref="U120:AB120" si="95">IFERROR(SUM(U115:U119),0)</f>
        <v>0</v>
      </c>
      <c r="V120" s="104">
        <f t="shared" si="95"/>
        <v>0</v>
      </c>
      <c r="W120" s="104">
        <f t="shared" si="95"/>
        <v>0</v>
      </c>
      <c r="X120" s="104">
        <f t="shared" si="95"/>
        <v>0</v>
      </c>
      <c r="Y120" s="104">
        <f t="shared" si="95"/>
        <v>0</v>
      </c>
      <c r="Z120" s="104">
        <f t="shared" si="95"/>
        <v>0</v>
      </c>
      <c r="AA120" s="104">
        <f t="shared" si="95"/>
        <v>0</v>
      </c>
      <c r="AB120" s="104">
        <f t="shared" si="95"/>
        <v>0</v>
      </c>
      <c r="AC120" s="104">
        <f>IFERROR(IF(AC115="",0,AC115),0)+IFERROR(IF(AC116="",0,AC116),0)+IFERROR(IF(AC117="",0,AC117),0)+IFERROR(IF(AC118="",0,AC118),0)+IFERROR(IF(AC119="",0,AC119),0)</f>
        <v>0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696"/>
      <c r="B121" s="696"/>
      <c r="C121" s="696"/>
      <c r="D121" s="696"/>
      <c r="E121" s="696"/>
      <c r="F121" s="696"/>
      <c r="G121" s="696"/>
      <c r="H121" s="696"/>
      <c r="I121" s="696"/>
      <c r="J121" s="696"/>
      <c r="K121" s="696"/>
      <c r="L121" s="696"/>
      <c r="M121" s="696"/>
      <c r="N121" s="696"/>
      <c r="O121" s="704" t="s">
        <v>43</v>
      </c>
      <c r="P121" s="705"/>
      <c r="Q121" s="705"/>
      <c r="R121" s="705"/>
      <c r="S121" s="705"/>
      <c r="T121" s="39" t="s">
        <v>0</v>
      </c>
      <c r="U121" s="106">
        <f>IFERROR(U115*G115,0)+IFERROR(U116*G116,0)+IFERROR(U117*G117,0)+IFERROR(U118*G118,0)+IFERROR(U119*G119,0)</f>
        <v>0</v>
      </c>
      <c r="V121" s="106">
        <f>IFERROR(V115*G115,0)+IFERROR(V116*G116,0)+IFERROR(V117*G117,0)+IFERROR(V118*G118,0)+IFERROR(V119*G119,0)</f>
        <v>0</v>
      </c>
      <c r="W121" s="106">
        <f>IFERROR(W115*G115,0)+IFERROR(W116*G116,0)+IFERROR(W117*G117,0)+IFERROR(W118*G118,0)+IFERROR(W119*G119,0)</f>
        <v>0</v>
      </c>
      <c r="X121" s="106">
        <f>IFERROR(X115*G115,0)+IFERROR(X116*G116,0)+IFERROR(X117*G117,0)+IFERROR(X118*G118,0)+IFERROR(X119*G119,0)</f>
        <v>0</v>
      </c>
      <c r="Y121" s="106">
        <f>IFERROR(Y115*G115,0)+IFERROR(Y116*G116,0)+IFERROR(Y117*G117,0)+IFERROR(Y118*G118,0)+IFERROR(Y119*G119,0)</f>
        <v>0</v>
      </c>
      <c r="Z121" s="106">
        <f>IFERROR(Z115*G115,0)+IFERROR(Z116*G116,0)+IFERROR(Z117*G117,0)+IFERROR(Z118*G118,0)+IFERROR(Z119*G119,0)</f>
        <v>0</v>
      </c>
      <c r="AA121" s="106">
        <f>IFERROR(AA115*G115,0)+IFERROR(AA116*G116,0)+IFERROR(AA117*G117,0)+IFERROR(AA118*G118,0)+IFERROR(AA119*G119,0)</f>
        <v>0</v>
      </c>
      <c r="AB121" s="106">
        <f>IFERROR(AB115*G115,0)+IFERROR(AB116*G116,0)+IFERROR(AB117*G117,0)+IFERROR(AB118*G118,0)+IFERROR(AB119*G119,0)</f>
        <v>0</v>
      </c>
      <c r="AC121" s="104" t="s">
        <v>57</v>
      </c>
      <c r="AD121" s="3"/>
      <c r="AE121" s="71"/>
      <c r="AF121" s="3"/>
      <c r="AG121" s="3"/>
      <c r="AH121" s="3"/>
      <c r="AI121" s="3"/>
      <c r="AJ121" s="3"/>
      <c r="AK121" s="3"/>
      <c r="AL121" s="61"/>
      <c r="AM121" s="61"/>
      <c r="AN121" s="61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707" t="s">
        <v>219</v>
      </c>
      <c r="B122" s="708"/>
      <c r="C122" s="708"/>
      <c r="D122" s="708"/>
      <c r="E122" s="708"/>
      <c r="F122" s="708"/>
      <c r="G122" s="708"/>
      <c r="H122" s="708"/>
      <c r="I122" s="708"/>
      <c r="J122" s="708"/>
      <c r="K122" s="708"/>
      <c r="L122" s="708"/>
      <c r="M122" s="708"/>
      <c r="N122" s="708"/>
      <c r="O122" s="708"/>
      <c r="P122" s="708"/>
      <c r="Q122" s="708"/>
      <c r="R122" s="708"/>
      <c r="S122" s="708"/>
      <c r="T122" s="708"/>
      <c r="U122" s="708"/>
      <c r="V122" s="708"/>
      <c r="W122" s="708"/>
      <c r="X122" s="708"/>
      <c r="Y122" s="708"/>
      <c r="Z122" s="708"/>
      <c r="AA122" s="709"/>
      <c r="AB122" s="709"/>
      <c r="AC122" s="709"/>
      <c r="AD122" s="709"/>
      <c r="AE122" s="710"/>
      <c r="AF122" s="711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t="15" hidden="1" x14ac:dyDescent="0.25">
      <c r="A123" s="712" t="s">
        <v>176</v>
      </c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13"/>
      <c r="P123" s="713"/>
      <c r="Q123" s="713"/>
      <c r="R123" s="713"/>
      <c r="S123" s="713"/>
      <c r="T123" s="713"/>
      <c r="U123" s="713"/>
      <c r="V123" s="713"/>
      <c r="W123" s="713"/>
      <c r="X123" s="708"/>
      <c r="Y123" s="708"/>
      <c r="Z123" s="708"/>
      <c r="AA123" s="709"/>
      <c r="AB123" s="709"/>
      <c r="AC123" s="709"/>
      <c r="AD123" s="709"/>
      <c r="AE123" s="710"/>
      <c r="AF123" s="714"/>
      <c r="AG123" s="2"/>
      <c r="AH123" s="2"/>
      <c r="AI123" s="2"/>
      <c r="AJ123" s="2"/>
      <c r="AK123" s="60"/>
      <c r="AL123" s="60"/>
      <c r="AM123" s="60"/>
      <c r="AN123" s="2"/>
      <c r="AO123" s="2"/>
      <c r="AP123" s="2"/>
      <c r="AQ123" s="2"/>
      <c r="AR123" s="2"/>
    </row>
    <row r="124" spans="1:82" hidden="1" x14ac:dyDescent="0.2">
      <c r="A124" s="81" t="s">
        <v>220</v>
      </c>
      <c r="B124" s="82" t="s">
        <v>221</v>
      </c>
      <c r="C124" s="82">
        <v>4301135295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96</v>
      </c>
      <c r="K124" s="86" t="s">
        <v>88</v>
      </c>
      <c r="L124" s="86"/>
      <c r="M124" s="699">
        <v>180</v>
      </c>
      <c r="N124" s="699"/>
      <c r="O124" s="9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701"/>
      <c r="Q124" s="701"/>
      <c r="R124" s="701"/>
      <c r="S124" s="701"/>
      <c r="T124" s="87" t="s">
        <v>42</v>
      </c>
      <c r="U124" s="64">
        <v>0</v>
      </c>
      <c r="V124" s="65">
        <f t="shared" ref="V124:V154" si="96">IFERROR(IF(U124="","",U124),"")</f>
        <v>0</v>
      </c>
      <c r="W124" s="64">
        <v>0</v>
      </c>
      <c r="X124" s="65">
        <f t="shared" ref="X124:X154" si="97">IFERROR(IF(W124="","",W124),"")</f>
        <v>0</v>
      </c>
      <c r="Y124" s="64">
        <v>0</v>
      </c>
      <c r="Z124" s="65">
        <f t="shared" ref="Z124:Z154" si="98">IFERROR(IF(Y124="","",Y124),"")</f>
        <v>0</v>
      </c>
      <c r="AA124" s="64">
        <v>0</v>
      </c>
      <c r="AB124" s="65">
        <f t="shared" ref="AB124:AB154" si="99">IFERROR(IF(AA124="","",AA124),"")</f>
        <v>0</v>
      </c>
      <c r="AC124" s="66" t="str">
        <f t="shared" ref="AC124:AC129" si="100">IF(IFERROR(U124*0.01788,0)+IFERROR(W124*0.01788,0)+IFERROR(Y124*0.01788,0)+IFERROR(AA124*0.01788,0)=0,"",IFERROR(U124*0.01788,0)+IFERROR(W124*0.01788,0)+IFERROR(Y124*0.01788,0)+IFERROR(AA124*0.01788,0))</f>
        <v/>
      </c>
      <c r="AD124" s="81" t="s">
        <v>57</v>
      </c>
      <c r="AE124" s="81" t="s">
        <v>57</v>
      </c>
      <c r="AF124" s="239" t="s">
        <v>222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97</v>
      </c>
      <c r="BO124" s="79">
        <f t="shared" ref="BO124:BO154" si="101">IFERROR(U124*H124,0)</f>
        <v>0</v>
      </c>
      <c r="BP124" s="79">
        <f t="shared" ref="BP124:BP154" si="102">IFERROR(V124*H124,0)</f>
        <v>0</v>
      </c>
      <c r="BQ124" s="79">
        <f t="shared" ref="BQ124:BQ154" si="103">IFERROR(U124/I124,0)</f>
        <v>0</v>
      </c>
      <c r="BR124" s="79">
        <f t="shared" ref="BR124:BR154" si="104">IFERROR(V124/I124,0)</f>
        <v>0</v>
      </c>
      <c r="BS124" s="79">
        <f t="shared" ref="BS124:BS154" si="105">IFERROR(W124*H124,0)</f>
        <v>0</v>
      </c>
      <c r="BT124" s="79">
        <f t="shared" ref="BT124:BT154" si="106">IFERROR(X124*H124,0)</f>
        <v>0</v>
      </c>
      <c r="BU124" s="79">
        <f t="shared" ref="BU124:BU154" si="107">IFERROR(W124/I124,0)</f>
        <v>0</v>
      </c>
      <c r="BV124" s="79">
        <f t="shared" ref="BV124:BV154" si="108">IFERROR(X124/I124,0)</f>
        <v>0</v>
      </c>
      <c r="BW124" s="79">
        <f t="shared" ref="BW124:BW154" si="109">IFERROR(Y124*H124,0)</f>
        <v>0</v>
      </c>
      <c r="BX124" s="79">
        <f t="shared" ref="BX124:BX154" si="110">IFERROR(Z124*H124,0)</f>
        <v>0</v>
      </c>
      <c r="BY124" s="79">
        <f t="shared" ref="BY124:BY154" si="111">IFERROR(Y124/I124,0)</f>
        <v>0</v>
      </c>
      <c r="BZ124" s="79">
        <f t="shared" ref="BZ124:BZ154" si="112">IFERROR(Z124/I124,0)</f>
        <v>0</v>
      </c>
      <c r="CA124" s="79">
        <f t="shared" ref="CA124:CA154" si="113">IFERROR(AA124*H124,0)</f>
        <v>0</v>
      </c>
      <c r="CB124" s="79">
        <f t="shared" ref="CB124:CB154" si="114">IFERROR(AB124*H124,0)</f>
        <v>0</v>
      </c>
      <c r="CC124" s="79">
        <f t="shared" ref="CC124:CC154" si="115">IFERROR(AA124/I124,0)</f>
        <v>0</v>
      </c>
      <c r="CD124" s="79">
        <f t="shared" ref="CD124:CD154" si="116">IFERROR(AB124/I124,0)</f>
        <v>0</v>
      </c>
    </row>
    <row r="125" spans="1:82" hidden="1" x14ac:dyDescent="0.2">
      <c r="A125" s="81" t="s">
        <v>220</v>
      </c>
      <c r="B125" s="82" t="s">
        <v>221</v>
      </c>
      <c r="C125" s="82">
        <v>4301135511</v>
      </c>
      <c r="D125" s="82">
        <v>4607111035141</v>
      </c>
      <c r="E125" s="83">
        <v>0.3</v>
      </c>
      <c r="F125" s="84">
        <v>12</v>
      </c>
      <c r="G125" s="83">
        <v>3.6</v>
      </c>
      <c r="H125" s="83">
        <v>4.3036000000000003</v>
      </c>
      <c r="I125" s="85">
        <v>70</v>
      </c>
      <c r="J125" s="85" t="s">
        <v>96</v>
      </c>
      <c r="K125" s="86" t="s">
        <v>88</v>
      </c>
      <c r="L125" s="86"/>
      <c r="M125" s="699">
        <v>180</v>
      </c>
      <c r="N125" s="699"/>
      <c r="O125" s="93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5" s="701"/>
      <c r="Q125" s="701"/>
      <c r="R125" s="701"/>
      <c r="S125" s="701"/>
      <c r="T125" s="87" t="s">
        <v>42</v>
      </c>
      <c r="U125" s="64">
        <v>0</v>
      </c>
      <c r="V125" s="65">
        <f t="shared" si="96"/>
        <v>0</v>
      </c>
      <c r="W125" s="64">
        <v>0</v>
      </c>
      <c r="X125" s="65">
        <f t="shared" si="97"/>
        <v>0</v>
      </c>
      <c r="Y125" s="64">
        <v>0</v>
      </c>
      <c r="Z125" s="65">
        <f t="shared" si="98"/>
        <v>0</v>
      </c>
      <c r="AA125" s="64">
        <v>0</v>
      </c>
      <c r="AB125" s="65">
        <f t="shared" si="99"/>
        <v>0</v>
      </c>
      <c r="AC125" s="66" t="str">
        <f t="shared" si="100"/>
        <v/>
      </c>
      <c r="AD125" s="81" t="s">
        <v>57</v>
      </c>
      <c r="AE125" s="81" t="s">
        <v>57</v>
      </c>
      <c r="AF125" s="241" t="s">
        <v>222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97</v>
      </c>
      <c r="BO125" s="79">
        <f t="shared" si="101"/>
        <v>0</v>
      </c>
      <c r="BP125" s="79">
        <f t="shared" si="102"/>
        <v>0</v>
      </c>
      <c r="BQ125" s="79">
        <f t="shared" si="103"/>
        <v>0</v>
      </c>
      <c r="BR125" s="79">
        <f t="shared" si="104"/>
        <v>0</v>
      </c>
      <c r="BS125" s="79">
        <f t="shared" si="105"/>
        <v>0</v>
      </c>
      <c r="BT125" s="79">
        <f t="shared" si="106"/>
        <v>0</v>
      </c>
      <c r="BU125" s="79">
        <f t="shared" si="107"/>
        <v>0</v>
      </c>
      <c r="BV125" s="79">
        <f t="shared" si="108"/>
        <v>0</v>
      </c>
      <c r="BW125" s="79">
        <f t="shared" si="109"/>
        <v>0</v>
      </c>
      <c r="BX125" s="79">
        <f t="shared" si="110"/>
        <v>0</v>
      </c>
      <c r="BY125" s="79">
        <f t="shared" si="111"/>
        <v>0</v>
      </c>
      <c r="BZ125" s="79">
        <f t="shared" si="112"/>
        <v>0</v>
      </c>
      <c r="CA125" s="79">
        <f t="shared" si="113"/>
        <v>0</v>
      </c>
      <c r="CB125" s="79">
        <f t="shared" si="114"/>
        <v>0</v>
      </c>
      <c r="CC125" s="79">
        <f t="shared" si="115"/>
        <v>0</v>
      </c>
      <c r="CD125" s="79">
        <f t="shared" si="116"/>
        <v>0</v>
      </c>
    </row>
    <row r="126" spans="1:82" ht="22.5" hidden="1" x14ac:dyDescent="0.2">
      <c r="A126" s="81" t="s">
        <v>223</v>
      </c>
      <c r="B126" s="82" t="s">
        <v>224</v>
      </c>
      <c r="C126" s="82">
        <v>4301135285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96</v>
      </c>
      <c r="K126" s="86" t="s">
        <v>88</v>
      </c>
      <c r="L126" s="86"/>
      <c r="M126" s="699">
        <v>180</v>
      </c>
      <c r="N126" s="699"/>
      <c r="O126" s="9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01"/>
      <c r="Q126" s="701"/>
      <c r="R126" s="701"/>
      <c r="S126" s="701"/>
      <c r="T126" s="87" t="s">
        <v>42</v>
      </c>
      <c r="U126" s="64">
        <v>0</v>
      </c>
      <c r="V126" s="65">
        <f t="shared" si="96"/>
        <v>0</v>
      </c>
      <c r="W126" s="64">
        <v>0</v>
      </c>
      <c r="X126" s="65">
        <f t="shared" si="97"/>
        <v>0</v>
      </c>
      <c r="Y126" s="64">
        <v>0</v>
      </c>
      <c r="Z126" s="65">
        <f t="shared" si="98"/>
        <v>0</v>
      </c>
      <c r="AA126" s="64">
        <v>0</v>
      </c>
      <c r="AB126" s="65">
        <f t="shared" si="99"/>
        <v>0</v>
      </c>
      <c r="AC126" s="66" t="str">
        <f t="shared" si="100"/>
        <v/>
      </c>
      <c r="AD126" s="81" t="s">
        <v>57</v>
      </c>
      <c r="AE126" s="81" t="s">
        <v>57</v>
      </c>
      <c r="AF126" s="243" t="s">
        <v>225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97</v>
      </c>
      <c r="BO126" s="79">
        <f t="shared" si="101"/>
        <v>0</v>
      </c>
      <c r="BP126" s="79">
        <f t="shared" si="102"/>
        <v>0</v>
      </c>
      <c r="BQ126" s="79">
        <f t="shared" si="103"/>
        <v>0</v>
      </c>
      <c r="BR126" s="79">
        <f t="shared" si="104"/>
        <v>0</v>
      </c>
      <c r="BS126" s="79">
        <f t="shared" si="105"/>
        <v>0</v>
      </c>
      <c r="BT126" s="79">
        <f t="shared" si="106"/>
        <v>0</v>
      </c>
      <c r="BU126" s="79">
        <f t="shared" si="107"/>
        <v>0</v>
      </c>
      <c r="BV126" s="79">
        <f t="shared" si="108"/>
        <v>0</v>
      </c>
      <c r="BW126" s="79">
        <f t="shared" si="109"/>
        <v>0</v>
      </c>
      <c r="BX126" s="79">
        <f t="shared" si="110"/>
        <v>0</v>
      </c>
      <c r="BY126" s="79">
        <f t="shared" si="111"/>
        <v>0</v>
      </c>
      <c r="BZ126" s="79">
        <f t="shared" si="112"/>
        <v>0</v>
      </c>
      <c r="CA126" s="79">
        <f t="shared" si="113"/>
        <v>0</v>
      </c>
      <c r="CB126" s="79">
        <f t="shared" si="114"/>
        <v>0</v>
      </c>
      <c r="CC126" s="79">
        <f t="shared" si="115"/>
        <v>0</v>
      </c>
      <c r="CD126" s="79">
        <f t="shared" si="116"/>
        <v>0</v>
      </c>
    </row>
    <row r="127" spans="1:82" ht="22.5" hidden="1" x14ac:dyDescent="0.2">
      <c r="A127" s="81" t="s">
        <v>223</v>
      </c>
      <c r="B127" s="82" t="s">
        <v>224</v>
      </c>
      <c r="C127" s="82">
        <v>4301135473</v>
      </c>
      <c r="D127" s="82">
        <v>4607111036407</v>
      </c>
      <c r="E127" s="83">
        <v>0.3</v>
      </c>
      <c r="F127" s="84">
        <v>14</v>
      </c>
      <c r="G127" s="83">
        <v>4.2</v>
      </c>
      <c r="H127" s="83">
        <v>4.5292000000000003</v>
      </c>
      <c r="I127" s="85">
        <v>70</v>
      </c>
      <c r="J127" s="85" t="s">
        <v>96</v>
      </c>
      <c r="K127" s="86" t="s">
        <v>88</v>
      </c>
      <c r="L127" s="86"/>
      <c r="M127" s="699">
        <v>180</v>
      </c>
      <c r="N127" s="699"/>
      <c r="O127" s="9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01"/>
      <c r="Q127" s="701"/>
      <c r="R127" s="701"/>
      <c r="S127" s="701"/>
      <c r="T127" s="87" t="s">
        <v>42</v>
      </c>
      <c r="U127" s="64">
        <v>0</v>
      </c>
      <c r="V127" s="65">
        <f t="shared" si="96"/>
        <v>0</v>
      </c>
      <c r="W127" s="64">
        <v>0</v>
      </c>
      <c r="X127" s="65">
        <f t="shared" si="97"/>
        <v>0</v>
      </c>
      <c r="Y127" s="64">
        <v>0</v>
      </c>
      <c r="Z127" s="65">
        <f t="shared" si="98"/>
        <v>0</v>
      </c>
      <c r="AA127" s="64">
        <v>0</v>
      </c>
      <c r="AB127" s="65">
        <f t="shared" si="99"/>
        <v>0</v>
      </c>
      <c r="AC127" s="66" t="str">
        <f t="shared" si="100"/>
        <v/>
      </c>
      <c r="AD127" s="81" t="s">
        <v>57</v>
      </c>
      <c r="AE127" s="81" t="s">
        <v>57</v>
      </c>
      <c r="AF127" s="245" t="s">
        <v>225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97</v>
      </c>
      <c r="BO127" s="79">
        <f t="shared" si="101"/>
        <v>0</v>
      </c>
      <c r="BP127" s="79">
        <f t="shared" si="102"/>
        <v>0</v>
      </c>
      <c r="BQ127" s="79">
        <f t="shared" si="103"/>
        <v>0</v>
      </c>
      <c r="BR127" s="79">
        <f t="shared" si="104"/>
        <v>0</v>
      </c>
      <c r="BS127" s="79">
        <f t="shared" si="105"/>
        <v>0</v>
      </c>
      <c r="BT127" s="79">
        <f t="shared" si="106"/>
        <v>0</v>
      </c>
      <c r="BU127" s="79">
        <f t="shared" si="107"/>
        <v>0</v>
      </c>
      <c r="BV127" s="79">
        <f t="shared" si="108"/>
        <v>0</v>
      </c>
      <c r="BW127" s="79">
        <f t="shared" si="109"/>
        <v>0</v>
      </c>
      <c r="BX127" s="79">
        <f t="shared" si="110"/>
        <v>0</v>
      </c>
      <c r="BY127" s="79">
        <f t="shared" si="111"/>
        <v>0</v>
      </c>
      <c r="BZ127" s="79">
        <f t="shared" si="112"/>
        <v>0</v>
      </c>
      <c r="CA127" s="79">
        <f t="shared" si="113"/>
        <v>0</v>
      </c>
      <c r="CB127" s="79">
        <f t="shared" si="114"/>
        <v>0</v>
      </c>
      <c r="CC127" s="79">
        <f t="shared" si="115"/>
        <v>0</v>
      </c>
      <c r="CD127" s="79">
        <f t="shared" si="116"/>
        <v>0</v>
      </c>
    </row>
    <row r="128" spans="1:82" ht="22.5" hidden="1" x14ac:dyDescent="0.2">
      <c r="A128" s="81" t="s">
        <v>226</v>
      </c>
      <c r="B128" s="82" t="s">
        <v>227</v>
      </c>
      <c r="C128" s="82">
        <v>4301135070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96</v>
      </c>
      <c r="K128" s="86" t="s">
        <v>88</v>
      </c>
      <c r="L128" s="86"/>
      <c r="M128" s="699">
        <v>180</v>
      </c>
      <c r="N128" s="699"/>
      <c r="O128" s="931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701"/>
      <c r="Q128" s="701"/>
      <c r="R128" s="701"/>
      <c r="S128" s="701"/>
      <c r="T128" s="87" t="s">
        <v>42</v>
      </c>
      <c r="U128" s="64">
        <v>0</v>
      </c>
      <c r="V128" s="65">
        <f t="shared" si="96"/>
        <v>0</v>
      </c>
      <c r="W128" s="64">
        <v>0</v>
      </c>
      <c r="X128" s="65">
        <f t="shared" si="97"/>
        <v>0</v>
      </c>
      <c r="Y128" s="64">
        <v>0</v>
      </c>
      <c r="Z128" s="65">
        <f t="shared" si="98"/>
        <v>0</v>
      </c>
      <c r="AA128" s="64">
        <v>0</v>
      </c>
      <c r="AB128" s="65">
        <f t="shared" si="99"/>
        <v>0</v>
      </c>
      <c r="AC128" s="66" t="str">
        <f t="shared" si="100"/>
        <v/>
      </c>
      <c r="AD128" s="81" t="s">
        <v>57</v>
      </c>
      <c r="AE128" s="81" t="s">
        <v>57</v>
      </c>
      <c r="AF128" s="247" t="s">
        <v>228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97</v>
      </c>
      <c r="BO128" s="79">
        <f t="shared" si="101"/>
        <v>0</v>
      </c>
      <c r="BP128" s="79">
        <f t="shared" si="102"/>
        <v>0</v>
      </c>
      <c r="BQ128" s="79">
        <f t="shared" si="103"/>
        <v>0</v>
      </c>
      <c r="BR128" s="79">
        <f t="shared" si="104"/>
        <v>0</v>
      </c>
      <c r="BS128" s="79">
        <f t="shared" si="105"/>
        <v>0</v>
      </c>
      <c r="BT128" s="79">
        <f t="shared" si="106"/>
        <v>0</v>
      </c>
      <c r="BU128" s="79">
        <f t="shared" si="107"/>
        <v>0</v>
      </c>
      <c r="BV128" s="79">
        <f t="shared" si="108"/>
        <v>0</v>
      </c>
      <c r="BW128" s="79">
        <f t="shared" si="109"/>
        <v>0</v>
      </c>
      <c r="BX128" s="79">
        <f t="shared" si="110"/>
        <v>0</v>
      </c>
      <c r="BY128" s="79">
        <f t="shared" si="111"/>
        <v>0</v>
      </c>
      <c r="BZ128" s="79">
        <f t="shared" si="112"/>
        <v>0</v>
      </c>
      <c r="CA128" s="79">
        <f t="shared" si="113"/>
        <v>0</v>
      </c>
      <c r="CB128" s="79">
        <f t="shared" si="114"/>
        <v>0</v>
      </c>
      <c r="CC128" s="79">
        <f t="shared" si="115"/>
        <v>0</v>
      </c>
      <c r="CD128" s="79">
        <f t="shared" si="116"/>
        <v>0</v>
      </c>
    </row>
    <row r="129" spans="1:82" ht="22.5" hidden="1" x14ac:dyDescent="0.2">
      <c r="A129" s="81" t="s">
        <v>229</v>
      </c>
      <c r="B129" s="82" t="s">
        <v>230</v>
      </c>
      <c r="C129" s="82">
        <v>4301135286</v>
      </c>
      <c r="D129" s="82">
        <v>4607111033628</v>
      </c>
      <c r="E129" s="83">
        <v>0.3</v>
      </c>
      <c r="F129" s="84">
        <v>12</v>
      </c>
      <c r="G129" s="83">
        <v>3.6</v>
      </c>
      <c r="H129" s="83">
        <v>4.3036000000000003</v>
      </c>
      <c r="I129" s="85">
        <v>70</v>
      </c>
      <c r="J129" s="85" t="s">
        <v>96</v>
      </c>
      <c r="K129" s="86" t="s">
        <v>88</v>
      </c>
      <c r="L129" s="86"/>
      <c r="M129" s="699">
        <v>180</v>
      </c>
      <c r="N129" s="699"/>
      <c r="O129" s="93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01"/>
      <c r="Q129" s="701"/>
      <c r="R129" s="701"/>
      <c r="S129" s="701"/>
      <c r="T129" s="87" t="s">
        <v>42</v>
      </c>
      <c r="U129" s="64">
        <v>0</v>
      </c>
      <c r="V129" s="65">
        <f t="shared" si="96"/>
        <v>0</v>
      </c>
      <c r="W129" s="64">
        <v>0</v>
      </c>
      <c r="X129" s="65">
        <f t="shared" si="97"/>
        <v>0</v>
      </c>
      <c r="Y129" s="64">
        <v>0</v>
      </c>
      <c r="Z129" s="65">
        <f t="shared" si="98"/>
        <v>0</v>
      </c>
      <c r="AA129" s="64">
        <v>0</v>
      </c>
      <c r="AB129" s="65">
        <f t="shared" si="99"/>
        <v>0</v>
      </c>
      <c r="AC129" s="66" t="str">
        <f t="shared" si="100"/>
        <v/>
      </c>
      <c r="AD129" s="81" t="s">
        <v>57</v>
      </c>
      <c r="AE129" s="81" t="s">
        <v>57</v>
      </c>
      <c r="AF129" s="249" t="s">
        <v>231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97</v>
      </c>
      <c r="BO129" s="79">
        <f t="shared" si="101"/>
        <v>0</v>
      </c>
      <c r="BP129" s="79">
        <f t="shared" si="102"/>
        <v>0</v>
      </c>
      <c r="BQ129" s="79">
        <f t="shared" si="103"/>
        <v>0</v>
      </c>
      <c r="BR129" s="79">
        <f t="shared" si="104"/>
        <v>0</v>
      </c>
      <c r="BS129" s="79">
        <f t="shared" si="105"/>
        <v>0</v>
      </c>
      <c r="BT129" s="79">
        <f t="shared" si="106"/>
        <v>0</v>
      </c>
      <c r="BU129" s="79">
        <f t="shared" si="107"/>
        <v>0</v>
      </c>
      <c r="BV129" s="79">
        <f t="shared" si="108"/>
        <v>0</v>
      </c>
      <c r="BW129" s="79">
        <f t="shared" si="109"/>
        <v>0</v>
      </c>
      <c r="BX129" s="79">
        <f t="shared" si="110"/>
        <v>0</v>
      </c>
      <c r="BY129" s="79">
        <f t="shared" si="111"/>
        <v>0</v>
      </c>
      <c r="BZ129" s="79">
        <f t="shared" si="112"/>
        <v>0</v>
      </c>
      <c r="CA129" s="79">
        <f t="shared" si="113"/>
        <v>0</v>
      </c>
      <c r="CB129" s="79">
        <f t="shared" si="114"/>
        <v>0</v>
      </c>
      <c r="CC129" s="79">
        <f t="shared" si="115"/>
        <v>0</v>
      </c>
      <c r="CD129" s="79">
        <f t="shared" si="116"/>
        <v>0</v>
      </c>
    </row>
    <row r="130" spans="1:82" hidden="1" x14ac:dyDescent="0.2">
      <c r="A130" s="81" t="s">
        <v>232</v>
      </c>
      <c r="B130" s="82" t="s">
        <v>233</v>
      </c>
      <c r="C130" s="82">
        <v>4301135410</v>
      </c>
      <c r="D130" s="82">
        <v>4607111033451</v>
      </c>
      <c r="E130" s="83">
        <v>0.3</v>
      </c>
      <c r="F130" s="84">
        <v>6</v>
      </c>
      <c r="G130" s="83">
        <v>1.8</v>
      </c>
      <c r="H130" s="83">
        <v>2.2218</v>
      </c>
      <c r="I130" s="85">
        <v>182</v>
      </c>
      <c r="J130" s="85" t="s">
        <v>96</v>
      </c>
      <c r="K130" s="86" t="s">
        <v>88</v>
      </c>
      <c r="L130" s="86"/>
      <c r="M130" s="699">
        <v>365</v>
      </c>
      <c r="N130" s="699"/>
      <c r="O130" s="933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30" s="701"/>
      <c r="Q130" s="701"/>
      <c r="R130" s="701"/>
      <c r="S130" s="701"/>
      <c r="T130" s="87" t="s">
        <v>42</v>
      </c>
      <c r="U130" s="64">
        <v>0</v>
      </c>
      <c r="V130" s="65">
        <f t="shared" si="96"/>
        <v>0</v>
      </c>
      <c r="W130" s="64">
        <v>0</v>
      </c>
      <c r="X130" s="65">
        <f t="shared" si="97"/>
        <v>0</v>
      </c>
      <c r="Y130" s="64">
        <v>0</v>
      </c>
      <c r="Z130" s="65">
        <f t="shared" si="98"/>
        <v>0</v>
      </c>
      <c r="AA130" s="64">
        <v>0</v>
      </c>
      <c r="AB130" s="65">
        <f t="shared" si="99"/>
        <v>0</v>
      </c>
      <c r="AC130" s="66" t="str">
        <f>IF(IFERROR(U130*0.00941,0)+IFERROR(W130*0.00941,0)+IFERROR(Y130*0.00941,0)+IFERROR(AA130*0.00941,0)=0,"",IFERROR(U130*0.00941,0)+IFERROR(W130*0.00941,0)+IFERROR(Y130*0.00941,0)+IFERROR(AA130*0.00941,0))</f>
        <v/>
      </c>
      <c r="AD130" s="81" t="s">
        <v>57</v>
      </c>
      <c r="AE130" s="81" t="s">
        <v>57</v>
      </c>
      <c r="AF130" s="251" t="s">
        <v>234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97</v>
      </c>
      <c r="BO130" s="79">
        <f t="shared" si="101"/>
        <v>0</v>
      </c>
      <c r="BP130" s="79">
        <f t="shared" si="102"/>
        <v>0</v>
      </c>
      <c r="BQ130" s="79">
        <f t="shared" si="103"/>
        <v>0</v>
      </c>
      <c r="BR130" s="79">
        <f t="shared" si="104"/>
        <v>0</v>
      </c>
      <c r="BS130" s="79">
        <f t="shared" si="105"/>
        <v>0</v>
      </c>
      <c r="BT130" s="79">
        <f t="shared" si="106"/>
        <v>0</v>
      </c>
      <c r="BU130" s="79">
        <f t="shared" si="107"/>
        <v>0</v>
      </c>
      <c r="BV130" s="79">
        <f t="shared" si="108"/>
        <v>0</v>
      </c>
      <c r="BW130" s="79">
        <f t="shared" si="109"/>
        <v>0</v>
      </c>
      <c r="BX130" s="79">
        <f t="shared" si="110"/>
        <v>0</v>
      </c>
      <c r="BY130" s="79">
        <f t="shared" si="111"/>
        <v>0</v>
      </c>
      <c r="BZ130" s="79">
        <f t="shared" si="112"/>
        <v>0</v>
      </c>
      <c r="CA130" s="79">
        <f t="shared" si="113"/>
        <v>0</v>
      </c>
      <c r="CB130" s="79">
        <f t="shared" si="114"/>
        <v>0</v>
      </c>
      <c r="CC130" s="79">
        <f t="shared" si="115"/>
        <v>0</v>
      </c>
      <c r="CD130" s="79">
        <f t="shared" si="116"/>
        <v>0</v>
      </c>
    </row>
    <row r="131" spans="1:82" hidden="1" x14ac:dyDescent="0.2">
      <c r="A131" s="81" t="s">
        <v>235</v>
      </c>
      <c r="B131" s="82" t="s">
        <v>236</v>
      </c>
      <c r="C131" s="82">
        <v>4301135600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96</v>
      </c>
      <c r="K131" s="86" t="s">
        <v>88</v>
      </c>
      <c r="L131" s="86"/>
      <c r="M131" s="699">
        <v>180</v>
      </c>
      <c r="N131" s="699"/>
      <c r="O131" s="934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1" s="701"/>
      <c r="Q131" s="701"/>
      <c r="R131" s="701"/>
      <c r="S131" s="701"/>
      <c r="T131" s="87" t="s">
        <v>42</v>
      </c>
      <c r="U131" s="64">
        <v>0</v>
      </c>
      <c r="V131" s="65">
        <f t="shared" si="96"/>
        <v>0</v>
      </c>
      <c r="W131" s="64">
        <v>0</v>
      </c>
      <c r="X131" s="65">
        <f t="shared" si="97"/>
        <v>0</v>
      </c>
      <c r="Y131" s="64">
        <v>0</v>
      </c>
      <c r="Z131" s="65">
        <f t="shared" si="98"/>
        <v>0</v>
      </c>
      <c r="AA131" s="64">
        <v>0</v>
      </c>
      <c r="AB131" s="65">
        <f t="shared" si="99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57</v>
      </c>
      <c r="AE131" s="81" t="s">
        <v>57</v>
      </c>
      <c r="AF131" s="253" t="s">
        <v>206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97</v>
      </c>
      <c r="BO131" s="79">
        <f t="shared" si="101"/>
        <v>0</v>
      </c>
      <c r="BP131" s="79">
        <f t="shared" si="102"/>
        <v>0</v>
      </c>
      <c r="BQ131" s="79">
        <f t="shared" si="103"/>
        <v>0</v>
      </c>
      <c r="BR131" s="79">
        <f t="shared" si="104"/>
        <v>0</v>
      </c>
      <c r="BS131" s="79">
        <f t="shared" si="105"/>
        <v>0</v>
      </c>
      <c r="BT131" s="79">
        <f t="shared" si="106"/>
        <v>0</v>
      </c>
      <c r="BU131" s="79">
        <f t="shared" si="107"/>
        <v>0</v>
      </c>
      <c r="BV131" s="79">
        <f t="shared" si="108"/>
        <v>0</v>
      </c>
      <c r="BW131" s="79">
        <f t="shared" si="109"/>
        <v>0</v>
      </c>
      <c r="BX131" s="79">
        <f t="shared" si="110"/>
        <v>0</v>
      </c>
      <c r="BY131" s="79">
        <f t="shared" si="111"/>
        <v>0</v>
      </c>
      <c r="BZ131" s="79">
        <f t="shared" si="112"/>
        <v>0</v>
      </c>
      <c r="CA131" s="79">
        <f t="shared" si="113"/>
        <v>0</v>
      </c>
      <c r="CB131" s="79">
        <f t="shared" si="114"/>
        <v>0</v>
      </c>
      <c r="CC131" s="79">
        <f t="shared" si="115"/>
        <v>0</v>
      </c>
      <c r="CD131" s="79">
        <f t="shared" si="116"/>
        <v>0</v>
      </c>
    </row>
    <row r="132" spans="1:82" hidden="1" x14ac:dyDescent="0.2">
      <c r="A132" s="81" t="s">
        <v>237</v>
      </c>
      <c r="B132" s="82" t="s">
        <v>238</v>
      </c>
      <c r="C132" s="82">
        <v>4301135292</v>
      </c>
      <c r="D132" s="82">
        <v>4607111033451</v>
      </c>
      <c r="E132" s="83">
        <v>0.3</v>
      </c>
      <c r="F132" s="84">
        <v>12</v>
      </c>
      <c r="G132" s="83">
        <v>3.6</v>
      </c>
      <c r="H132" s="83">
        <v>4.3036000000000003</v>
      </c>
      <c r="I132" s="85">
        <v>70</v>
      </c>
      <c r="J132" s="85" t="s">
        <v>96</v>
      </c>
      <c r="K132" s="86" t="s">
        <v>88</v>
      </c>
      <c r="L132" s="86"/>
      <c r="M132" s="699">
        <v>180</v>
      </c>
      <c r="N132" s="699"/>
      <c r="O132" s="9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01"/>
      <c r="Q132" s="701"/>
      <c r="R132" s="701"/>
      <c r="S132" s="701"/>
      <c r="T132" s="87" t="s">
        <v>42</v>
      </c>
      <c r="U132" s="64">
        <v>0</v>
      </c>
      <c r="V132" s="65">
        <f t="shared" si="96"/>
        <v>0</v>
      </c>
      <c r="W132" s="64">
        <v>0</v>
      </c>
      <c r="X132" s="65">
        <f t="shared" si="97"/>
        <v>0</v>
      </c>
      <c r="Y132" s="64">
        <v>0</v>
      </c>
      <c r="Z132" s="65">
        <f t="shared" si="98"/>
        <v>0</v>
      </c>
      <c r="AA132" s="64">
        <v>0</v>
      </c>
      <c r="AB132" s="65">
        <f t="shared" si="99"/>
        <v>0</v>
      </c>
      <c r="AC132" s="66" t="str">
        <f>IF(IFERROR(U132*0.01788,0)+IFERROR(W132*0.01788,0)+IFERROR(Y132*0.01788,0)+IFERROR(AA132*0.01788,0)=0,"",IFERROR(U132*0.01788,0)+IFERROR(W132*0.01788,0)+IFERROR(Y132*0.01788,0)+IFERROR(AA132*0.01788,0))</f>
        <v/>
      </c>
      <c r="AD132" s="81" t="s">
        <v>57</v>
      </c>
      <c r="AE132" s="81" t="s">
        <v>57</v>
      </c>
      <c r="AF132" s="255" t="s">
        <v>206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97</v>
      </c>
      <c r="BO132" s="79">
        <f t="shared" si="101"/>
        <v>0</v>
      </c>
      <c r="BP132" s="79">
        <f t="shared" si="102"/>
        <v>0</v>
      </c>
      <c r="BQ132" s="79">
        <f t="shared" si="103"/>
        <v>0</v>
      </c>
      <c r="BR132" s="79">
        <f t="shared" si="104"/>
        <v>0</v>
      </c>
      <c r="BS132" s="79">
        <f t="shared" si="105"/>
        <v>0</v>
      </c>
      <c r="BT132" s="79">
        <f t="shared" si="106"/>
        <v>0</v>
      </c>
      <c r="BU132" s="79">
        <f t="shared" si="107"/>
        <v>0</v>
      </c>
      <c r="BV132" s="79">
        <f t="shared" si="108"/>
        <v>0</v>
      </c>
      <c r="BW132" s="79">
        <f t="shared" si="109"/>
        <v>0</v>
      </c>
      <c r="BX132" s="79">
        <f t="shared" si="110"/>
        <v>0</v>
      </c>
      <c r="BY132" s="79">
        <f t="shared" si="111"/>
        <v>0</v>
      </c>
      <c r="BZ132" s="79">
        <f t="shared" si="112"/>
        <v>0</v>
      </c>
      <c r="CA132" s="79">
        <f t="shared" si="113"/>
        <v>0</v>
      </c>
      <c r="CB132" s="79">
        <f t="shared" si="114"/>
        <v>0</v>
      </c>
      <c r="CC132" s="79">
        <f t="shared" si="115"/>
        <v>0</v>
      </c>
      <c r="CD132" s="79">
        <f t="shared" si="116"/>
        <v>0</v>
      </c>
    </row>
    <row r="133" spans="1:82" hidden="1" x14ac:dyDescent="0.2">
      <c r="A133" s="81" t="s">
        <v>237</v>
      </c>
      <c r="B133" s="82" t="s">
        <v>238</v>
      </c>
      <c r="C133" s="82">
        <v>4301135461</v>
      </c>
      <c r="D133" s="82">
        <v>4607111033451</v>
      </c>
      <c r="E133" s="83">
        <v>0.3</v>
      </c>
      <c r="F133" s="84">
        <v>12</v>
      </c>
      <c r="G133" s="83">
        <v>3.6</v>
      </c>
      <c r="H133" s="83">
        <v>4.3036000000000003</v>
      </c>
      <c r="I133" s="85">
        <v>70</v>
      </c>
      <c r="J133" s="85" t="s">
        <v>96</v>
      </c>
      <c r="K133" s="86" t="s">
        <v>88</v>
      </c>
      <c r="L133" s="86"/>
      <c r="M133" s="699">
        <v>180</v>
      </c>
      <c r="N133" s="699"/>
      <c r="O133" s="92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01"/>
      <c r="Q133" s="701"/>
      <c r="R133" s="701"/>
      <c r="S133" s="701"/>
      <c r="T133" s="87" t="s">
        <v>42</v>
      </c>
      <c r="U133" s="64">
        <v>0</v>
      </c>
      <c r="V133" s="65">
        <f t="shared" si="96"/>
        <v>0</v>
      </c>
      <c r="W133" s="64">
        <v>0</v>
      </c>
      <c r="X133" s="65">
        <f t="shared" si="97"/>
        <v>0</v>
      </c>
      <c r="Y133" s="64">
        <v>0</v>
      </c>
      <c r="Z133" s="65">
        <f t="shared" si="98"/>
        <v>0</v>
      </c>
      <c r="AA133" s="64">
        <v>0</v>
      </c>
      <c r="AB133" s="65">
        <f t="shared" si="99"/>
        <v>0</v>
      </c>
      <c r="AC133" s="66" t="str">
        <f>IF(IFERROR(U133*0.01788,0)+IFERROR(W133*0.01788,0)+IFERROR(Y133*0.01788,0)+IFERROR(AA133*0.01788,0)=0,"",IFERROR(U133*0.01788,0)+IFERROR(W133*0.01788,0)+IFERROR(Y133*0.01788,0)+IFERROR(AA133*0.01788,0))</f>
        <v/>
      </c>
      <c r="AD133" s="81" t="s">
        <v>57</v>
      </c>
      <c r="AE133" s="81" t="s">
        <v>57</v>
      </c>
      <c r="AF133" s="257" t="s">
        <v>206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97</v>
      </c>
      <c r="BO133" s="79">
        <f t="shared" si="101"/>
        <v>0</v>
      </c>
      <c r="BP133" s="79">
        <f t="shared" si="102"/>
        <v>0</v>
      </c>
      <c r="BQ133" s="79">
        <f t="shared" si="103"/>
        <v>0</v>
      </c>
      <c r="BR133" s="79">
        <f t="shared" si="104"/>
        <v>0</v>
      </c>
      <c r="BS133" s="79">
        <f t="shared" si="105"/>
        <v>0</v>
      </c>
      <c r="BT133" s="79">
        <f t="shared" si="106"/>
        <v>0</v>
      </c>
      <c r="BU133" s="79">
        <f t="shared" si="107"/>
        <v>0</v>
      </c>
      <c r="BV133" s="79">
        <f t="shared" si="108"/>
        <v>0</v>
      </c>
      <c r="BW133" s="79">
        <f t="shared" si="109"/>
        <v>0</v>
      </c>
      <c r="BX133" s="79">
        <f t="shared" si="110"/>
        <v>0</v>
      </c>
      <c r="BY133" s="79">
        <f t="shared" si="111"/>
        <v>0</v>
      </c>
      <c r="BZ133" s="79">
        <f t="shared" si="112"/>
        <v>0</v>
      </c>
      <c r="CA133" s="79">
        <f t="shared" si="113"/>
        <v>0</v>
      </c>
      <c r="CB133" s="79">
        <f t="shared" si="114"/>
        <v>0</v>
      </c>
      <c r="CC133" s="79">
        <f t="shared" si="115"/>
        <v>0</v>
      </c>
      <c r="CD133" s="79">
        <f t="shared" si="116"/>
        <v>0</v>
      </c>
    </row>
    <row r="134" spans="1:82" ht="22.5" hidden="1" x14ac:dyDescent="0.2">
      <c r="A134" s="81" t="s">
        <v>239</v>
      </c>
      <c r="B134" s="82" t="s">
        <v>240</v>
      </c>
      <c r="C134" s="82">
        <v>4301135293</v>
      </c>
      <c r="D134" s="82">
        <v>4607111033451</v>
      </c>
      <c r="E134" s="83">
        <v>0.3</v>
      </c>
      <c r="F134" s="84">
        <v>6</v>
      </c>
      <c r="G134" s="83">
        <v>1.8</v>
      </c>
      <c r="H134" s="83">
        <v>2.2218</v>
      </c>
      <c r="I134" s="85">
        <v>140</v>
      </c>
      <c r="J134" s="85" t="s">
        <v>96</v>
      </c>
      <c r="K134" s="86" t="s">
        <v>88</v>
      </c>
      <c r="L134" s="86"/>
      <c r="M134" s="699">
        <v>180</v>
      </c>
      <c r="N134" s="699"/>
      <c r="O134" s="927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01"/>
      <c r="Q134" s="701"/>
      <c r="R134" s="701"/>
      <c r="S134" s="701"/>
      <c r="T134" s="87" t="s">
        <v>42</v>
      </c>
      <c r="U134" s="64">
        <v>0</v>
      </c>
      <c r="V134" s="65">
        <f t="shared" si="96"/>
        <v>0</v>
      </c>
      <c r="W134" s="64">
        <v>0</v>
      </c>
      <c r="X134" s="65">
        <f t="shared" si="97"/>
        <v>0</v>
      </c>
      <c r="Y134" s="64">
        <v>0</v>
      </c>
      <c r="Z134" s="65">
        <f t="shared" si="98"/>
        <v>0</v>
      </c>
      <c r="AA134" s="64">
        <v>0</v>
      </c>
      <c r="AB134" s="65">
        <f t="shared" si="99"/>
        <v>0</v>
      </c>
      <c r="AC134" s="66" t="str">
        <f>IF(IFERROR(U134*0.00941,0)+IFERROR(W134*0.00941,0)+IFERROR(Y134*0.00941,0)+IFERROR(AA134*0.00941,0)=0,"",IFERROR(U134*0.00941,0)+IFERROR(W134*0.00941,0)+IFERROR(Y134*0.00941,0)+IFERROR(AA134*0.00941,0))</f>
        <v/>
      </c>
      <c r="AD134" s="81" t="s">
        <v>57</v>
      </c>
      <c r="AE134" s="81" t="s">
        <v>57</v>
      </c>
      <c r="AF134" s="259" t="s">
        <v>241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97</v>
      </c>
      <c r="BO134" s="79">
        <f t="shared" si="101"/>
        <v>0</v>
      </c>
      <c r="BP134" s="79">
        <f t="shared" si="102"/>
        <v>0</v>
      </c>
      <c r="BQ134" s="79">
        <f t="shared" si="103"/>
        <v>0</v>
      </c>
      <c r="BR134" s="79">
        <f t="shared" si="104"/>
        <v>0</v>
      </c>
      <c r="BS134" s="79">
        <f t="shared" si="105"/>
        <v>0</v>
      </c>
      <c r="BT134" s="79">
        <f t="shared" si="106"/>
        <v>0</v>
      </c>
      <c r="BU134" s="79">
        <f t="shared" si="107"/>
        <v>0</v>
      </c>
      <c r="BV134" s="79">
        <f t="shared" si="108"/>
        <v>0</v>
      </c>
      <c r="BW134" s="79">
        <f t="shared" si="109"/>
        <v>0</v>
      </c>
      <c r="BX134" s="79">
        <f t="shared" si="110"/>
        <v>0</v>
      </c>
      <c r="BY134" s="79">
        <f t="shared" si="111"/>
        <v>0</v>
      </c>
      <c r="BZ134" s="79">
        <f t="shared" si="112"/>
        <v>0</v>
      </c>
      <c r="CA134" s="79">
        <f t="shared" si="113"/>
        <v>0</v>
      </c>
      <c r="CB134" s="79">
        <f t="shared" si="114"/>
        <v>0</v>
      </c>
      <c r="CC134" s="79">
        <f t="shared" si="115"/>
        <v>0</v>
      </c>
      <c r="CD134" s="79">
        <f t="shared" si="116"/>
        <v>0</v>
      </c>
    </row>
    <row r="135" spans="1:82" ht="22.5" hidden="1" x14ac:dyDescent="0.2">
      <c r="A135" s="81" t="s">
        <v>239</v>
      </c>
      <c r="B135" s="82" t="s">
        <v>240</v>
      </c>
      <c r="C135" s="82">
        <v>4301135468</v>
      </c>
      <c r="D135" s="82">
        <v>4607111033451</v>
      </c>
      <c r="E135" s="83">
        <v>0.3</v>
      </c>
      <c r="F135" s="84">
        <v>6</v>
      </c>
      <c r="G135" s="83">
        <v>1.8</v>
      </c>
      <c r="H135" s="83">
        <v>2.2218</v>
      </c>
      <c r="I135" s="85">
        <v>140</v>
      </c>
      <c r="J135" s="85" t="s">
        <v>96</v>
      </c>
      <c r="K135" s="86" t="s">
        <v>88</v>
      </c>
      <c r="L135" s="86"/>
      <c r="M135" s="699">
        <v>180</v>
      </c>
      <c r="N135" s="699"/>
      <c r="O135" s="92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701"/>
      <c r="Q135" s="701"/>
      <c r="R135" s="701"/>
      <c r="S135" s="701"/>
      <c r="T135" s="87" t="s">
        <v>42</v>
      </c>
      <c r="U135" s="64">
        <v>0</v>
      </c>
      <c r="V135" s="65">
        <f t="shared" si="96"/>
        <v>0</v>
      </c>
      <c r="W135" s="64">
        <v>0</v>
      </c>
      <c r="X135" s="65">
        <f t="shared" si="97"/>
        <v>0</v>
      </c>
      <c r="Y135" s="64">
        <v>0</v>
      </c>
      <c r="Z135" s="65">
        <f t="shared" si="98"/>
        <v>0</v>
      </c>
      <c r="AA135" s="64">
        <v>0</v>
      </c>
      <c r="AB135" s="65">
        <f t="shared" si="99"/>
        <v>0</v>
      </c>
      <c r="AC135" s="66" t="str">
        <f>IF(IFERROR(U135*0.00941,0)+IFERROR(W135*0.00941,0)+IFERROR(Y135*0.00941,0)+IFERROR(AA135*0.00941,0)=0,"",IFERROR(U135*0.00941,0)+IFERROR(W135*0.00941,0)+IFERROR(Y135*0.00941,0)+IFERROR(AA135*0.00941,0))</f>
        <v/>
      </c>
      <c r="AD135" s="81" t="s">
        <v>57</v>
      </c>
      <c r="AE135" s="81" t="s">
        <v>57</v>
      </c>
      <c r="AF135" s="261" t="s">
        <v>241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97</v>
      </c>
      <c r="BO135" s="79">
        <f t="shared" si="101"/>
        <v>0</v>
      </c>
      <c r="BP135" s="79">
        <f t="shared" si="102"/>
        <v>0</v>
      </c>
      <c r="BQ135" s="79">
        <f t="shared" si="103"/>
        <v>0</v>
      </c>
      <c r="BR135" s="79">
        <f t="shared" si="104"/>
        <v>0</v>
      </c>
      <c r="BS135" s="79">
        <f t="shared" si="105"/>
        <v>0</v>
      </c>
      <c r="BT135" s="79">
        <f t="shared" si="106"/>
        <v>0</v>
      </c>
      <c r="BU135" s="79">
        <f t="shared" si="107"/>
        <v>0</v>
      </c>
      <c r="BV135" s="79">
        <f t="shared" si="108"/>
        <v>0</v>
      </c>
      <c r="BW135" s="79">
        <f t="shared" si="109"/>
        <v>0</v>
      </c>
      <c r="BX135" s="79">
        <f t="shared" si="110"/>
        <v>0</v>
      </c>
      <c r="BY135" s="79">
        <f t="shared" si="111"/>
        <v>0</v>
      </c>
      <c r="BZ135" s="79">
        <f t="shared" si="112"/>
        <v>0</v>
      </c>
      <c r="CA135" s="79">
        <f t="shared" si="113"/>
        <v>0</v>
      </c>
      <c r="CB135" s="79">
        <f t="shared" si="114"/>
        <v>0</v>
      </c>
      <c r="CC135" s="79">
        <f t="shared" si="115"/>
        <v>0</v>
      </c>
      <c r="CD135" s="79">
        <f t="shared" si="116"/>
        <v>0</v>
      </c>
    </row>
    <row r="136" spans="1:82" hidden="1" x14ac:dyDescent="0.2">
      <c r="A136" s="81" t="s">
        <v>242</v>
      </c>
      <c r="B136" s="82" t="s">
        <v>243</v>
      </c>
      <c r="C136" s="82">
        <v>4301135577</v>
      </c>
      <c r="D136" s="82">
        <v>4607111033451</v>
      </c>
      <c r="E136" s="83">
        <v>0.3</v>
      </c>
      <c r="F136" s="84">
        <v>12</v>
      </c>
      <c r="G136" s="83">
        <v>3.6</v>
      </c>
      <c r="H136" s="83">
        <v>4.3036000000000003</v>
      </c>
      <c r="I136" s="85">
        <v>70</v>
      </c>
      <c r="J136" s="85" t="s">
        <v>96</v>
      </c>
      <c r="K136" s="86" t="s">
        <v>88</v>
      </c>
      <c r="L136" s="86"/>
      <c r="M136" s="699">
        <v>180</v>
      </c>
      <c r="N136" s="699"/>
      <c r="O136" s="92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6" s="701"/>
      <c r="Q136" s="701"/>
      <c r="R136" s="701"/>
      <c r="S136" s="701"/>
      <c r="T136" s="87" t="s">
        <v>42</v>
      </c>
      <c r="U136" s="64">
        <v>0</v>
      </c>
      <c r="V136" s="65">
        <f t="shared" si="96"/>
        <v>0</v>
      </c>
      <c r="W136" s="64">
        <v>0</v>
      </c>
      <c r="X136" s="65">
        <f t="shared" si="97"/>
        <v>0</v>
      </c>
      <c r="Y136" s="64">
        <v>0</v>
      </c>
      <c r="Z136" s="65">
        <f t="shared" si="98"/>
        <v>0</v>
      </c>
      <c r="AA136" s="64">
        <v>0</v>
      </c>
      <c r="AB136" s="65">
        <f t="shared" si="99"/>
        <v>0</v>
      </c>
      <c r="AC136" s="66" t="str">
        <f>IF(IFERROR(U136*0.01788,0)+IFERROR(W136*0.01788,0)+IFERROR(Y136*0.01788,0)+IFERROR(AA136*0.01788,0)=0,"",IFERROR(U136*0.01788,0)+IFERROR(W136*0.01788,0)+IFERROR(Y136*0.01788,0)+IFERROR(AA136*0.01788,0))</f>
        <v/>
      </c>
      <c r="AD136" s="81" t="s">
        <v>57</v>
      </c>
      <c r="AE136" s="81" t="s">
        <v>57</v>
      </c>
      <c r="AF136" s="263" t="s">
        <v>206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97</v>
      </c>
      <c r="BO136" s="79">
        <f t="shared" si="101"/>
        <v>0</v>
      </c>
      <c r="BP136" s="79">
        <f t="shared" si="102"/>
        <v>0</v>
      </c>
      <c r="BQ136" s="79">
        <f t="shared" si="103"/>
        <v>0</v>
      </c>
      <c r="BR136" s="79">
        <f t="shared" si="104"/>
        <v>0</v>
      </c>
      <c r="BS136" s="79">
        <f t="shared" si="105"/>
        <v>0</v>
      </c>
      <c r="BT136" s="79">
        <f t="shared" si="106"/>
        <v>0</v>
      </c>
      <c r="BU136" s="79">
        <f t="shared" si="107"/>
        <v>0</v>
      </c>
      <c r="BV136" s="79">
        <f t="shared" si="108"/>
        <v>0</v>
      </c>
      <c r="BW136" s="79">
        <f t="shared" si="109"/>
        <v>0</v>
      </c>
      <c r="BX136" s="79">
        <f t="shared" si="110"/>
        <v>0</v>
      </c>
      <c r="BY136" s="79">
        <f t="shared" si="111"/>
        <v>0</v>
      </c>
      <c r="BZ136" s="79">
        <f t="shared" si="112"/>
        <v>0</v>
      </c>
      <c r="CA136" s="79">
        <f t="shared" si="113"/>
        <v>0</v>
      </c>
      <c r="CB136" s="79">
        <f t="shared" si="114"/>
        <v>0</v>
      </c>
      <c r="CC136" s="79">
        <f t="shared" si="115"/>
        <v>0</v>
      </c>
      <c r="CD136" s="79">
        <f t="shared" si="116"/>
        <v>0</v>
      </c>
    </row>
    <row r="137" spans="1:82" hidden="1" x14ac:dyDescent="0.2">
      <c r="A137" s="81" t="s">
        <v>244</v>
      </c>
      <c r="B137" s="82" t="s">
        <v>245</v>
      </c>
      <c r="C137" s="82">
        <v>4301135568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96</v>
      </c>
      <c r="K137" s="86" t="s">
        <v>88</v>
      </c>
      <c r="L137" s="86"/>
      <c r="M137" s="699">
        <v>180</v>
      </c>
      <c r="N137" s="699"/>
      <c r="O137" s="930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7" s="701"/>
      <c r="Q137" s="701"/>
      <c r="R137" s="701"/>
      <c r="S137" s="701"/>
      <c r="T137" s="87" t="s">
        <v>42</v>
      </c>
      <c r="U137" s="64">
        <v>0</v>
      </c>
      <c r="V137" s="65">
        <f t="shared" si="96"/>
        <v>0</v>
      </c>
      <c r="W137" s="64">
        <v>0</v>
      </c>
      <c r="X137" s="65">
        <f t="shared" si="97"/>
        <v>0</v>
      </c>
      <c r="Y137" s="64">
        <v>0</v>
      </c>
      <c r="Z137" s="65">
        <f t="shared" si="98"/>
        <v>0</v>
      </c>
      <c r="AA137" s="64">
        <v>0</v>
      </c>
      <c r="AB137" s="65">
        <f t="shared" si="99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57</v>
      </c>
      <c r="AE137" s="81" t="s">
        <v>57</v>
      </c>
      <c r="AF137" s="265" t="s">
        <v>206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97</v>
      </c>
      <c r="BO137" s="79">
        <f t="shared" si="101"/>
        <v>0</v>
      </c>
      <c r="BP137" s="79">
        <f t="shared" si="102"/>
        <v>0</v>
      </c>
      <c r="BQ137" s="79">
        <f t="shared" si="103"/>
        <v>0</v>
      </c>
      <c r="BR137" s="79">
        <f t="shared" si="104"/>
        <v>0</v>
      </c>
      <c r="BS137" s="79">
        <f t="shared" si="105"/>
        <v>0</v>
      </c>
      <c r="BT137" s="79">
        <f t="shared" si="106"/>
        <v>0</v>
      </c>
      <c r="BU137" s="79">
        <f t="shared" si="107"/>
        <v>0</v>
      </c>
      <c r="BV137" s="79">
        <f t="shared" si="108"/>
        <v>0</v>
      </c>
      <c r="BW137" s="79">
        <f t="shared" si="109"/>
        <v>0</v>
      </c>
      <c r="BX137" s="79">
        <f t="shared" si="110"/>
        <v>0</v>
      </c>
      <c r="BY137" s="79">
        <f t="shared" si="111"/>
        <v>0</v>
      </c>
      <c r="BZ137" s="79">
        <f t="shared" si="112"/>
        <v>0</v>
      </c>
      <c r="CA137" s="79">
        <f t="shared" si="113"/>
        <v>0</v>
      </c>
      <c r="CB137" s="79">
        <f t="shared" si="114"/>
        <v>0</v>
      </c>
      <c r="CC137" s="79">
        <f t="shared" si="115"/>
        <v>0</v>
      </c>
      <c r="CD137" s="79">
        <f t="shared" si="116"/>
        <v>0</v>
      </c>
    </row>
    <row r="138" spans="1:82" hidden="1" x14ac:dyDescent="0.2">
      <c r="A138" s="81" t="s">
        <v>244</v>
      </c>
      <c r="B138" s="82" t="s">
        <v>245</v>
      </c>
      <c r="C138" s="82">
        <v>4301135587</v>
      </c>
      <c r="D138" s="82">
        <v>4607111033451</v>
      </c>
      <c r="E138" s="83">
        <v>0.3</v>
      </c>
      <c r="F138" s="84">
        <v>6</v>
      </c>
      <c r="G138" s="83">
        <v>1.8</v>
      </c>
      <c r="H138" s="83">
        <v>2.2218</v>
      </c>
      <c r="I138" s="85">
        <v>140</v>
      </c>
      <c r="J138" s="85" t="s">
        <v>96</v>
      </c>
      <c r="K138" s="86" t="s">
        <v>88</v>
      </c>
      <c r="L138" s="86"/>
      <c r="M138" s="699">
        <v>180</v>
      </c>
      <c r="N138" s="699"/>
      <c r="O138" s="921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8" s="701"/>
      <c r="Q138" s="701"/>
      <c r="R138" s="701"/>
      <c r="S138" s="701"/>
      <c r="T138" s="87" t="s">
        <v>42</v>
      </c>
      <c r="U138" s="64">
        <v>0</v>
      </c>
      <c r="V138" s="65">
        <f t="shared" si="96"/>
        <v>0</v>
      </c>
      <c r="W138" s="64">
        <v>0</v>
      </c>
      <c r="X138" s="65">
        <f t="shared" si="97"/>
        <v>0</v>
      </c>
      <c r="Y138" s="64">
        <v>0</v>
      </c>
      <c r="Z138" s="65">
        <f t="shared" si="98"/>
        <v>0</v>
      </c>
      <c r="AA138" s="64">
        <v>0</v>
      </c>
      <c r="AB138" s="65">
        <f t="shared" si="99"/>
        <v>0</v>
      </c>
      <c r="AC138" s="66" t="str">
        <f>IF(IFERROR(U138*0.00941,0)+IFERROR(W138*0.00941,0)+IFERROR(Y138*0.00941,0)+IFERROR(AA138*0.00941,0)=0,"",IFERROR(U138*0.00941,0)+IFERROR(W138*0.00941,0)+IFERROR(Y138*0.00941,0)+IFERROR(AA138*0.00941,0))</f>
        <v/>
      </c>
      <c r="AD138" s="81" t="s">
        <v>57</v>
      </c>
      <c r="AE138" s="81" t="s">
        <v>57</v>
      </c>
      <c r="AF138" s="267" t="s">
        <v>206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97</v>
      </c>
      <c r="BO138" s="79">
        <f t="shared" si="101"/>
        <v>0</v>
      </c>
      <c r="BP138" s="79">
        <f t="shared" si="102"/>
        <v>0</v>
      </c>
      <c r="BQ138" s="79">
        <f t="shared" si="103"/>
        <v>0</v>
      </c>
      <c r="BR138" s="79">
        <f t="shared" si="104"/>
        <v>0</v>
      </c>
      <c r="BS138" s="79">
        <f t="shared" si="105"/>
        <v>0</v>
      </c>
      <c r="BT138" s="79">
        <f t="shared" si="106"/>
        <v>0</v>
      </c>
      <c r="BU138" s="79">
        <f t="shared" si="107"/>
        <v>0</v>
      </c>
      <c r="BV138" s="79">
        <f t="shared" si="108"/>
        <v>0</v>
      </c>
      <c r="BW138" s="79">
        <f t="shared" si="109"/>
        <v>0</v>
      </c>
      <c r="BX138" s="79">
        <f t="shared" si="110"/>
        <v>0</v>
      </c>
      <c r="BY138" s="79">
        <f t="shared" si="111"/>
        <v>0</v>
      </c>
      <c r="BZ138" s="79">
        <f t="shared" si="112"/>
        <v>0</v>
      </c>
      <c r="CA138" s="79">
        <f t="shared" si="113"/>
        <v>0</v>
      </c>
      <c r="CB138" s="79">
        <f t="shared" si="114"/>
        <v>0</v>
      </c>
      <c r="CC138" s="79">
        <f t="shared" si="115"/>
        <v>0</v>
      </c>
      <c r="CD138" s="79">
        <f t="shared" si="116"/>
        <v>0</v>
      </c>
    </row>
    <row r="139" spans="1:82" hidden="1" x14ac:dyDescent="0.2">
      <c r="A139" s="81" t="s">
        <v>246</v>
      </c>
      <c r="B139" s="82" t="s">
        <v>247</v>
      </c>
      <c r="C139" s="82">
        <v>4301135595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96</v>
      </c>
      <c r="K139" s="86" t="s">
        <v>88</v>
      </c>
      <c r="L139" s="86"/>
      <c r="M139" s="699">
        <v>180</v>
      </c>
      <c r="N139" s="699"/>
      <c r="O139" s="92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39" s="701"/>
      <c r="Q139" s="701"/>
      <c r="R139" s="701"/>
      <c r="S139" s="701"/>
      <c r="T139" s="87" t="s">
        <v>42</v>
      </c>
      <c r="U139" s="64">
        <v>0</v>
      </c>
      <c r="V139" s="65">
        <f t="shared" si="96"/>
        <v>0</v>
      </c>
      <c r="W139" s="64">
        <v>0</v>
      </c>
      <c r="X139" s="65">
        <f t="shared" si="97"/>
        <v>0</v>
      </c>
      <c r="Y139" s="64">
        <v>0</v>
      </c>
      <c r="Z139" s="65">
        <f t="shared" si="98"/>
        <v>0</v>
      </c>
      <c r="AA139" s="64">
        <v>0</v>
      </c>
      <c r="AB139" s="65">
        <f t="shared" si="99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57</v>
      </c>
      <c r="AE139" s="81" t="s">
        <v>57</v>
      </c>
      <c r="AF139" s="269" t="s">
        <v>222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97</v>
      </c>
      <c r="BO139" s="79">
        <f t="shared" si="101"/>
        <v>0</v>
      </c>
      <c r="BP139" s="79">
        <f t="shared" si="102"/>
        <v>0</v>
      </c>
      <c r="BQ139" s="79">
        <f t="shared" si="103"/>
        <v>0</v>
      </c>
      <c r="BR139" s="79">
        <f t="shared" si="104"/>
        <v>0</v>
      </c>
      <c r="BS139" s="79">
        <f t="shared" si="105"/>
        <v>0</v>
      </c>
      <c r="BT139" s="79">
        <f t="shared" si="106"/>
        <v>0</v>
      </c>
      <c r="BU139" s="79">
        <f t="shared" si="107"/>
        <v>0</v>
      </c>
      <c r="BV139" s="79">
        <f t="shared" si="108"/>
        <v>0</v>
      </c>
      <c r="BW139" s="79">
        <f t="shared" si="109"/>
        <v>0</v>
      </c>
      <c r="BX139" s="79">
        <f t="shared" si="110"/>
        <v>0</v>
      </c>
      <c r="BY139" s="79">
        <f t="shared" si="111"/>
        <v>0</v>
      </c>
      <c r="BZ139" s="79">
        <f t="shared" si="112"/>
        <v>0</v>
      </c>
      <c r="CA139" s="79">
        <f t="shared" si="113"/>
        <v>0</v>
      </c>
      <c r="CB139" s="79">
        <f t="shared" si="114"/>
        <v>0</v>
      </c>
      <c r="CC139" s="79">
        <f t="shared" si="115"/>
        <v>0</v>
      </c>
      <c r="CD139" s="79">
        <f t="shared" si="116"/>
        <v>0</v>
      </c>
    </row>
    <row r="140" spans="1:82" hidden="1" x14ac:dyDescent="0.2">
      <c r="A140" s="81" t="s">
        <v>246</v>
      </c>
      <c r="B140" s="82" t="s">
        <v>247</v>
      </c>
      <c r="C140" s="82">
        <v>4301135637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96</v>
      </c>
      <c r="K140" s="86" t="s">
        <v>88</v>
      </c>
      <c r="L140" s="86"/>
      <c r="M140" s="699">
        <v>180</v>
      </c>
      <c r="N140" s="699"/>
      <c r="O140" s="92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0" s="701"/>
      <c r="Q140" s="701"/>
      <c r="R140" s="701"/>
      <c r="S140" s="701"/>
      <c r="T140" s="87" t="s">
        <v>42</v>
      </c>
      <c r="U140" s="64">
        <v>0</v>
      </c>
      <c r="V140" s="65">
        <f t="shared" si="96"/>
        <v>0</v>
      </c>
      <c r="W140" s="64">
        <v>0</v>
      </c>
      <c r="X140" s="65">
        <f t="shared" si="97"/>
        <v>0</v>
      </c>
      <c r="Y140" s="64">
        <v>0</v>
      </c>
      <c r="Z140" s="65">
        <f t="shared" si="98"/>
        <v>0</v>
      </c>
      <c r="AA140" s="64">
        <v>0</v>
      </c>
      <c r="AB140" s="65">
        <f t="shared" si="99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57</v>
      </c>
      <c r="AE140" s="81" t="s">
        <v>57</v>
      </c>
      <c r="AF140" s="271" t="s">
        <v>222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97</v>
      </c>
      <c r="BO140" s="79">
        <f t="shared" si="101"/>
        <v>0</v>
      </c>
      <c r="BP140" s="79">
        <f t="shared" si="102"/>
        <v>0</v>
      </c>
      <c r="BQ140" s="79">
        <f t="shared" si="103"/>
        <v>0</v>
      </c>
      <c r="BR140" s="79">
        <f t="shared" si="104"/>
        <v>0</v>
      </c>
      <c r="BS140" s="79">
        <f t="shared" si="105"/>
        <v>0</v>
      </c>
      <c r="BT140" s="79">
        <f t="shared" si="106"/>
        <v>0</v>
      </c>
      <c r="BU140" s="79">
        <f t="shared" si="107"/>
        <v>0</v>
      </c>
      <c r="BV140" s="79">
        <f t="shared" si="108"/>
        <v>0</v>
      </c>
      <c r="BW140" s="79">
        <f t="shared" si="109"/>
        <v>0</v>
      </c>
      <c r="BX140" s="79">
        <f t="shared" si="110"/>
        <v>0</v>
      </c>
      <c r="BY140" s="79">
        <f t="shared" si="111"/>
        <v>0</v>
      </c>
      <c r="BZ140" s="79">
        <f t="shared" si="112"/>
        <v>0</v>
      </c>
      <c r="CA140" s="79">
        <f t="shared" si="113"/>
        <v>0</v>
      </c>
      <c r="CB140" s="79">
        <f t="shared" si="114"/>
        <v>0</v>
      </c>
      <c r="CC140" s="79">
        <f t="shared" si="115"/>
        <v>0</v>
      </c>
      <c r="CD140" s="79">
        <f t="shared" si="116"/>
        <v>0</v>
      </c>
    </row>
    <row r="141" spans="1:82" ht="22.5" hidden="1" x14ac:dyDescent="0.2">
      <c r="A141" s="81" t="s">
        <v>248</v>
      </c>
      <c r="B141" s="82" t="s">
        <v>249</v>
      </c>
      <c r="C141" s="82">
        <v>4301135065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96</v>
      </c>
      <c r="K141" s="86" t="s">
        <v>88</v>
      </c>
      <c r="L141" s="86"/>
      <c r="M141" s="699">
        <v>180</v>
      </c>
      <c r="N141" s="699"/>
      <c r="O141" s="924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01"/>
      <c r="Q141" s="701"/>
      <c r="R141" s="701"/>
      <c r="S141" s="701"/>
      <c r="T141" s="87" t="s">
        <v>42</v>
      </c>
      <c r="U141" s="64">
        <v>0</v>
      </c>
      <c r="V141" s="65">
        <f t="shared" si="96"/>
        <v>0</v>
      </c>
      <c r="W141" s="64">
        <v>0</v>
      </c>
      <c r="X141" s="65">
        <f t="shared" si="97"/>
        <v>0</v>
      </c>
      <c r="Y141" s="64">
        <v>0</v>
      </c>
      <c r="Z141" s="65">
        <f t="shared" si="98"/>
        <v>0</v>
      </c>
      <c r="AA141" s="64">
        <v>0</v>
      </c>
      <c r="AB141" s="65">
        <f t="shared" si="99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57</v>
      </c>
      <c r="AE141" s="81" t="s">
        <v>57</v>
      </c>
      <c r="AF141" s="273" t="s">
        <v>250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97</v>
      </c>
      <c r="BO141" s="79">
        <f t="shared" si="101"/>
        <v>0</v>
      </c>
      <c r="BP141" s="79">
        <f t="shared" si="102"/>
        <v>0</v>
      </c>
      <c r="BQ141" s="79">
        <f t="shared" si="103"/>
        <v>0</v>
      </c>
      <c r="BR141" s="79">
        <f t="shared" si="104"/>
        <v>0</v>
      </c>
      <c r="BS141" s="79">
        <f t="shared" si="105"/>
        <v>0</v>
      </c>
      <c r="BT141" s="79">
        <f t="shared" si="106"/>
        <v>0</v>
      </c>
      <c r="BU141" s="79">
        <f t="shared" si="107"/>
        <v>0</v>
      </c>
      <c r="BV141" s="79">
        <f t="shared" si="108"/>
        <v>0</v>
      </c>
      <c r="BW141" s="79">
        <f t="shared" si="109"/>
        <v>0</v>
      </c>
      <c r="BX141" s="79">
        <f t="shared" si="110"/>
        <v>0</v>
      </c>
      <c r="BY141" s="79">
        <f t="shared" si="111"/>
        <v>0</v>
      </c>
      <c r="BZ141" s="79">
        <f t="shared" si="112"/>
        <v>0</v>
      </c>
      <c r="CA141" s="79">
        <f t="shared" si="113"/>
        <v>0</v>
      </c>
      <c r="CB141" s="79">
        <f t="shared" si="114"/>
        <v>0</v>
      </c>
      <c r="CC141" s="79">
        <f t="shared" si="115"/>
        <v>0</v>
      </c>
      <c r="CD141" s="79">
        <f t="shared" si="116"/>
        <v>0</v>
      </c>
    </row>
    <row r="142" spans="1:82" ht="22.5" hidden="1" x14ac:dyDescent="0.2">
      <c r="A142" s="81" t="s">
        <v>246</v>
      </c>
      <c r="B142" s="82" t="s">
        <v>251</v>
      </c>
      <c r="C142" s="82">
        <v>4301135073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96</v>
      </c>
      <c r="K142" s="86" t="s">
        <v>88</v>
      </c>
      <c r="L142" s="86"/>
      <c r="M142" s="699">
        <v>180</v>
      </c>
      <c r="N142" s="699"/>
      <c r="O142" s="925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01"/>
      <c r="Q142" s="701"/>
      <c r="R142" s="701"/>
      <c r="S142" s="701"/>
      <c r="T142" s="87" t="s">
        <v>42</v>
      </c>
      <c r="U142" s="64">
        <v>0</v>
      </c>
      <c r="V142" s="65">
        <f t="shared" si="96"/>
        <v>0</v>
      </c>
      <c r="W142" s="64">
        <v>0</v>
      </c>
      <c r="X142" s="65">
        <f t="shared" si="97"/>
        <v>0</v>
      </c>
      <c r="Y142" s="64">
        <v>0</v>
      </c>
      <c r="Z142" s="65">
        <f t="shared" si="98"/>
        <v>0</v>
      </c>
      <c r="AA142" s="64">
        <v>0</v>
      </c>
      <c r="AB142" s="65">
        <f t="shared" si="99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57</v>
      </c>
      <c r="AE142" s="81" t="s">
        <v>57</v>
      </c>
      <c r="AF142" s="275" t="s">
        <v>250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97</v>
      </c>
      <c r="BO142" s="79">
        <f t="shared" si="101"/>
        <v>0</v>
      </c>
      <c r="BP142" s="79">
        <f t="shared" si="102"/>
        <v>0</v>
      </c>
      <c r="BQ142" s="79">
        <f t="shared" si="103"/>
        <v>0</v>
      </c>
      <c r="BR142" s="79">
        <f t="shared" si="104"/>
        <v>0</v>
      </c>
      <c r="BS142" s="79">
        <f t="shared" si="105"/>
        <v>0</v>
      </c>
      <c r="BT142" s="79">
        <f t="shared" si="106"/>
        <v>0</v>
      </c>
      <c r="BU142" s="79">
        <f t="shared" si="107"/>
        <v>0</v>
      </c>
      <c r="BV142" s="79">
        <f t="shared" si="108"/>
        <v>0</v>
      </c>
      <c r="BW142" s="79">
        <f t="shared" si="109"/>
        <v>0</v>
      </c>
      <c r="BX142" s="79">
        <f t="shared" si="110"/>
        <v>0</v>
      </c>
      <c r="BY142" s="79">
        <f t="shared" si="111"/>
        <v>0</v>
      </c>
      <c r="BZ142" s="79">
        <f t="shared" si="112"/>
        <v>0</v>
      </c>
      <c r="CA142" s="79">
        <f t="shared" si="113"/>
        <v>0</v>
      </c>
      <c r="CB142" s="79">
        <f t="shared" si="114"/>
        <v>0</v>
      </c>
      <c r="CC142" s="79">
        <f t="shared" si="115"/>
        <v>0</v>
      </c>
      <c r="CD142" s="79">
        <f t="shared" si="116"/>
        <v>0</v>
      </c>
    </row>
    <row r="143" spans="1:82" ht="22.5" hidden="1" x14ac:dyDescent="0.2">
      <c r="A143" s="81" t="s">
        <v>246</v>
      </c>
      <c r="B143" s="82" t="s">
        <v>251</v>
      </c>
      <c r="C143" s="82">
        <v>4301135387</v>
      </c>
      <c r="D143" s="82">
        <v>4607111035141</v>
      </c>
      <c r="E143" s="83">
        <v>0.3</v>
      </c>
      <c r="F143" s="84">
        <v>12</v>
      </c>
      <c r="G143" s="83">
        <v>3.6</v>
      </c>
      <c r="H143" s="83">
        <v>4.3036000000000003</v>
      </c>
      <c r="I143" s="85">
        <v>70</v>
      </c>
      <c r="J143" s="85" t="s">
        <v>96</v>
      </c>
      <c r="K143" s="86" t="s">
        <v>88</v>
      </c>
      <c r="L143" s="86"/>
      <c r="M143" s="699">
        <v>180</v>
      </c>
      <c r="N143" s="699"/>
      <c r="O143" s="916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01"/>
      <c r="Q143" s="701"/>
      <c r="R143" s="701"/>
      <c r="S143" s="701"/>
      <c r="T143" s="87" t="s">
        <v>42</v>
      </c>
      <c r="U143" s="64">
        <v>0</v>
      </c>
      <c r="V143" s="65">
        <f t="shared" si="96"/>
        <v>0</v>
      </c>
      <c r="W143" s="64">
        <v>0</v>
      </c>
      <c r="X143" s="65">
        <f t="shared" si="97"/>
        <v>0</v>
      </c>
      <c r="Y143" s="64">
        <v>0</v>
      </c>
      <c r="Z143" s="65">
        <f t="shared" si="98"/>
        <v>0</v>
      </c>
      <c r="AA143" s="64">
        <v>0</v>
      </c>
      <c r="AB143" s="65">
        <f t="shared" si="99"/>
        <v>0</v>
      </c>
      <c r="AC143" s="66" t="str">
        <f>IF(IFERROR(U143*0.01788,0)+IFERROR(W143*0.01788,0)+IFERROR(Y143*0.01788,0)+IFERROR(AA143*0.01788,0)=0,"",IFERROR(U143*0.01788,0)+IFERROR(W143*0.01788,0)+IFERROR(Y143*0.01788,0)+IFERROR(AA143*0.01788,0))</f>
        <v/>
      </c>
      <c r="AD143" s="81" t="s">
        <v>57</v>
      </c>
      <c r="AE143" s="81" t="s">
        <v>57</v>
      </c>
      <c r="AF143" s="277" t="s">
        <v>250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97</v>
      </c>
      <c r="BO143" s="79">
        <f t="shared" si="101"/>
        <v>0</v>
      </c>
      <c r="BP143" s="79">
        <f t="shared" si="102"/>
        <v>0</v>
      </c>
      <c r="BQ143" s="79">
        <f t="shared" si="103"/>
        <v>0</v>
      </c>
      <c r="BR143" s="79">
        <f t="shared" si="104"/>
        <v>0</v>
      </c>
      <c r="BS143" s="79">
        <f t="shared" si="105"/>
        <v>0</v>
      </c>
      <c r="BT143" s="79">
        <f t="shared" si="106"/>
        <v>0</v>
      </c>
      <c r="BU143" s="79">
        <f t="shared" si="107"/>
        <v>0</v>
      </c>
      <c r="BV143" s="79">
        <f t="shared" si="108"/>
        <v>0</v>
      </c>
      <c r="BW143" s="79">
        <f t="shared" si="109"/>
        <v>0</v>
      </c>
      <c r="BX143" s="79">
        <f t="shared" si="110"/>
        <v>0</v>
      </c>
      <c r="BY143" s="79">
        <f t="shared" si="111"/>
        <v>0</v>
      </c>
      <c r="BZ143" s="79">
        <f t="shared" si="112"/>
        <v>0</v>
      </c>
      <c r="CA143" s="79">
        <f t="shared" si="113"/>
        <v>0</v>
      </c>
      <c r="CB143" s="79">
        <f t="shared" si="114"/>
        <v>0</v>
      </c>
      <c r="CC143" s="79">
        <f t="shared" si="115"/>
        <v>0</v>
      </c>
      <c r="CD143" s="79">
        <f t="shared" si="116"/>
        <v>0</v>
      </c>
    </row>
    <row r="144" spans="1:82" hidden="1" x14ac:dyDescent="0.2">
      <c r="A144" s="81" t="s">
        <v>252</v>
      </c>
      <c r="B144" s="82" t="s">
        <v>253</v>
      </c>
      <c r="C144" s="82">
        <v>4301135214</v>
      </c>
      <c r="D144" s="82">
        <v>4607111033444</v>
      </c>
      <c r="E144" s="83">
        <v>0.3</v>
      </c>
      <c r="F144" s="84">
        <v>6</v>
      </c>
      <c r="G144" s="83">
        <v>1.8</v>
      </c>
      <c r="H144" s="83">
        <v>2.2218</v>
      </c>
      <c r="I144" s="85">
        <v>182</v>
      </c>
      <c r="J144" s="85" t="s">
        <v>96</v>
      </c>
      <c r="K144" s="86" t="s">
        <v>88</v>
      </c>
      <c r="L144" s="86"/>
      <c r="M144" s="699">
        <v>365</v>
      </c>
      <c r="N144" s="699"/>
      <c r="O144" s="917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4" s="701"/>
      <c r="Q144" s="701"/>
      <c r="R144" s="701"/>
      <c r="S144" s="701"/>
      <c r="T144" s="87" t="s">
        <v>42</v>
      </c>
      <c r="U144" s="64">
        <v>0</v>
      </c>
      <c r="V144" s="65">
        <f t="shared" si="96"/>
        <v>0</v>
      </c>
      <c r="W144" s="64">
        <v>0</v>
      </c>
      <c r="X144" s="65">
        <f t="shared" si="97"/>
        <v>0</v>
      </c>
      <c r="Y144" s="64">
        <v>0</v>
      </c>
      <c r="Z144" s="65">
        <f t="shared" si="98"/>
        <v>0</v>
      </c>
      <c r="AA144" s="64">
        <v>0</v>
      </c>
      <c r="AB144" s="65">
        <f t="shared" si="99"/>
        <v>0</v>
      </c>
      <c r="AC144" s="66" t="str">
        <f>IF(IFERROR(U144*0.00941,0)+IFERROR(W144*0.00941,0)+IFERROR(Y144*0.00941,0)+IFERROR(AA144*0.00941,0)=0,"",IFERROR(U144*0.00941,0)+IFERROR(W144*0.00941,0)+IFERROR(Y144*0.00941,0)+IFERROR(AA144*0.00941,0))</f>
        <v/>
      </c>
      <c r="AD144" s="81" t="s">
        <v>57</v>
      </c>
      <c r="AE144" s="81" t="s">
        <v>57</v>
      </c>
      <c r="AF144" s="279" t="s">
        <v>234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97</v>
      </c>
      <c r="BO144" s="79">
        <f t="shared" si="101"/>
        <v>0</v>
      </c>
      <c r="BP144" s="79">
        <f t="shared" si="102"/>
        <v>0</v>
      </c>
      <c r="BQ144" s="79">
        <f t="shared" si="103"/>
        <v>0</v>
      </c>
      <c r="BR144" s="79">
        <f t="shared" si="104"/>
        <v>0</v>
      </c>
      <c r="BS144" s="79">
        <f t="shared" si="105"/>
        <v>0</v>
      </c>
      <c r="BT144" s="79">
        <f t="shared" si="106"/>
        <v>0</v>
      </c>
      <c r="BU144" s="79">
        <f t="shared" si="107"/>
        <v>0</v>
      </c>
      <c r="BV144" s="79">
        <f t="shared" si="108"/>
        <v>0</v>
      </c>
      <c r="BW144" s="79">
        <f t="shared" si="109"/>
        <v>0</v>
      </c>
      <c r="BX144" s="79">
        <f t="shared" si="110"/>
        <v>0</v>
      </c>
      <c r="BY144" s="79">
        <f t="shared" si="111"/>
        <v>0</v>
      </c>
      <c r="BZ144" s="79">
        <f t="shared" si="112"/>
        <v>0</v>
      </c>
      <c r="CA144" s="79">
        <f t="shared" si="113"/>
        <v>0</v>
      </c>
      <c r="CB144" s="79">
        <f t="shared" si="114"/>
        <v>0</v>
      </c>
      <c r="CC144" s="79">
        <f t="shared" si="115"/>
        <v>0</v>
      </c>
      <c r="CD144" s="79">
        <f t="shared" si="116"/>
        <v>0</v>
      </c>
    </row>
    <row r="145" spans="1:82" hidden="1" x14ac:dyDescent="0.2">
      <c r="A145" s="81" t="s">
        <v>254</v>
      </c>
      <c r="B145" s="82" t="s">
        <v>255</v>
      </c>
      <c r="C145" s="82">
        <v>4301135634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96</v>
      </c>
      <c r="K145" s="86" t="s">
        <v>88</v>
      </c>
      <c r="L145" s="86"/>
      <c r="M145" s="699">
        <v>180</v>
      </c>
      <c r="N145" s="699"/>
      <c r="O145" s="918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5" s="701"/>
      <c r="Q145" s="701"/>
      <c r="R145" s="701"/>
      <c r="S145" s="701"/>
      <c r="T145" s="87" t="s">
        <v>42</v>
      </c>
      <c r="U145" s="64">
        <v>0</v>
      </c>
      <c r="V145" s="65">
        <f t="shared" si="96"/>
        <v>0</v>
      </c>
      <c r="W145" s="64">
        <v>0</v>
      </c>
      <c r="X145" s="65">
        <f t="shared" si="97"/>
        <v>0</v>
      </c>
      <c r="Y145" s="64">
        <v>0</v>
      </c>
      <c r="Z145" s="65">
        <f t="shared" si="98"/>
        <v>0</v>
      </c>
      <c r="AA145" s="64">
        <v>0</v>
      </c>
      <c r="AB145" s="65">
        <f t="shared" si="99"/>
        <v>0</v>
      </c>
      <c r="AC145" s="66" t="str">
        <f t="shared" ref="AC145:AC151" si="117">IF(IFERROR(U145*0.01788,0)+IFERROR(W145*0.01788,0)+IFERROR(Y145*0.01788,0)+IFERROR(AA145*0.01788,0)=0,"",IFERROR(U145*0.01788,0)+IFERROR(W145*0.01788,0)+IFERROR(Y145*0.01788,0)+IFERROR(AA145*0.01788,0))</f>
        <v/>
      </c>
      <c r="AD145" s="81" t="s">
        <v>57</v>
      </c>
      <c r="AE145" s="81" t="s">
        <v>57</v>
      </c>
      <c r="AF145" s="281" t="s">
        <v>206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97</v>
      </c>
      <c r="BO145" s="79">
        <f t="shared" si="101"/>
        <v>0</v>
      </c>
      <c r="BP145" s="79">
        <f t="shared" si="102"/>
        <v>0</v>
      </c>
      <c r="BQ145" s="79">
        <f t="shared" si="103"/>
        <v>0</v>
      </c>
      <c r="BR145" s="79">
        <f t="shared" si="104"/>
        <v>0</v>
      </c>
      <c r="BS145" s="79">
        <f t="shared" si="105"/>
        <v>0</v>
      </c>
      <c r="BT145" s="79">
        <f t="shared" si="106"/>
        <v>0</v>
      </c>
      <c r="BU145" s="79">
        <f t="shared" si="107"/>
        <v>0</v>
      </c>
      <c r="BV145" s="79">
        <f t="shared" si="108"/>
        <v>0</v>
      </c>
      <c r="BW145" s="79">
        <f t="shared" si="109"/>
        <v>0</v>
      </c>
      <c r="BX145" s="79">
        <f t="shared" si="110"/>
        <v>0</v>
      </c>
      <c r="BY145" s="79">
        <f t="shared" si="111"/>
        <v>0</v>
      </c>
      <c r="BZ145" s="79">
        <f t="shared" si="112"/>
        <v>0</v>
      </c>
      <c r="CA145" s="79">
        <f t="shared" si="113"/>
        <v>0</v>
      </c>
      <c r="CB145" s="79">
        <f t="shared" si="114"/>
        <v>0</v>
      </c>
      <c r="CC145" s="79">
        <f t="shared" si="115"/>
        <v>0</v>
      </c>
      <c r="CD145" s="79">
        <f t="shared" si="116"/>
        <v>0</v>
      </c>
    </row>
    <row r="146" spans="1:82" ht="22.5" hidden="1" x14ac:dyDescent="0.2">
      <c r="A146" s="81" t="s">
        <v>256</v>
      </c>
      <c r="B146" s="82" t="s">
        <v>257</v>
      </c>
      <c r="C146" s="82">
        <v>4301135386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96</v>
      </c>
      <c r="K146" s="86" t="s">
        <v>88</v>
      </c>
      <c r="L146" s="86"/>
      <c r="M146" s="699">
        <v>180</v>
      </c>
      <c r="N146" s="699"/>
      <c r="O146" s="919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01"/>
      <c r="Q146" s="701"/>
      <c r="R146" s="701"/>
      <c r="S146" s="701"/>
      <c r="T146" s="87" t="s">
        <v>42</v>
      </c>
      <c r="U146" s="64">
        <v>0</v>
      </c>
      <c r="V146" s="65">
        <f t="shared" si="96"/>
        <v>0</v>
      </c>
      <c r="W146" s="64">
        <v>0</v>
      </c>
      <c r="X146" s="65">
        <f t="shared" si="97"/>
        <v>0</v>
      </c>
      <c r="Y146" s="64">
        <v>0</v>
      </c>
      <c r="Z146" s="65">
        <f t="shared" si="98"/>
        <v>0</v>
      </c>
      <c r="AA146" s="64">
        <v>0</v>
      </c>
      <c r="AB146" s="65">
        <f t="shared" si="99"/>
        <v>0</v>
      </c>
      <c r="AC146" s="66" t="str">
        <f t="shared" si="117"/>
        <v/>
      </c>
      <c r="AD146" s="81" t="s">
        <v>57</v>
      </c>
      <c r="AE146" s="81" t="s">
        <v>57</v>
      </c>
      <c r="AF146" s="283" t="s">
        <v>258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97</v>
      </c>
      <c r="BO146" s="79">
        <f t="shared" si="101"/>
        <v>0</v>
      </c>
      <c r="BP146" s="79">
        <f t="shared" si="102"/>
        <v>0</v>
      </c>
      <c r="BQ146" s="79">
        <f t="shared" si="103"/>
        <v>0</v>
      </c>
      <c r="BR146" s="79">
        <f t="shared" si="104"/>
        <v>0</v>
      </c>
      <c r="BS146" s="79">
        <f t="shared" si="105"/>
        <v>0</v>
      </c>
      <c r="BT146" s="79">
        <f t="shared" si="106"/>
        <v>0</v>
      </c>
      <c r="BU146" s="79">
        <f t="shared" si="107"/>
        <v>0</v>
      </c>
      <c r="BV146" s="79">
        <f t="shared" si="108"/>
        <v>0</v>
      </c>
      <c r="BW146" s="79">
        <f t="shared" si="109"/>
        <v>0</v>
      </c>
      <c r="BX146" s="79">
        <f t="shared" si="110"/>
        <v>0</v>
      </c>
      <c r="BY146" s="79">
        <f t="shared" si="111"/>
        <v>0</v>
      </c>
      <c r="BZ146" s="79">
        <f t="shared" si="112"/>
        <v>0</v>
      </c>
      <c r="CA146" s="79">
        <f t="shared" si="113"/>
        <v>0</v>
      </c>
      <c r="CB146" s="79">
        <f t="shared" si="114"/>
        <v>0</v>
      </c>
      <c r="CC146" s="79">
        <f t="shared" si="115"/>
        <v>0</v>
      </c>
      <c r="CD146" s="79">
        <f t="shared" si="116"/>
        <v>0</v>
      </c>
    </row>
    <row r="147" spans="1:82" ht="22.5" hidden="1" x14ac:dyDescent="0.2">
      <c r="A147" s="81" t="s">
        <v>254</v>
      </c>
      <c r="B147" s="82" t="s">
        <v>259</v>
      </c>
      <c r="C147" s="82">
        <v>4301135384</v>
      </c>
      <c r="D147" s="82">
        <v>4607111033444</v>
      </c>
      <c r="E147" s="83">
        <v>0.3</v>
      </c>
      <c r="F147" s="84">
        <v>12</v>
      </c>
      <c r="G147" s="83">
        <v>3.6</v>
      </c>
      <c r="H147" s="83">
        <v>4.3036000000000003</v>
      </c>
      <c r="I147" s="85">
        <v>70</v>
      </c>
      <c r="J147" s="85" t="s">
        <v>96</v>
      </c>
      <c r="K147" s="86" t="s">
        <v>88</v>
      </c>
      <c r="L147" s="86"/>
      <c r="M147" s="699">
        <v>180</v>
      </c>
      <c r="N147" s="699"/>
      <c r="O147" s="920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01"/>
      <c r="Q147" s="701"/>
      <c r="R147" s="701"/>
      <c r="S147" s="701"/>
      <c r="T147" s="87" t="s">
        <v>42</v>
      </c>
      <c r="U147" s="64">
        <v>0</v>
      </c>
      <c r="V147" s="65">
        <f t="shared" si="96"/>
        <v>0</v>
      </c>
      <c r="W147" s="64">
        <v>0</v>
      </c>
      <c r="X147" s="65">
        <f t="shared" si="97"/>
        <v>0</v>
      </c>
      <c r="Y147" s="64">
        <v>0</v>
      </c>
      <c r="Z147" s="65">
        <f t="shared" si="98"/>
        <v>0</v>
      </c>
      <c r="AA147" s="64">
        <v>0</v>
      </c>
      <c r="AB147" s="65">
        <f t="shared" si="99"/>
        <v>0</v>
      </c>
      <c r="AC147" s="66" t="str">
        <f t="shared" si="117"/>
        <v/>
      </c>
      <c r="AD147" s="81" t="s">
        <v>57</v>
      </c>
      <c r="AE147" s="81" t="s">
        <v>57</v>
      </c>
      <c r="AF147" s="285" t="s">
        <v>258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97</v>
      </c>
      <c r="BO147" s="79">
        <f t="shared" si="101"/>
        <v>0</v>
      </c>
      <c r="BP147" s="79">
        <f t="shared" si="102"/>
        <v>0</v>
      </c>
      <c r="BQ147" s="79">
        <f t="shared" si="103"/>
        <v>0</v>
      </c>
      <c r="BR147" s="79">
        <f t="shared" si="104"/>
        <v>0</v>
      </c>
      <c r="BS147" s="79">
        <f t="shared" si="105"/>
        <v>0</v>
      </c>
      <c r="BT147" s="79">
        <f t="shared" si="106"/>
        <v>0</v>
      </c>
      <c r="BU147" s="79">
        <f t="shared" si="107"/>
        <v>0</v>
      </c>
      <c r="BV147" s="79">
        <f t="shared" si="108"/>
        <v>0</v>
      </c>
      <c r="BW147" s="79">
        <f t="shared" si="109"/>
        <v>0</v>
      </c>
      <c r="BX147" s="79">
        <f t="shared" si="110"/>
        <v>0</v>
      </c>
      <c r="BY147" s="79">
        <f t="shared" si="111"/>
        <v>0</v>
      </c>
      <c r="BZ147" s="79">
        <f t="shared" si="112"/>
        <v>0</v>
      </c>
      <c r="CA147" s="79">
        <f t="shared" si="113"/>
        <v>0</v>
      </c>
      <c r="CB147" s="79">
        <f t="shared" si="114"/>
        <v>0</v>
      </c>
      <c r="CC147" s="79">
        <f t="shared" si="115"/>
        <v>0</v>
      </c>
      <c r="CD147" s="79">
        <f t="shared" si="116"/>
        <v>0</v>
      </c>
    </row>
    <row r="148" spans="1:82" hidden="1" x14ac:dyDescent="0.2">
      <c r="A148" s="81" t="s">
        <v>260</v>
      </c>
      <c r="B148" s="82" t="s">
        <v>261</v>
      </c>
      <c r="C148" s="82">
        <v>4301135296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96</v>
      </c>
      <c r="K148" s="86" t="s">
        <v>88</v>
      </c>
      <c r="L148" s="86"/>
      <c r="M148" s="699">
        <v>180</v>
      </c>
      <c r="N148" s="699"/>
      <c r="O148" s="9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8" s="701"/>
      <c r="Q148" s="701"/>
      <c r="R148" s="701"/>
      <c r="S148" s="701"/>
      <c r="T148" s="87" t="s">
        <v>42</v>
      </c>
      <c r="U148" s="64">
        <v>0</v>
      </c>
      <c r="V148" s="65">
        <f t="shared" si="96"/>
        <v>0</v>
      </c>
      <c r="W148" s="64">
        <v>0</v>
      </c>
      <c r="X148" s="65">
        <f t="shared" si="97"/>
        <v>0</v>
      </c>
      <c r="Y148" s="64">
        <v>0</v>
      </c>
      <c r="Z148" s="65">
        <f t="shared" si="98"/>
        <v>0</v>
      </c>
      <c r="AA148" s="64">
        <v>0</v>
      </c>
      <c r="AB148" s="65">
        <f t="shared" si="99"/>
        <v>0</v>
      </c>
      <c r="AC148" s="66" t="str">
        <f t="shared" si="117"/>
        <v/>
      </c>
      <c r="AD148" s="81" t="s">
        <v>57</v>
      </c>
      <c r="AE148" s="81" t="s">
        <v>57</v>
      </c>
      <c r="AF148" s="287" t="s">
        <v>206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97</v>
      </c>
      <c r="BO148" s="79">
        <f t="shared" si="101"/>
        <v>0</v>
      </c>
      <c r="BP148" s="79">
        <f t="shared" si="102"/>
        <v>0</v>
      </c>
      <c r="BQ148" s="79">
        <f t="shared" si="103"/>
        <v>0</v>
      </c>
      <c r="BR148" s="79">
        <f t="shared" si="104"/>
        <v>0</v>
      </c>
      <c r="BS148" s="79">
        <f t="shared" si="105"/>
        <v>0</v>
      </c>
      <c r="BT148" s="79">
        <f t="shared" si="106"/>
        <v>0</v>
      </c>
      <c r="BU148" s="79">
        <f t="shared" si="107"/>
        <v>0</v>
      </c>
      <c r="BV148" s="79">
        <f t="shared" si="108"/>
        <v>0</v>
      </c>
      <c r="BW148" s="79">
        <f t="shared" si="109"/>
        <v>0</v>
      </c>
      <c r="BX148" s="79">
        <f t="shared" si="110"/>
        <v>0</v>
      </c>
      <c r="BY148" s="79">
        <f t="shared" si="111"/>
        <v>0</v>
      </c>
      <c r="BZ148" s="79">
        <f t="shared" si="112"/>
        <v>0</v>
      </c>
      <c r="CA148" s="79">
        <f t="shared" si="113"/>
        <v>0</v>
      </c>
      <c r="CB148" s="79">
        <f t="shared" si="114"/>
        <v>0</v>
      </c>
      <c r="CC148" s="79">
        <f t="shared" si="115"/>
        <v>0</v>
      </c>
      <c r="CD148" s="79">
        <f t="shared" si="116"/>
        <v>0</v>
      </c>
    </row>
    <row r="149" spans="1:82" hidden="1" x14ac:dyDescent="0.2">
      <c r="A149" s="81" t="s">
        <v>260</v>
      </c>
      <c r="B149" s="82" t="s">
        <v>261</v>
      </c>
      <c r="C149" s="82">
        <v>4301135455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96</v>
      </c>
      <c r="K149" s="86" t="s">
        <v>88</v>
      </c>
      <c r="L149" s="86"/>
      <c r="M149" s="699">
        <v>180</v>
      </c>
      <c r="N149" s="699"/>
      <c r="O149" s="91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01"/>
      <c r="Q149" s="701"/>
      <c r="R149" s="701"/>
      <c r="S149" s="701"/>
      <c r="T149" s="87" t="s">
        <v>42</v>
      </c>
      <c r="U149" s="64">
        <v>0</v>
      </c>
      <c r="V149" s="65">
        <f t="shared" si="96"/>
        <v>0</v>
      </c>
      <c r="W149" s="64">
        <v>0</v>
      </c>
      <c r="X149" s="65">
        <f t="shared" si="97"/>
        <v>0</v>
      </c>
      <c r="Y149" s="64">
        <v>0</v>
      </c>
      <c r="Z149" s="65">
        <f t="shared" si="98"/>
        <v>0</v>
      </c>
      <c r="AA149" s="64">
        <v>0</v>
      </c>
      <c r="AB149" s="65">
        <f t="shared" si="99"/>
        <v>0</v>
      </c>
      <c r="AC149" s="66" t="str">
        <f t="shared" si="117"/>
        <v/>
      </c>
      <c r="AD149" s="81" t="s">
        <v>57</v>
      </c>
      <c r="AE149" s="81" t="s">
        <v>57</v>
      </c>
      <c r="AF149" s="289" t="s">
        <v>206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97</v>
      </c>
      <c r="BO149" s="79">
        <f t="shared" si="101"/>
        <v>0</v>
      </c>
      <c r="BP149" s="79">
        <f t="shared" si="102"/>
        <v>0</v>
      </c>
      <c r="BQ149" s="79">
        <f t="shared" si="103"/>
        <v>0</v>
      </c>
      <c r="BR149" s="79">
        <f t="shared" si="104"/>
        <v>0</v>
      </c>
      <c r="BS149" s="79">
        <f t="shared" si="105"/>
        <v>0</v>
      </c>
      <c r="BT149" s="79">
        <f t="shared" si="106"/>
        <v>0</v>
      </c>
      <c r="BU149" s="79">
        <f t="shared" si="107"/>
        <v>0</v>
      </c>
      <c r="BV149" s="79">
        <f t="shared" si="108"/>
        <v>0</v>
      </c>
      <c r="BW149" s="79">
        <f t="shared" si="109"/>
        <v>0</v>
      </c>
      <c r="BX149" s="79">
        <f t="shared" si="110"/>
        <v>0</v>
      </c>
      <c r="BY149" s="79">
        <f t="shared" si="111"/>
        <v>0</v>
      </c>
      <c r="BZ149" s="79">
        <f t="shared" si="112"/>
        <v>0</v>
      </c>
      <c r="CA149" s="79">
        <f t="shared" si="113"/>
        <v>0</v>
      </c>
      <c r="CB149" s="79">
        <f t="shared" si="114"/>
        <v>0</v>
      </c>
      <c r="CC149" s="79">
        <f t="shared" si="115"/>
        <v>0</v>
      </c>
      <c r="CD149" s="79">
        <f t="shared" si="116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96</v>
      </c>
      <c r="K150" s="86" t="s">
        <v>88</v>
      </c>
      <c r="L150" s="86"/>
      <c r="M150" s="699">
        <v>180</v>
      </c>
      <c r="N150" s="699"/>
      <c r="O150" s="91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01"/>
      <c r="Q150" s="701"/>
      <c r="R150" s="701"/>
      <c r="S150" s="701"/>
      <c r="T150" s="87" t="s">
        <v>42</v>
      </c>
      <c r="U150" s="64">
        <v>0</v>
      </c>
      <c r="V150" s="65">
        <f t="shared" si="96"/>
        <v>0</v>
      </c>
      <c r="W150" s="64">
        <v>0</v>
      </c>
      <c r="X150" s="65">
        <f t="shared" si="97"/>
        <v>0</v>
      </c>
      <c r="Y150" s="64">
        <v>0</v>
      </c>
      <c r="Z150" s="65">
        <f t="shared" si="98"/>
        <v>0</v>
      </c>
      <c r="AA150" s="64">
        <v>0</v>
      </c>
      <c r="AB150" s="65">
        <f t="shared" si="99"/>
        <v>0</v>
      </c>
      <c r="AC150" s="66" t="str">
        <f t="shared" si="117"/>
        <v/>
      </c>
      <c r="AD150" s="81" t="s">
        <v>57</v>
      </c>
      <c r="AE150" s="81" t="s">
        <v>57</v>
      </c>
      <c r="AF150" s="291" t="s">
        <v>206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97</v>
      </c>
      <c r="BO150" s="79">
        <f t="shared" si="101"/>
        <v>0</v>
      </c>
      <c r="BP150" s="79">
        <f t="shared" si="102"/>
        <v>0</v>
      </c>
      <c r="BQ150" s="79">
        <f t="shared" si="103"/>
        <v>0</v>
      </c>
      <c r="BR150" s="79">
        <f t="shared" si="104"/>
        <v>0</v>
      </c>
      <c r="BS150" s="79">
        <f t="shared" si="105"/>
        <v>0</v>
      </c>
      <c r="BT150" s="79">
        <f t="shared" si="106"/>
        <v>0</v>
      </c>
      <c r="BU150" s="79">
        <f t="shared" si="107"/>
        <v>0</v>
      </c>
      <c r="BV150" s="79">
        <f t="shared" si="108"/>
        <v>0</v>
      </c>
      <c r="BW150" s="79">
        <f t="shared" si="109"/>
        <v>0</v>
      </c>
      <c r="BX150" s="79">
        <f t="shared" si="110"/>
        <v>0</v>
      </c>
      <c r="BY150" s="79">
        <f t="shared" si="111"/>
        <v>0</v>
      </c>
      <c r="BZ150" s="79">
        <f t="shared" si="112"/>
        <v>0</v>
      </c>
      <c r="CA150" s="79">
        <f t="shared" si="113"/>
        <v>0</v>
      </c>
      <c r="CB150" s="79">
        <f t="shared" si="114"/>
        <v>0</v>
      </c>
      <c r="CC150" s="79">
        <f t="shared" si="115"/>
        <v>0</v>
      </c>
      <c r="CD150" s="79">
        <f t="shared" si="116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96</v>
      </c>
      <c r="K151" s="86" t="s">
        <v>88</v>
      </c>
      <c r="L151" s="86"/>
      <c r="M151" s="699">
        <v>180</v>
      </c>
      <c r="N151" s="699"/>
      <c r="O151" s="91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01"/>
      <c r="Q151" s="701"/>
      <c r="R151" s="701"/>
      <c r="S151" s="701"/>
      <c r="T151" s="87" t="s">
        <v>42</v>
      </c>
      <c r="U151" s="64">
        <v>0</v>
      </c>
      <c r="V151" s="65">
        <f t="shared" si="96"/>
        <v>0</v>
      </c>
      <c r="W151" s="64">
        <v>0</v>
      </c>
      <c r="X151" s="65">
        <f t="shared" si="97"/>
        <v>0</v>
      </c>
      <c r="Y151" s="64">
        <v>0</v>
      </c>
      <c r="Z151" s="65">
        <f t="shared" si="98"/>
        <v>0</v>
      </c>
      <c r="AA151" s="64">
        <v>0</v>
      </c>
      <c r="AB151" s="65">
        <f t="shared" si="99"/>
        <v>0</v>
      </c>
      <c r="AC151" s="66" t="str">
        <f t="shared" si="117"/>
        <v/>
      </c>
      <c r="AD151" s="81" t="s">
        <v>57</v>
      </c>
      <c r="AE151" s="81" t="s">
        <v>57</v>
      </c>
      <c r="AF151" s="293" t="s">
        <v>206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97</v>
      </c>
      <c r="BO151" s="79">
        <f t="shared" si="101"/>
        <v>0</v>
      </c>
      <c r="BP151" s="79">
        <f t="shared" si="102"/>
        <v>0</v>
      </c>
      <c r="BQ151" s="79">
        <f t="shared" si="103"/>
        <v>0</v>
      </c>
      <c r="BR151" s="79">
        <f t="shared" si="104"/>
        <v>0</v>
      </c>
      <c r="BS151" s="79">
        <f t="shared" si="105"/>
        <v>0</v>
      </c>
      <c r="BT151" s="79">
        <f t="shared" si="106"/>
        <v>0</v>
      </c>
      <c r="BU151" s="79">
        <f t="shared" si="107"/>
        <v>0</v>
      </c>
      <c r="BV151" s="79">
        <f t="shared" si="108"/>
        <v>0</v>
      </c>
      <c r="BW151" s="79">
        <f t="shared" si="109"/>
        <v>0</v>
      </c>
      <c r="BX151" s="79">
        <f t="shared" si="110"/>
        <v>0</v>
      </c>
      <c r="BY151" s="79">
        <f t="shared" si="111"/>
        <v>0</v>
      </c>
      <c r="BZ151" s="79">
        <f t="shared" si="112"/>
        <v>0</v>
      </c>
      <c r="CA151" s="79">
        <f t="shared" si="113"/>
        <v>0</v>
      </c>
      <c r="CB151" s="79">
        <f t="shared" si="114"/>
        <v>0</v>
      </c>
      <c r="CC151" s="79">
        <f t="shared" si="115"/>
        <v>0</v>
      </c>
      <c r="CD151" s="79">
        <f t="shared" si="116"/>
        <v>0</v>
      </c>
    </row>
    <row r="152" spans="1:82" hidden="1" x14ac:dyDescent="0.2">
      <c r="A152" s="81" t="s">
        <v>264</v>
      </c>
      <c r="B152" s="82" t="s">
        <v>265</v>
      </c>
      <c r="C152" s="82">
        <v>4301135567</v>
      </c>
      <c r="D152" s="82">
        <v>4607111033444</v>
      </c>
      <c r="E152" s="83">
        <v>0.3</v>
      </c>
      <c r="F152" s="84">
        <v>6</v>
      </c>
      <c r="G152" s="83">
        <v>1.8</v>
      </c>
      <c r="H152" s="83">
        <v>2.2218</v>
      </c>
      <c r="I152" s="85">
        <v>140</v>
      </c>
      <c r="J152" s="85" t="s">
        <v>96</v>
      </c>
      <c r="K152" s="86" t="s">
        <v>88</v>
      </c>
      <c r="L152" s="86"/>
      <c r="M152" s="699">
        <v>180</v>
      </c>
      <c r="N152" s="699"/>
      <c r="O152" s="91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2" s="701"/>
      <c r="Q152" s="701"/>
      <c r="R152" s="701"/>
      <c r="S152" s="701"/>
      <c r="T152" s="87" t="s">
        <v>42</v>
      </c>
      <c r="U152" s="64">
        <v>0</v>
      </c>
      <c r="V152" s="65">
        <f t="shared" si="96"/>
        <v>0</v>
      </c>
      <c r="W152" s="64">
        <v>0</v>
      </c>
      <c r="X152" s="65">
        <f t="shared" si="97"/>
        <v>0</v>
      </c>
      <c r="Y152" s="64">
        <v>0</v>
      </c>
      <c r="Z152" s="65">
        <f t="shared" si="98"/>
        <v>0</v>
      </c>
      <c r="AA152" s="64">
        <v>0</v>
      </c>
      <c r="AB152" s="65">
        <f t="shared" si="99"/>
        <v>0</v>
      </c>
      <c r="AC152" s="66" t="str">
        <f>IF(IFERROR(U152*0.00941,0)+IFERROR(W152*0.00941,0)+IFERROR(Y152*0.00941,0)+IFERROR(AA152*0.00941,0)=0,"",IFERROR(U152*0.00941,0)+IFERROR(W152*0.00941,0)+IFERROR(Y152*0.00941,0)+IFERROR(AA152*0.00941,0))</f>
        <v/>
      </c>
      <c r="AD152" s="81" t="s">
        <v>57</v>
      </c>
      <c r="AE152" s="81" t="s">
        <v>57</v>
      </c>
      <c r="AF152" s="295" t="s">
        <v>206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97</v>
      </c>
      <c r="BO152" s="79">
        <f t="shared" si="101"/>
        <v>0</v>
      </c>
      <c r="BP152" s="79">
        <f t="shared" si="102"/>
        <v>0</v>
      </c>
      <c r="BQ152" s="79">
        <f t="shared" si="103"/>
        <v>0</v>
      </c>
      <c r="BR152" s="79">
        <f t="shared" si="104"/>
        <v>0</v>
      </c>
      <c r="BS152" s="79">
        <f t="shared" si="105"/>
        <v>0</v>
      </c>
      <c r="BT152" s="79">
        <f t="shared" si="106"/>
        <v>0</v>
      </c>
      <c r="BU152" s="79">
        <f t="shared" si="107"/>
        <v>0</v>
      </c>
      <c r="BV152" s="79">
        <f t="shared" si="108"/>
        <v>0</v>
      </c>
      <c r="BW152" s="79">
        <f t="shared" si="109"/>
        <v>0</v>
      </c>
      <c r="BX152" s="79">
        <f t="shared" si="110"/>
        <v>0</v>
      </c>
      <c r="BY152" s="79">
        <f t="shared" si="111"/>
        <v>0</v>
      </c>
      <c r="BZ152" s="79">
        <f t="shared" si="112"/>
        <v>0</v>
      </c>
      <c r="CA152" s="79">
        <f t="shared" si="113"/>
        <v>0</v>
      </c>
      <c r="CB152" s="79">
        <f t="shared" si="114"/>
        <v>0</v>
      </c>
      <c r="CC152" s="79">
        <f t="shared" si="115"/>
        <v>0</v>
      </c>
      <c r="CD152" s="79">
        <f t="shared" si="116"/>
        <v>0</v>
      </c>
    </row>
    <row r="153" spans="1:82" hidden="1" x14ac:dyDescent="0.2">
      <c r="A153" s="81" t="s">
        <v>266</v>
      </c>
      <c r="B153" s="82" t="s">
        <v>267</v>
      </c>
      <c r="C153" s="82">
        <v>4301135588</v>
      </c>
      <c r="D153" s="82">
        <v>4607111033444</v>
      </c>
      <c r="E153" s="83">
        <v>0.3</v>
      </c>
      <c r="F153" s="84">
        <v>12</v>
      </c>
      <c r="G153" s="83">
        <v>3.6</v>
      </c>
      <c r="H153" s="83">
        <v>4.3036000000000003</v>
      </c>
      <c r="I153" s="85">
        <v>70</v>
      </c>
      <c r="J153" s="85" t="s">
        <v>96</v>
      </c>
      <c r="K153" s="86" t="s">
        <v>88</v>
      </c>
      <c r="L153" s="86"/>
      <c r="M153" s="699">
        <v>180</v>
      </c>
      <c r="N153" s="699"/>
      <c r="O153" s="90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3" s="701"/>
      <c r="Q153" s="701"/>
      <c r="R153" s="701"/>
      <c r="S153" s="701"/>
      <c r="T153" s="87" t="s">
        <v>42</v>
      </c>
      <c r="U153" s="64">
        <v>0</v>
      </c>
      <c r="V153" s="65">
        <f t="shared" si="96"/>
        <v>0</v>
      </c>
      <c r="W153" s="64">
        <v>0</v>
      </c>
      <c r="X153" s="65">
        <f t="shared" si="97"/>
        <v>0</v>
      </c>
      <c r="Y153" s="64">
        <v>0</v>
      </c>
      <c r="Z153" s="65">
        <f t="shared" si="98"/>
        <v>0</v>
      </c>
      <c r="AA153" s="64">
        <v>0</v>
      </c>
      <c r="AB153" s="65">
        <f t="shared" si="99"/>
        <v>0</v>
      </c>
      <c r="AC153" s="66" t="str">
        <f>IF(IFERROR(U153*0.01788,0)+IFERROR(W153*0.01788,0)+IFERROR(Y153*0.01788,0)+IFERROR(AA153*0.01788,0)=0,"",IFERROR(U153*0.01788,0)+IFERROR(W153*0.01788,0)+IFERROR(Y153*0.01788,0)+IFERROR(AA153*0.01788,0))</f>
        <v/>
      </c>
      <c r="AD153" s="81" t="s">
        <v>57</v>
      </c>
      <c r="AE153" s="81" t="s">
        <v>57</v>
      </c>
      <c r="AF153" s="297" t="s">
        <v>206</v>
      </c>
      <c r="AG153" s="2"/>
      <c r="AH153" s="2"/>
      <c r="AI153" s="2"/>
      <c r="AJ153" s="2"/>
      <c r="AK153" s="2"/>
      <c r="AL153" s="60"/>
      <c r="AM153" s="60"/>
      <c r="AN153" s="60"/>
      <c r="AO153" s="2"/>
      <c r="AP153" s="2"/>
      <c r="AQ153" s="2"/>
      <c r="AR153" s="2"/>
      <c r="AS153" s="2"/>
      <c r="AT153" s="2"/>
      <c r="AU153" s="20"/>
      <c r="AV153" s="20"/>
      <c r="AW153" s="21"/>
      <c r="BB153" s="296" t="s">
        <v>97</v>
      </c>
      <c r="BO153" s="79">
        <f t="shared" si="101"/>
        <v>0</v>
      </c>
      <c r="BP153" s="79">
        <f t="shared" si="102"/>
        <v>0</v>
      </c>
      <c r="BQ153" s="79">
        <f t="shared" si="103"/>
        <v>0</v>
      </c>
      <c r="BR153" s="79">
        <f t="shared" si="104"/>
        <v>0</v>
      </c>
      <c r="BS153" s="79">
        <f t="shared" si="105"/>
        <v>0</v>
      </c>
      <c r="BT153" s="79">
        <f t="shared" si="106"/>
        <v>0</v>
      </c>
      <c r="BU153" s="79">
        <f t="shared" si="107"/>
        <v>0</v>
      </c>
      <c r="BV153" s="79">
        <f t="shared" si="108"/>
        <v>0</v>
      </c>
      <c r="BW153" s="79">
        <f t="shared" si="109"/>
        <v>0</v>
      </c>
      <c r="BX153" s="79">
        <f t="shared" si="110"/>
        <v>0</v>
      </c>
      <c r="BY153" s="79">
        <f t="shared" si="111"/>
        <v>0</v>
      </c>
      <c r="BZ153" s="79">
        <f t="shared" si="112"/>
        <v>0</v>
      </c>
      <c r="CA153" s="79">
        <f t="shared" si="113"/>
        <v>0</v>
      </c>
      <c r="CB153" s="79">
        <f t="shared" si="114"/>
        <v>0</v>
      </c>
      <c r="CC153" s="79">
        <f t="shared" si="115"/>
        <v>0</v>
      </c>
      <c r="CD153" s="79">
        <f t="shared" si="116"/>
        <v>0</v>
      </c>
    </row>
    <row r="154" spans="1:82" hidden="1" x14ac:dyDescent="0.2">
      <c r="A154" s="81" t="s">
        <v>268</v>
      </c>
      <c r="B154" s="82" t="s">
        <v>269</v>
      </c>
      <c r="C154" s="82">
        <v>4301135290</v>
      </c>
      <c r="D154" s="82">
        <v>4607111035028</v>
      </c>
      <c r="E154" s="83">
        <v>0.48</v>
      </c>
      <c r="F154" s="84">
        <v>8</v>
      </c>
      <c r="G154" s="83">
        <v>3.84</v>
      </c>
      <c r="H154" s="83">
        <v>4.4488000000000003</v>
      </c>
      <c r="I154" s="85">
        <v>70</v>
      </c>
      <c r="J154" s="85" t="s">
        <v>96</v>
      </c>
      <c r="K154" s="86" t="s">
        <v>88</v>
      </c>
      <c r="L154" s="86"/>
      <c r="M154" s="699">
        <v>180</v>
      </c>
      <c r="N154" s="699"/>
      <c r="O154" s="91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4" s="701"/>
      <c r="Q154" s="701"/>
      <c r="R154" s="701"/>
      <c r="S154" s="701"/>
      <c r="T154" s="87" t="s">
        <v>42</v>
      </c>
      <c r="U154" s="64">
        <v>0</v>
      </c>
      <c r="V154" s="65">
        <f t="shared" si="96"/>
        <v>0</v>
      </c>
      <c r="W154" s="64">
        <v>0</v>
      </c>
      <c r="X154" s="65">
        <f t="shared" si="97"/>
        <v>0</v>
      </c>
      <c r="Y154" s="64">
        <v>0</v>
      </c>
      <c r="Z154" s="65">
        <f t="shared" si="98"/>
        <v>0</v>
      </c>
      <c r="AA154" s="64">
        <v>0</v>
      </c>
      <c r="AB154" s="65">
        <f t="shared" si="99"/>
        <v>0</v>
      </c>
      <c r="AC154" s="66" t="str">
        <f>IF(IFERROR(U154*0.01788,0)+IFERROR(W154*0.01788,0)+IFERROR(Y154*0.01788,0)+IFERROR(AA154*0.01788,0)=0,"",IFERROR(U154*0.01788,0)+IFERROR(W154*0.01788,0)+IFERROR(Y154*0.01788,0)+IFERROR(AA154*0.01788,0))</f>
        <v/>
      </c>
      <c r="AD154" s="81" t="s">
        <v>57</v>
      </c>
      <c r="AE154" s="81" t="s">
        <v>57</v>
      </c>
      <c r="AF154" s="299" t="s">
        <v>222</v>
      </c>
      <c r="AG154" s="2"/>
      <c r="AH154" s="2"/>
      <c r="AI154" s="2"/>
      <c r="AJ154" s="2"/>
      <c r="AK154" s="2"/>
      <c r="AL154" s="60"/>
      <c r="AM154" s="60"/>
      <c r="AN154" s="60"/>
      <c r="AO154" s="2"/>
      <c r="AP154" s="2"/>
      <c r="AQ154" s="2"/>
      <c r="AR154" s="2"/>
      <c r="AS154" s="2"/>
      <c r="AT154" s="2"/>
      <c r="AU154" s="20"/>
      <c r="AV154" s="20"/>
      <c r="AW154" s="21"/>
      <c r="BB154" s="298" t="s">
        <v>97</v>
      </c>
      <c r="BO154" s="79">
        <f t="shared" si="101"/>
        <v>0</v>
      </c>
      <c r="BP154" s="79">
        <f t="shared" si="102"/>
        <v>0</v>
      </c>
      <c r="BQ154" s="79">
        <f t="shared" si="103"/>
        <v>0</v>
      </c>
      <c r="BR154" s="79">
        <f t="shared" si="104"/>
        <v>0</v>
      </c>
      <c r="BS154" s="79">
        <f t="shared" si="105"/>
        <v>0</v>
      </c>
      <c r="BT154" s="79">
        <f t="shared" si="106"/>
        <v>0</v>
      </c>
      <c r="BU154" s="79">
        <f t="shared" si="107"/>
        <v>0</v>
      </c>
      <c r="BV154" s="79">
        <f t="shared" si="108"/>
        <v>0</v>
      </c>
      <c r="BW154" s="79">
        <f t="shared" si="109"/>
        <v>0</v>
      </c>
      <c r="BX154" s="79">
        <f t="shared" si="110"/>
        <v>0</v>
      </c>
      <c r="BY154" s="79">
        <f t="shared" si="111"/>
        <v>0</v>
      </c>
      <c r="BZ154" s="79">
        <f t="shared" si="112"/>
        <v>0</v>
      </c>
      <c r="CA154" s="79">
        <f t="shared" si="113"/>
        <v>0</v>
      </c>
      <c r="CB154" s="79">
        <f t="shared" si="114"/>
        <v>0</v>
      </c>
      <c r="CC154" s="79">
        <f t="shared" si="115"/>
        <v>0</v>
      </c>
      <c r="CD154" s="79">
        <f t="shared" si="116"/>
        <v>0</v>
      </c>
    </row>
    <row r="155" spans="1:82" hidden="1" x14ac:dyDescent="0.2">
      <c r="A155" s="696"/>
      <c r="B155" s="696"/>
      <c r="C155" s="696"/>
      <c r="D155" s="696"/>
      <c r="E155" s="696"/>
      <c r="F155" s="696"/>
      <c r="G155" s="696"/>
      <c r="H155" s="696"/>
      <c r="I155" s="696"/>
      <c r="J155" s="696"/>
      <c r="K155" s="696"/>
      <c r="L155" s="696"/>
      <c r="M155" s="696"/>
      <c r="N155" s="696"/>
      <c r="O155" s="704" t="s">
        <v>43</v>
      </c>
      <c r="P155" s="705"/>
      <c r="Q155" s="705"/>
      <c r="R155" s="705"/>
      <c r="S155" s="705"/>
      <c r="T155" s="39" t="s">
        <v>42</v>
      </c>
      <c r="U155" s="104">
        <f t="shared" ref="U155:AB155" si="118">IFERROR(SUM(U124:U154),0)</f>
        <v>0</v>
      </c>
      <c r="V155" s="104">
        <f t="shared" si="118"/>
        <v>0</v>
      </c>
      <c r="W155" s="104">
        <f t="shared" si="118"/>
        <v>0</v>
      </c>
      <c r="X155" s="104">
        <f t="shared" si="118"/>
        <v>0</v>
      </c>
      <c r="Y155" s="104">
        <f t="shared" si="118"/>
        <v>0</v>
      </c>
      <c r="Z155" s="104">
        <f t="shared" si="118"/>
        <v>0</v>
      </c>
      <c r="AA155" s="104">
        <f t="shared" si="118"/>
        <v>0</v>
      </c>
      <c r="AB155" s="104">
        <f t="shared" si="118"/>
        <v>0</v>
      </c>
      <c r="AC155" s="104">
        <f>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</f>
        <v>0</v>
      </c>
      <c r="AD155" s="3"/>
      <c r="AE155" s="71"/>
      <c r="AF155" s="3"/>
      <c r="AG155" s="3"/>
      <c r="AH155" s="3"/>
      <c r="AI155" s="3"/>
      <c r="AJ155" s="3"/>
      <c r="AK155" s="3"/>
      <c r="AL155" s="61"/>
      <c r="AM155" s="61"/>
      <c r="AN155" s="61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hidden="1" x14ac:dyDescent="0.2">
      <c r="A156" s="696"/>
      <c r="B156" s="696"/>
      <c r="C156" s="696"/>
      <c r="D156" s="696"/>
      <c r="E156" s="696"/>
      <c r="F156" s="696"/>
      <c r="G156" s="696"/>
      <c r="H156" s="696"/>
      <c r="I156" s="696"/>
      <c r="J156" s="696"/>
      <c r="K156" s="696"/>
      <c r="L156" s="696"/>
      <c r="M156" s="696"/>
      <c r="N156" s="696"/>
      <c r="O156" s="704" t="s">
        <v>43</v>
      </c>
      <c r="P156" s="705"/>
      <c r="Q156" s="705"/>
      <c r="R156" s="705"/>
      <c r="S156" s="705"/>
      <c r="T156" s="39" t="s">
        <v>0</v>
      </c>
      <c r="U156" s="106">
        <f>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</f>
        <v>0</v>
      </c>
      <c r="V156" s="106">
        <f>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</f>
        <v>0</v>
      </c>
      <c r="W156" s="106">
        <f>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</f>
        <v>0</v>
      </c>
      <c r="X156" s="106">
        <f>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</f>
        <v>0</v>
      </c>
      <c r="Y156" s="106">
        <f>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</f>
        <v>0</v>
      </c>
      <c r="Z156" s="106">
        <f>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</f>
        <v>0</v>
      </c>
      <c r="AA156" s="106">
        <f>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</f>
        <v>0</v>
      </c>
      <c r="AB156" s="106">
        <f>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</f>
        <v>0</v>
      </c>
      <c r="AC156" s="104" t="s">
        <v>57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hidden="1" x14ac:dyDescent="0.25">
      <c r="A157" s="707" t="s">
        <v>270</v>
      </c>
      <c r="B157" s="708"/>
      <c r="C157" s="708"/>
      <c r="D157" s="708"/>
      <c r="E157" s="708"/>
      <c r="F157" s="708"/>
      <c r="G157" s="708"/>
      <c r="H157" s="708"/>
      <c r="I157" s="708"/>
      <c r="J157" s="708"/>
      <c r="K157" s="708"/>
      <c r="L157" s="708"/>
      <c r="M157" s="708"/>
      <c r="N157" s="708"/>
      <c r="O157" s="708"/>
      <c r="P157" s="708"/>
      <c r="Q157" s="708"/>
      <c r="R157" s="708"/>
      <c r="S157" s="708"/>
      <c r="T157" s="708"/>
      <c r="U157" s="708"/>
      <c r="V157" s="708"/>
      <c r="W157" s="708"/>
      <c r="X157" s="708"/>
      <c r="Y157" s="708"/>
      <c r="Z157" s="708"/>
      <c r="AA157" s="709"/>
      <c r="AB157" s="709"/>
      <c r="AC157" s="709"/>
      <c r="AD157" s="709"/>
      <c r="AE157" s="710"/>
      <c r="AF157" s="711"/>
      <c r="AG157" s="2"/>
      <c r="AH157" s="2"/>
      <c r="AI157" s="2"/>
      <c r="AJ157" s="2"/>
      <c r="AK157" s="60"/>
      <c r="AL157" s="60"/>
      <c r="AM157" s="60"/>
      <c r="AN157" s="2"/>
      <c r="AO157" s="2"/>
      <c r="AP157" s="2"/>
      <c r="AQ157" s="2"/>
      <c r="AR157" s="2"/>
    </row>
    <row r="158" spans="1:82" ht="15" hidden="1" x14ac:dyDescent="0.25">
      <c r="A158" s="712" t="s">
        <v>170</v>
      </c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13"/>
      <c r="P158" s="713"/>
      <c r="Q158" s="713"/>
      <c r="R158" s="713"/>
      <c r="S158" s="713"/>
      <c r="T158" s="713"/>
      <c r="U158" s="713"/>
      <c r="V158" s="713"/>
      <c r="W158" s="713"/>
      <c r="X158" s="708"/>
      <c r="Y158" s="708"/>
      <c r="Z158" s="708"/>
      <c r="AA158" s="709"/>
      <c r="AB158" s="709"/>
      <c r="AC158" s="709"/>
      <c r="AD158" s="709"/>
      <c r="AE158" s="710"/>
      <c r="AF158" s="714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idden="1" x14ac:dyDescent="0.2">
      <c r="A159" s="81" t="s">
        <v>271</v>
      </c>
      <c r="B159" s="82" t="s">
        <v>272</v>
      </c>
      <c r="C159" s="82">
        <v>4301136041</v>
      </c>
      <c r="D159" s="82">
        <v>4607111034342</v>
      </c>
      <c r="E159" s="83">
        <v>1.08</v>
      </c>
      <c r="F159" s="84">
        <v>2</v>
      </c>
      <c r="G159" s="83">
        <v>2.16</v>
      </c>
      <c r="H159" s="83">
        <v>2.5112000000000001</v>
      </c>
      <c r="I159" s="85">
        <v>126</v>
      </c>
      <c r="J159" s="85" t="s">
        <v>96</v>
      </c>
      <c r="K159" s="86" t="s">
        <v>88</v>
      </c>
      <c r="L159" s="86"/>
      <c r="M159" s="699">
        <v>180</v>
      </c>
      <c r="N159" s="699"/>
      <c r="O159" s="904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9" s="701"/>
      <c r="Q159" s="701"/>
      <c r="R159" s="701"/>
      <c r="S159" s="701"/>
      <c r="T159" s="87" t="s">
        <v>42</v>
      </c>
      <c r="U159" s="64">
        <v>0</v>
      </c>
      <c r="V159" s="65">
        <f t="shared" ref="V159:V164" si="119">IFERROR(IF(U159="","",U159),"")</f>
        <v>0</v>
      </c>
      <c r="W159" s="64">
        <v>0</v>
      </c>
      <c r="X159" s="65">
        <f t="shared" ref="X159:X164" si="120">IFERROR(IF(W159="","",W159),"")</f>
        <v>0</v>
      </c>
      <c r="Y159" s="64">
        <v>0</v>
      </c>
      <c r="Z159" s="65">
        <f t="shared" ref="Z159:Z164" si="121">IFERROR(IF(Y159="","",Y159),"")</f>
        <v>0</v>
      </c>
      <c r="AA159" s="64">
        <v>0</v>
      </c>
      <c r="AB159" s="65">
        <f t="shared" ref="AB159:AB164" si="122">IFERROR(IF(AA159="","",AA159),"")</f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57</v>
      </c>
      <c r="AE159" s="81" t="s">
        <v>57</v>
      </c>
      <c r="AF159" s="301" t="s">
        <v>222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97</v>
      </c>
      <c r="BO159" s="79">
        <f t="shared" ref="BO159:BO164" si="123">IFERROR(U159*H159,0)</f>
        <v>0</v>
      </c>
      <c r="BP159" s="79">
        <f t="shared" ref="BP159:BP164" si="124">IFERROR(V159*H159,0)</f>
        <v>0</v>
      </c>
      <c r="BQ159" s="79">
        <f t="shared" ref="BQ159:BQ164" si="125">IFERROR(U159/I159,0)</f>
        <v>0</v>
      </c>
      <c r="BR159" s="79">
        <f t="shared" ref="BR159:BR164" si="126">IFERROR(V159/I159,0)</f>
        <v>0</v>
      </c>
      <c r="BS159" s="79">
        <f t="shared" ref="BS159:BS164" si="127">IFERROR(W159*H159,0)</f>
        <v>0</v>
      </c>
      <c r="BT159" s="79">
        <f t="shared" ref="BT159:BT164" si="128">IFERROR(X159*H159,0)</f>
        <v>0</v>
      </c>
      <c r="BU159" s="79">
        <f t="shared" ref="BU159:BU164" si="129">IFERROR(W159/I159,0)</f>
        <v>0</v>
      </c>
      <c r="BV159" s="79">
        <f t="shared" ref="BV159:BV164" si="130">IFERROR(X159/I159,0)</f>
        <v>0</v>
      </c>
      <c r="BW159" s="79">
        <f t="shared" ref="BW159:BW164" si="131">IFERROR(Y159*H159,0)</f>
        <v>0</v>
      </c>
      <c r="BX159" s="79">
        <f t="shared" ref="BX159:BX164" si="132">IFERROR(Z159*H159,0)</f>
        <v>0</v>
      </c>
      <c r="BY159" s="79">
        <f t="shared" ref="BY159:BY164" si="133">IFERROR(Y159/I159,0)</f>
        <v>0</v>
      </c>
      <c r="BZ159" s="79">
        <f t="shared" ref="BZ159:BZ164" si="134">IFERROR(Z159/I159,0)</f>
        <v>0</v>
      </c>
      <c r="CA159" s="79">
        <f t="shared" ref="CA159:CA164" si="135">IFERROR(AA159*H159,0)</f>
        <v>0</v>
      </c>
      <c r="CB159" s="79">
        <f t="shared" ref="CB159:CB164" si="136">IFERROR(AB159*H159,0)</f>
        <v>0</v>
      </c>
      <c r="CC159" s="79">
        <f t="shared" ref="CC159:CC164" si="137">IFERROR(AA159/I159,0)</f>
        <v>0</v>
      </c>
      <c r="CD159" s="79">
        <f t="shared" ref="CD159:CD164" si="138">IFERROR(AB159/I159,0)</f>
        <v>0</v>
      </c>
    </row>
    <row r="160" spans="1:82" ht="22.5" hidden="1" x14ac:dyDescent="0.2">
      <c r="A160" s="81" t="s">
        <v>273</v>
      </c>
      <c r="B160" s="82" t="s">
        <v>274</v>
      </c>
      <c r="C160" s="82">
        <v>4301136042</v>
      </c>
      <c r="D160" s="82">
        <v>4607025784012</v>
      </c>
      <c r="E160" s="83">
        <v>0.09</v>
      </c>
      <c r="F160" s="84">
        <v>24</v>
      </c>
      <c r="G160" s="83">
        <v>2.16</v>
      </c>
      <c r="H160" s="83">
        <v>2.4912000000000001</v>
      </c>
      <c r="I160" s="85">
        <v>126</v>
      </c>
      <c r="J160" s="85" t="s">
        <v>96</v>
      </c>
      <c r="K160" s="86" t="s">
        <v>88</v>
      </c>
      <c r="L160" s="86"/>
      <c r="M160" s="699">
        <v>180</v>
      </c>
      <c r="N160" s="699"/>
      <c r="O160" s="9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0" s="701"/>
      <c r="Q160" s="701"/>
      <c r="R160" s="701"/>
      <c r="S160" s="701"/>
      <c r="T160" s="87" t="s">
        <v>42</v>
      </c>
      <c r="U160" s="64">
        <v>0</v>
      </c>
      <c r="V160" s="65">
        <f t="shared" si="119"/>
        <v>0</v>
      </c>
      <c r="W160" s="64">
        <v>0</v>
      </c>
      <c r="X160" s="65">
        <f t="shared" si="120"/>
        <v>0</v>
      </c>
      <c r="Y160" s="64">
        <v>0</v>
      </c>
      <c r="Z160" s="65">
        <f t="shared" si="121"/>
        <v>0</v>
      </c>
      <c r="AA160" s="64">
        <v>0</v>
      </c>
      <c r="AB160" s="65">
        <f t="shared" si="122"/>
        <v>0</v>
      </c>
      <c r="AC160" s="66" t="str">
        <f>IF(IFERROR(U160*0.00936,0)+IFERROR(W160*0.00936,0)+IFERROR(Y160*0.00936,0)+IFERROR(AA160*0.00936,0)=0,"",IFERROR(U160*0.00936,0)+IFERROR(W160*0.00936,0)+IFERROR(Y160*0.00936,0)+IFERROR(AA160*0.00936,0))</f>
        <v/>
      </c>
      <c r="AD160" s="81" t="s">
        <v>57</v>
      </c>
      <c r="AE160" s="81" t="s">
        <v>57</v>
      </c>
      <c r="AF160" s="303" t="s">
        <v>275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97</v>
      </c>
      <c r="BO160" s="79">
        <f t="shared" si="123"/>
        <v>0</v>
      </c>
      <c r="BP160" s="79">
        <f t="shared" si="124"/>
        <v>0</v>
      </c>
      <c r="BQ160" s="79">
        <f t="shared" si="125"/>
        <v>0</v>
      </c>
      <c r="BR160" s="79">
        <f t="shared" si="126"/>
        <v>0</v>
      </c>
      <c r="BS160" s="79">
        <f t="shared" si="127"/>
        <v>0</v>
      </c>
      <c r="BT160" s="79">
        <f t="shared" si="128"/>
        <v>0</v>
      </c>
      <c r="BU160" s="79">
        <f t="shared" si="129"/>
        <v>0</v>
      </c>
      <c r="BV160" s="79">
        <f t="shared" si="130"/>
        <v>0</v>
      </c>
      <c r="BW160" s="79">
        <f t="shared" si="131"/>
        <v>0</v>
      </c>
      <c r="BX160" s="79">
        <f t="shared" si="132"/>
        <v>0</v>
      </c>
      <c r="BY160" s="79">
        <f t="shared" si="133"/>
        <v>0</v>
      </c>
      <c r="BZ160" s="79">
        <f t="shared" si="134"/>
        <v>0</v>
      </c>
      <c r="CA160" s="79">
        <f t="shared" si="135"/>
        <v>0</v>
      </c>
      <c r="CB160" s="79">
        <f t="shared" si="136"/>
        <v>0</v>
      </c>
      <c r="CC160" s="79">
        <f t="shared" si="137"/>
        <v>0</v>
      </c>
      <c r="CD160" s="79">
        <f t="shared" si="138"/>
        <v>0</v>
      </c>
    </row>
    <row r="161" spans="1:82" ht="22.5" hidden="1" x14ac:dyDescent="0.2">
      <c r="A161" s="81" t="s">
        <v>273</v>
      </c>
      <c r="B161" s="82" t="s">
        <v>274</v>
      </c>
      <c r="C161" s="82">
        <v>4301136070</v>
      </c>
      <c r="D161" s="82">
        <v>4607025784012</v>
      </c>
      <c r="E161" s="83">
        <v>0.09</v>
      </c>
      <c r="F161" s="84">
        <v>24</v>
      </c>
      <c r="G161" s="83">
        <v>2.16</v>
      </c>
      <c r="H161" s="83">
        <v>2.4912000000000001</v>
      </c>
      <c r="I161" s="85">
        <v>126</v>
      </c>
      <c r="J161" s="85" t="s">
        <v>96</v>
      </c>
      <c r="K161" s="86" t="s">
        <v>88</v>
      </c>
      <c r="L161" s="86"/>
      <c r="M161" s="699">
        <v>180</v>
      </c>
      <c r="N161" s="699"/>
      <c r="O161" s="9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1" s="701"/>
      <c r="Q161" s="701"/>
      <c r="R161" s="701"/>
      <c r="S161" s="701"/>
      <c r="T161" s="87" t="s">
        <v>42</v>
      </c>
      <c r="U161" s="64">
        <v>0</v>
      </c>
      <c r="V161" s="65">
        <f t="shared" si="119"/>
        <v>0</v>
      </c>
      <c r="W161" s="64">
        <v>0</v>
      </c>
      <c r="X161" s="65">
        <f t="shared" si="120"/>
        <v>0</v>
      </c>
      <c r="Y161" s="64">
        <v>0</v>
      </c>
      <c r="Z161" s="65">
        <f t="shared" si="121"/>
        <v>0</v>
      </c>
      <c r="AA161" s="64">
        <v>0</v>
      </c>
      <c r="AB161" s="65">
        <f t="shared" si="122"/>
        <v>0</v>
      </c>
      <c r="AC161" s="66" t="str">
        <f>IF(IFERROR(U161*0.00936,0)+IFERROR(W161*0.00936,0)+IFERROR(Y161*0.00936,0)+IFERROR(AA161*0.00936,0)=0,"",IFERROR(U161*0.00936,0)+IFERROR(W161*0.00936,0)+IFERROR(Y161*0.00936,0)+IFERROR(AA161*0.00936,0))</f>
        <v/>
      </c>
      <c r="AD161" s="81" t="s">
        <v>57</v>
      </c>
      <c r="AE161" s="81" t="s">
        <v>57</v>
      </c>
      <c r="AF161" s="305" t="s">
        <v>275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97</v>
      </c>
      <c r="BO161" s="79">
        <f t="shared" si="123"/>
        <v>0</v>
      </c>
      <c r="BP161" s="79">
        <f t="shared" si="124"/>
        <v>0</v>
      </c>
      <c r="BQ161" s="79">
        <f t="shared" si="125"/>
        <v>0</v>
      </c>
      <c r="BR161" s="79">
        <f t="shared" si="126"/>
        <v>0</v>
      </c>
      <c r="BS161" s="79">
        <f t="shared" si="127"/>
        <v>0</v>
      </c>
      <c r="BT161" s="79">
        <f t="shared" si="128"/>
        <v>0</v>
      </c>
      <c r="BU161" s="79">
        <f t="shared" si="129"/>
        <v>0</v>
      </c>
      <c r="BV161" s="79">
        <f t="shared" si="130"/>
        <v>0</v>
      </c>
      <c r="BW161" s="79">
        <f t="shared" si="131"/>
        <v>0</v>
      </c>
      <c r="BX161" s="79">
        <f t="shared" si="132"/>
        <v>0</v>
      </c>
      <c r="BY161" s="79">
        <f t="shared" si="133"/>
        <v>0</v>
      </c>
      <c r="BZ161" s="79">
        <f t="shared" si="134"/>
        <v>0</v>
      </c>
      <c r="CA161" s="79">
        <f t="shared" si="135"/>
        <v>0</v>
      </c>
      <c r="CB161" s="79">
        <f t="shared" si="136"/>
        <v>0</v>
      </c>
      <c r="CC161" s="79">
        <f t="shared" si="137"/>
        <v>0</v>
      </c>
      <c r="CD161" s="79">
        <f t="shared" si="138"/>
        <v>0</v>
      </c>
    </row>
    <row r="162" spans="1:82" ht="22.5" hidden="1" x14ac:dyDescent="0.2">
      <c r="A162" s="81" t="s">
        <v>276</v>
      </c>
      <c r="B162" s="82" t="s">
        <v>277</v>
      </c>
      <c r="C162" s="82">
        <v>4301136040</v>
      </c>
      <c r="D162" s="82">
        <v>4607025784319</v>
      </c>
      <c r="E162" s="83">
        <v>0.36</v>
      </c>
      <c r="F162" s="84">
        <v>10</v>
      </c>
      <c r="G162" s="83">
        <v>3.6</v>
      </c>
      <c r="H162" s="83">
        <v>4.2439999999999998</v>
      </c>
      <c r="I162" s="85">
        <v>70</v>
      </c>
      <c r="J162" s="85" t="s">
        <v>96</v>
      </c>
      <c r="K162" s="86" t="s">
        <v>88</v>
      </c>
      <c r="L162" s="86"/>
      <c r="M162" s="699">
        <v>180</v>
      </c>
      <c r="N162" s="699"/>
      <c r="O162" s="90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2" s="701"/>
      <c r="Q162" s="701"/>
      <c r="R162" s="701"/>
      <c r="S162" s="701"/>
      <c r="T162" s="87" t="s">
        <v>42</v>
      </c>
      <c r="U162" s="64">
        <v>0</v>
      </c>
      <c r="V162" s="65">
        <f t="shared" si="119"/>
        <v>0</v>
      </c>
      <c r="W162" s="64">
        <v>0</v>
      </c>
      <c r="X162" s="65">
        <f t="shared" si="120"/>
        <v>0</v>
      </c>
      <c r="Y162" s="64">
        <v>0</v>
      </c>
      <c r="Z162" s="65">
        <f t="shared" si="121"/>
        <v>0</v>
      </c>
      <c r="AA162" s="64">
        <v>0</v>
      </c>
      <c r="AB162" s="65">
        <f t="shared" si="122"/>
        <v>0</v>
      </c>
      <c r="AC162" s="66" t="str">
        <f>IF(IFERROR(U162*0.01788,0)+IFERROR(W162*0.01788,0)+IFERROR(Y162*0.01788,0)+IFERROR(AA162*0.01788,0)=0,"",IFERROR(U162*0.01788,0)+IFERROR(W162*0.01788,0)+IFERROR(Y162*0.01788,0)+IFERROR(AA162*0.01788,0))</f>
        <v/>
      </c>
      <c r="AD162" s="81" t="s">
        <v>57</v>
      </c>
      <c r="AE162" s="81" t="s">
        <v>57</v>
      </c>
      <c r="AF162" s="307" t="s">
        <v>231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97</v>
      </c>
      <c r="BO162" s="79">
        <f t="shared" si="123"/>
        <v>0</v>
      </c>
      <c r="BP162" s="79">
        <f t="shared" si="124"/>
        <v>0</v>
      </c>
      <c r="BQ162" s="79">
        <f t="shared" si="125"/>
        <v>0</v>
      </c>
      <c r="BR162" s="79">
        <f t="shared" si="126"/>
        <v>0</v>
      </c>
      <c r="BS162" s="79">
        <f t="shared" si="127"/>
        <v>0</v>
      </c>
      <c r="BT162" s="79">
        <f t="shared" si="128"/>
        <v>0</v>
      </c>
      <c r="BU162" s="79">
        <f t="shared" si="129"/>
        <v>0</v>
      </c>
      <c r="BV162" s="79">
        <f t="shared" si="130"/>
        <v>0</v>
      </c>
      <c r="BW162" s="79">
        <f t="shared" si="131"/>
        <v>0</v>
      </c>
      <c r="BX162" s="79">
        <f t="shared" si="132"/>
        <v>0</v>
      </c>
      <c r="BY162" s="79">
        <f t="shared" si="133"/>
        <v>0</v>
      </c>
      <c r="BZ162" s="79">
        <f t="shared" si="134"/>
        <v>0</v>
      </c>
      <c r="CA162" s="79">
        <f t="shared" si="135"/>
        <v>0</v>
      </c>
      <c r="CB162" s="79">
        <f t="shared" si="136"/>
        <v>0</v>
      </c>
      <c r="CC162" s="79">
        <f t="shared" si="137"/>
        <v>0</v>
      </c>
      <c r="CD162" s="79">
        <f t="shared" si="138"/>
        <v>0</v>
      </c>
    </row>
    <row r="163" spans="1:82" hidden="1" x14ac:dyDescent="0.2">
      <c r="A163" s="81" t="s">
        <v>278</v>
      </c>
      <c r="B163" s="82" t="s">
        <v>279</v>
      </c>
      <c r="C163" s="82">
        <v>4301136043</v>
      </c>
      <c r="D163" s="82">
        <v>4607025784319</v>
      </c>
      <c r="E163" s="83">
        <v>0.36</v>
      </c>
      <c r="F163" s="84">
        <v>4</v>
      </c>
      <c r="G163" s="83">
        <v>1.44</v>
      </c>
      <c r="H163" s="83">
        <v>1.7896000000000001</v>
      </c>
      <c r="I163" s="85">
        <v>140</v>
      </c>
      <c r="J163" s="85" t="s">
        <v>96</v>
      </c>
      <c r="K163" s="86" t="s">
        <v>88</v>
      </c>
      <c r="L163" s="86"/>
      <c r="M163" s="699">
        <v>180</v>
      </c>
      <c r="N163" s="699"/>
      <c r="O163" s="908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3" s="701"/>
      <c r="Q163" s="701"/>
      <c r="R163" s="701"/>
      <c r="S163" s="701"/>
      <c r="T163" s="87" t="s">
        <v>42</v>
      </c>
      <c r="U163" s="64">
        <v>0</v>
      </c>
      <c r="V163" s="65">
        <f t="shared" si="119"/>
        <v>0</v>
      </c>
      <c r="W163" s="64">
        <v>0</v>
      </c>
      <c r="X163" s="65">
        <f t="shared" si="120"/>
        <v>0</v>
      </c>
      <c r="Y163" s="64">
        <v>0</v>
      </c>
      <c r="Z163" s="65">
        <f t="shared" si="121"/>
        <v>0</v>
      </c>
      <c r="AA163" s="64">
        <v>0</v>
      </c>
      <c r="AB163" s="65">
        <f t="shared" si="122"/>
        <v>0</v>
      </c>
      <c r="AC163" s="66" t="str">
        <f>IF(IFERROR(U163*0.00941,0)+IFERROR(W163*0.00941,0)+IFERROR(Y163*0.00941,0)+IFERROR(AA163*0.00941,0)=0,"",IFERROR(U163*0.00941,0)+IFERROR(W163*0.00941,0)+IFERROR(Y163*0.00941,0)+IFERROR(AA163*0.00941,0))</f>
        <v/>
      </c>
      <c r="AD163" s="81" t="s">
        <v>57</v>
      </c>
      <c r="AE163" s="81" t="s">
        <v>57</v>
      </c>
      <c r="AF163" s="309" t="s">
        <v>206</v>
      </c>
      <c r="AG163" s="2"/>
      <c r="AH163" s="2"/>
      <c r="AI163" s="2"/>
      <c r="AJ163" s="2"/>
      <c r="AK163" s="2"/>
      <c r="AL163" s="60"/>
      <c r="AM163" s="60"/>
      <c r="AN163" s="60"/>
      <c r="AO163" s="2"/>
      <c r="AP163" s="2"/>
      <c r="AQ163" s="2"/>
      <c r="AR163" s="2"/>
      <c r="AS163" s="2"/>
      <c r="AT163" s="2"/>
      <c r="AU163" s="20"/>
      <c r="AV163" s="20"/>
      <c r="AW163" s="21"/>
      <c r="BB163" s="308" t="s">
        <v>97</v>
      </c>
      <c r="BO163" s="79">
        <f t="shared" si="123"/>
        <v>0</v>
      </c>
      <c r="BP163" s="79">
        <f t="shared" si="124"/>
        <v>0</v>
      </c>
      <c r="BQ163" s="79">
        <f t="shared" si="125"/>
        <v>0</v>
      </c>
      <c r="BR163" s="79">
        <f t="shared" si="126"/>
        <v>0</v>
      </c>
      <c r="BS163" s="79">
        <f t="shared" si="127"/>
        <v>0</v>
      </c>
      <c r="BT163" s="79">
        <f t="shared" si="128"/>
        <v>0</v>
      </c>
      <c r="BU163" s="79">
        <f t="shared" si="129"/>
        <v>0</v>
      </c>
      <c r="BV163" s="79">
        <f t="shared" si="130"/>
        <v>0</v>
      </c>
      <c r="BW163" s="79">
        <f t="shared" si="131"/>
        <v>0</v>
      </c>
      <c r="BX163" s="79">
        <f t="shared" si="132"/>
        <v>0</v>
      </c>
      <c r="BY163" s="79">
        <f t="shared" si="133"/>
        <v>0</v>
      </c>
      <c r="BZ163" s="79">
        <f t="shared" si="134"/>
        <v>0</v>
      </c>
      <c r="CA163" s="79">
        <f t="shared" si="135"/>
        <v>0</v>
      </c>
      <c r="CB163" s="79">
        <f t="shared" si="136"/>
        <v>0</v>
      </c>
      <c r="CC163" s="79">
        <f t="shared" si="137"/>
        <v>0</v>
      </c>
      <c r="CD163" s="79">
        <f t="shared" si="138"/>
        <v>0</v>
      </c>
    </row>
    <row r="164" spans="1:82" hidden="1" x14ac:dyDescent="0.2">
      <c r="A164" s="81" t="s">
        <v>280</v>
      </c>
      <c r="B164" s="82" t="s">
        <v>281</v>
      </c>
      <c r="C164" s="82">
        <v>4301136039</v>
      </c>
      <c r="D164" s="82">
        <v>4607111035370</v>
      </c>
      <c r="E164" s="83">
        <v>0.14000000000000001</v>
      </c>
      <c r="F164" s="84">
        <v>22</v>
      </c>
      <c r="G164" s="83">
        <v>3.08</v>
      </c>
      <c r="H164" s="83">
        <v>3.464</v>
      </c>
      <c r="I164" s="85">
        <v>84</v>
      </c>
      <c r="J164" s="85" t="s">
        <v>89</v>
      </c>
      <c r="K164" s="86" t="s">
        <v>88</v>
      </c>
      <c r="L164" s="86"/>
      <c r="M164" s="699">
        <v>180</v>
      </c>
      <c r="N164" s="699"/>
      <c r="O164" s="90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4" s="701"/>
      <c r="Q164" s="701"/>
      <c r="R164" s="701"/>
      <c r="S164" s="701"/>
      <c r="T164" s="87" t="s">
        <v>42</v>
      </c>
      <c r="U164" s="64">
        <v>0</v>
      </c>
      <c r="V164" s="65">
        <f t="shared" si="119"/>
        <v>0</v>
      </c>
      <c r="W164" s="64">
        <v>0</v>
      </c>
      <c r="X164" s="65">
        <f t="shared" si="120"/>
        <v>0</v>
      </c>
      <c r="Y164" s="64">
        <v>0</v>
      </c>
      <c r="Z164" s="65">
        <f t="shared" si="121"/>
        <v>0</v>
      </c>
      <c r="AA164" s="64">
        <v>0</v>
      </c>
      <c r="AB164" s="65">
        <f t="shared" si="122"/>
        <v>0</v>
      </c>
      <c r="AC164" s="66" t="str">
        <f>IF(IFERROR(U164*0.0155,0)+IFERROR(W164*0.0155,0)+IFERROR(Y164*0.0155,0)+IFERROR(AA164*0.0155,0)=0,"",IFERROR(U164*0.0155,0)+IFERROR(W164*0.0155,0)+IFERROR(Y164*0.0155,0)+IFERROR(AA164*0.0155,0))</f>
        <v/>
      </c>
      <c r="AD164" s="81" t="s">
        <v>57</v>
      </c>
      <c r="AE164" s="81" t="s">
        <v>57</v>
      </c>
      <c r="AF164" s="311" t="s">
        <v>282</v>
      </c>
      <c r="AG164" s="2"/>
      <c r="AH164" s="2"/>
      <c r="AI164" s="2"/>
      <c r="AJ164" s="2"/>
      <c r="AK164" s="2"/>
      <c r="AL164" s="60"/>
      <c r="AM164" s="60"/>
      <c r="AN164" s="60"/>
      <c r="AO164" s="2"/>
      <c r="AP164" s="2"/>
      <c r="AQ164" s="2"/>
      <c r="AR164" s="2"/>
      <c r="AS164" s="2"/>
      <c r="AT164" s="2"/>
      <c r="AU164" s="20"/>
      <c r="AV164" s="20"/>
      <c r="AW164" s="21"/>
      <c r="BB164" s="310" t="s">
        <v>97</v>
      </c>
      <c r="BO164" s="79">
        <f t="shared" si="123"/>
        <v>0</v>
      </c>
      <c r="BP164" s="79">
        <f t="shared" si="124"/>
        <v>0</v>
      </c>
      <c r="BQ164" s="79">
        <f t="shared" si="125"/>
        <v>0</v>
      </c>
      <c r="BR164" s="79">
        <f t="shared" si="126"/>
        <v>0</v>
      </c>
      <c r="BS164" s="79">
        <f t="shared" si="127"/>
        <v>0</v>
      </c>
      <c r="BT164" s="79">
        <f t="shared" si="128"/>
        <v>0</v>
      </c>
      <c r="BU164" s="79">
        <f t="shared" si="129"/>
        <v>0</v>
      </c>
      <c r="BV164" s="79">
        <f t="shared" si="130"/>
        <v>0</v>
      </c>
      <c r="BW164" s="79">
        <f t="shared" si="131"/>
        <v>0</v>
      </c>
      <c r="BX164" s="79">
        <f t="shared" si="132"/>
        <v>0</v>
      </c>
      <c r="BY164" s="79">
        <f t="shared" si="133"/>
        <v>0</v>
      </c>
      <c r="BZ164" s="79">
        <f t="shared" si="134"/>
        <v>0</v>
      </c>
      <c r="CA164" s="79">
        <f t="shared" si="135"/>
        <v>0</v>
      </c>
      <c r="CB164" s="79">
        <f t="shared" si="136"/>
        <v>0</v>
      </c>
      <c r="CC164" s="79">
        <f t="shared" si="137"/>
        <v>0</v>
      </c>
      <c r="CD164" s="79">
        <f t="shared" si="138"/>
        <v>0</v>
      </c>
    </row>
    <row r="165" spans="1:82" hidden="1" x14ac:dyDescent="0.2">
      <c r="A165" s="696"/>
      <c r="B165" s="696"/>
      <c r="C165" s="696"/>
      <c r="D165" s="696"/>
      <c r="E165" s="696"/>
      <c r="F165" s="696"/>
      <c r="G165" s="696"/>
      <c r="H165" s="696"/>
      <c r="I165" s="696"/>
      <c r="J165" s="696"/>
      <c r="K165" s="696"/>
      <c r="L165" s="696"/>
      <c r="M165" s="696"/>
      <c r="N165" s="696"/>
      <c r="O165" s="704" t="s">
        <v>43</v>
      </c>
      <c r="P165" s="705"/>
      <c r="Q165" s="705"/>
      <c r="R165" s="705"/>
      <c r="S165" s="705"/>
      <c r="T165" s="39" t="s">
        <v>42</v>
      </c>
      <c r="U165" s="104">
        <f t="shared" ref="U165:AB165" si="139">IFERROR(SUM(U159:U164),0)</f>
        <v>0</v>
      </c>
      <c r="V165" s="104">
        <f t="shared" si="139"/>
        <v>0</v>
      </c>
      <c r="W165" s="104">
        <f t="shared" si="139"/>
        <v>0</v>
      </c>
      <c r="X165" s="104">
        <f t="shared" si="139"/>
        <v>0</v>
      </c>
      <c r="Y165" s="104">
        <f t="shared" si="139"/>
        <v>0</v>
      </c>
      <c r="Z165" s="104">
        <f t="shared" si="139"/>
        <v>0</v>
      </c>
      <c r="AA165" s="104">
        <f t="shared" si="139"/>
        <v>0</v>
      </c>
      <c r="AB165" s="104">
        <f t="shared" si="139"/>
        <v>0</v>
      </c>
      <c r="AC165" s="104">
        <f>IFERROR(IF(AC159="",0,AC159),0)+IFERROR(IF(AC160="",0,AC160),0)+IFERROR(IF(AC161="",0,AC161),0)+IFERROR(IF(AC162="",0,AC162),0)+IFERROR(IF(AC163="",0,AC163),0)+IFERROR(IF(AC164="",0,AC164),0)</f>
        <v>0</v>
      </c>
      <c r="AD165" s="3"/>
      <c r="AE165" s="71"/>
      <c r="AF165" s="3"/>
      <c r="AG165" s="3"/>
      <c r="AH165" s="3"/>
      <c r="AI165" s="3"/>
      <c r="AJ165" s="3"/>
      <c r="AK165" s="3"/>
      <c r="AL165" s="61"/>
      <c r="AM165" s="61"/>
      <c r="AN165" s="61"/>
      <c r="AO165" s="3"/>
      <c r="AP165" s="3"/>
      <c r="AQ165" s="2"/>
      <c r="AR165" s="2"/>
      <c r="AS165" s="2"/>
      <c r="AT165" s="2"/>
      <c r="AU165" s="20"/>
      <c r="AV165" s="20"/>
      <c r="AW165" s="21"/>
    </row>
    <row r="166" spans="1:82" hidden="1" x14ac:dyDescent="0.2">
      <c r="A166" s="696"/>
      <c r="B166" s="696"/>
      <c r="C166" s="696"/>
      <c r="D166" s="696"/>
      <c r="E166" s="696"/>
      <c r="F166" s="696"/>
      <c r="G166" s="696"/>
      <c r="H166" s="696"/>
      <c r="I166" s="696"/>
      <c r="J166" s="696"/>
      <c r="K166" s="696"/>
      <c r="L166" s="696"/>
      <c r="M166" s="696"/>
      <c r="N166" s="696"/>
      <c r="O166" s="704" t="s">
        <v>43</v>
      </c>
      <c r="P166" s="705"/>
      <c r="Q166" s="705"/>
      <c r="R166" s="705"/>
      <c r="S166" s="705"/>
      <c r="T166" s="39" t="s">
        <v>0</v>
      </c>
      <c r="U166" s="106">
        <f>IFERROR(U159*G159,0)+IFERROR(U160*G160,0)+IFERROR(U161*G161,0)+IFERROR(U162*G162,0)+IFERROR(U163*G163,0)+IFERROR(U164*G164,0)</f>
        <v>0</v>
      </c>
      <c r="V166" s="106">
        <f>IFERROR(V159*G159,0)+IFERROR(V160*G160,0)+IFERROR(V161*G161,0)+IFERROR(V162*G162,0)+IFERROR(V163*G163,0)+IFERROR(V164*G164,0)</f>
        <v>0</v>
      </c>
      <c r="W166" s="106">
        <f>IFERROR(W159*G159,0)+IFERROR(W160*G160,0)+IFERROR(W161*G161,0)+IFERROR(W162*G162,0)+IFERROR(W163*G163,0)+IFERROR(W164*G164,0)</f>
        <v>0</v>
      </c>
      <c r="X166" s="106">
        <f>IFERROR(X159*G159,0)+IFERROR(X160*G160,0)+IFERROR(X161*G161,0)+IFERROR(X162*G162,0)+IFERROR(X163*G163,0)+IFERROR(X164*G164,0)</f>
        <v>0</v>
      </c>
      <c r="Y166" s="106">
        <f>IFERROR(Y159*G159,0)+IFERROR(Y160*G160,0)+IFERROR(Y161*G161,0)+IFERROR(Y162*G162,0)+IFERROR(Y163*G163,0)+IFERROR(Y164*G164,0)</f>
        <v>0</v>
      </c>
      <c r="Z166" s="106">
        <f>IFERROR(Z159*G159,0)+IFERROR(Z160*G160,0)+IFERROR(Z161*G161,0)+IFERROR(Z162*G162,0)+IFERROR(Z163*G163,0)+IFERROR(Z164*G164,0)</f>
        <v>0</v>
      </c>
      <c r="AA166" s="106">
        <f>IFERROR(AA159*G159,0)+IFERROR(AA160*G160,0)+IFERROR(AA161*G161,0)+IFERROR(AA162*G162,0)+IFERROR(AA163*G163,0)+IFERROR(AA164*G164,0)</f>
        <v>0</v>
      </c>
      <c r="AB166" s="106">
        <f>IFERROR(AB159*G159,0)+IFERROR(AB160*G160,0)+IFERROR(AB161*G161,0)+IFERROR(AB162*G162,0)+IFERROR(AB163*G163,0)+IFERROR(AB164*G164,0)</f>
        <v>0</v>
      </c>
      <c r="AC166" s="104" t="s">
        <v>57</v>
      </c>
      <c r="AD166" s="3"/>
      <c r="AE166" s="71"/>
      <c r="AF166" s="3"/>
      <c r="AG166" s="3"/>
      <c r="AH166" s="3"/>
      <c r="AI166" s="3"/>
      <c r="AJ166" s="3"/>
      <c r="AK166" s="3"/>
      <c r="AL166" s="61"/>
      <c r="AM166" s="61"/>
      <c r="AN166" s="61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t="15" hidden="1" x14ac:dyDescent="0.25">
      <c r="A167" s="707" t="s">
        <v>283</v>
      </c>
      <c r="B167" s="708"/>
      <c r="C167" s="708"/>
      <c r="D167" s="708"/>
      <c r="E167" s="708"/>
      <c r="F167" s="708"/>
      <c r="G167" s="708"/>
      <c r="H167" s="708"/>
      <c r="I167" s="708"/>
      <c r="J167" s="708"/>
      <c r="K167" s="708"/>
      <c r="L167" s="708"/>
      <c r="M167" s="708"/>
      <c r="N167" s="708"/>
      <c r="O167" s="708"/>
      <c r="P167" s="708"/>
      <c r="Q167" s="708"/>
      <c r="R167" s="708"/>
      <c r="S167" s="708"/>
      <c r="T167" s="708"/>
      <c r="U167" s="708"/>
      <c r="V167" s="708"/>
      <c r="W167" s="708"/>
      <c r="X167" s="708"/>
      <c r="Y167" s="708"/>
      <c r="Z167" s="708"/>
      <c r="AA167" s="709"/>
      <c r="AB167" s="709"/>
      <c r="AC167" s="709"/>
      <c r="AD167" s="709"/>
      <c r="AE167" s="710"/>
      <c r="AF167" s="711"/>
      <c r="AG167" s="2"/>
      <c r="AH167" s="2"/>
      <c r="AI167" s="2"/>
      <c r="AJ167" s="2"/>
      <c r="AK167" s="60"/>
      <c r="AL167" s="60"/>
      <c r="AM167" s="60"/>
      <c r="AN167" s="2"/>
      <c r="AO167" s="2"/>
      <c r="AP167" s="2"/>
      <c r="AQ167" s="2"/>
      <c r="AR167" s="2"/>
    </row>
    <row r="168" spans="1:82" ht="15" hidden="1" x14ac:dyDescent="0.25">
      <c r="A168" s="712" t="s">
        <v>85</v>
      </c>
      <c r="B168" s="713"/>
      <c r="C168" s="713"/>
      <c r="D168" s="713"/>
      <c r="E168" s="713"/>
      <c r="F168" s="713"/>
      <c r="G168" s="713"/>
      <c r="H168" s="713"/>
      <c r="I168" s="713"/>
      <c r="J168" s="713"/>
      <c r="K168" s="713"/>
      <c r="L168" s="713"/>
      <c r="M168" s="713"/>
      <c r="N168" s="713"/>
      <c r="O168" s="713"/>
      <c r="P168" s="713"/>
      <c r="Q168" s="713"/>
      <c r="R168" s="713"/>
      <c r="S168" s="713"/>
      <c r="T168" s="713"/>
      <c r="U168" s="713"/>
      <c r="V168" s="713"/>
      <c r="W168" s="713"/>
      <c r="X168" s="708"/>
      <c r="Y168" s="708"/>
      <c r="Z168" s="708"/>
      <c r="AA168" s="709"/>
      <c r="AB168" s="709"/>
      <c r="AC168" s="709"/>
      <c r="AD168" s="709"/>
      <c r="AE168" s="710"/>
      <c r="AF168" s="714"/>
      <c r="AG168" s="2"/>
      <c r="AH168" s="2"/>
      <c r="AI168" s="2"/>
      <c r="AJ168" s="2"/>
      <c r="AK168" s="60"/>
      <c r="AL168" s="60"/>
      <c r="AM168" s="60"/>
      <c r="AN168" s="2"/>
      <c r="AO168" s="2"/>
      <c r="AP168" s="2"/>
      <c r="AQ168" s="2"/>
      <c r="AR168" s="2"/>
    </row>
    <row r="169" spans="1:82" hidden="1" x14ac:dyDescent="0.2">
      <c r="A169" s="81" t="s">
        <v>284</v>
      </c>
      <c r="B169" s="82" t="s">
        <v>285</v>
      </c>
      <c r="C169" s="82">
        <v>4301070980</v>
      </c>
      <c r="D169" s="82">
        <v>4607111033970</v>
      </c>
      <c r="E169" s="83">
        <v>0.43</v>
      </c>
      <c r="F169" s="84">
        <v>8</v>
      </c>
      <c r="G169" s="83">
        <v>3.44</v>
      </c>
      <c r="H169" s="83">
        <v>3.6848000000000001</v>
      </c>
      <c r="I169" s="85">
        <v>144</v>
      </c>
      <c r="J169" s="85" t="s">
        <v>89</v>
      </c>
      <c r="K169" s="86" t="s">
        <v>88</v>
      </c>
      <c r="L169" s="86"/>
      <c r="M169" s="699">
        <v>180</v>
      </c>
      <c r="N169" s="699"/>
      <c r="O169" s="90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701"/>
      <c r="Q169" s="701"/>
      <c r="R169" s="701"/>
      <c r="S169" s="701"/>
      <c r="T169" s="87" t="s">
        <v>42</v>
      </c>
      <c r="U169" s="64">
        <v>0</v>
      </c>
      <c r="V169" s="65">
        <f t="shared" ref="V169:V179" si="140">IFERROR(IF(U169="","",U169),"")</f>
        <v>0</v>
      </c>
      <c r="W169" s="64">
        <v>0</v>
      </c>
      <c r="X169" s="65">
        <f t="shared" ref="X169:X179" si="141">IFERROR(IF(W169="","",W169),"")</f>
        <v>0</v>
      </c>
      <c r="Y169" s="64">
        <v>0</v>
      </c>
      <c r="Z169" s="65">
        <f t="shared" ref="Z169:Z179" si="142">IFERROR(IF(Y169="","",Y169),"")</f>
        <v>0</v>
      </c>
      <c r="AA169" s="64">
        <v>0</v>
      </c>
      <c r="AB169" s="65">
        <f t="shared" ref="AB169:AB179" si="143">IFERROR(IF(AA169="","",AA169),"")</f>
        <v>0</v>
      </c>
      <c r="AC169" s="66" t="str">
        <f>IF(IFERROR(U169*0.00866,0)+IFERROR(W169*0.00866,0)+IFERROR(Y169*0.00866,0)+IFERROR(AA169*0.00866,0)=0,"",IFERROR(U169*0.00866,0)+IFERROR(W169*0.00866,0)+IFERROR(Y169*0.00866,0)+IFERROR(AA169*0.00866,0))</f>
        <v/>
      </c>
      <c r="AD169" s="81" t="s">
        <v>57</v>
      </c>
      <c r="AE169" s="81" t="s">
        <v>57</v>
      </c>
      <c r="AF169" s="313" t="s">
        <v>191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68</v>
      </c>
      <c r="BO169" s="79">
        <f t="shared" ref="BO169:BO179" si="144">IFERROR(U169*H169,0)</f>
        <v>0</v>
      </c>
      <c r="BP169" s="79">
        <f t="shared" ref="BP169:BP179" si="145">IFERROR(V169*H169,0)</f>
        <v>0</v>
      </c>
      <c r="BQ169" s="79">
        <f t="shared" ref="BQ169:BQ179" si="146">IFERROR(U169/I169,0)</f>
        <v>0</v>
      </c>
      <c r="BR169" s="79">
        <f t="shared" ref="BR169:BR179" si="147">IFERROR(V169/I169,0)</f>
        <v>0</v>
      </c>
      <c r="BS169" s="79">
        <f t="shared" ref="BS169:BS179" si="148">IFERROR(W169*H169,0)</f>
        <v>0</v>
      </c>
      <c r="BT169" s="79">
        <f t="shared" ref="BT169:BT179" si="149">IFERROR(X169*H169,0)</f>
        <v>0</v>
      </c>
      <c r="BU169" s="79">
        <f t="shared" ref="BU169:BU179" si="150">IFERROR(W169/I169,0)</f>
        <v>0</v>
      </c>
      <c r="BV169" s="79">
        <f t="shared" ref="BV169:BV179" si="151">IFERROR(X169/I169,0)</f>
        <v>0</v>
      </c>
      <c r="BW169" s="79">
        <f t="shared" ref="BW169:BW179" si="152">IFERROR(Y169*H169,0)</f>
        <v>0</v>
      </c>
      <c r="BX169" s="79">
        <f t="shared" ref="BX169:BX179" si="153">IFERROR(Z169*H169,0)</f>
        <v>0</v>
      </c>
      <c r="BY169" s="79">
        <f t="shared" ref="BY169:BY179" si="154">IFERROR(Y169/I169,0)</f>
        <v>0</v>
      </c>
      <c r="BZ169" s="79">
        <f t="shared" ref="BZ169:BZ179" si="155">IFERROR(Z169/I169,0)</f>
        <v>0</v>
      </c>
      <c r="CA169" s="79">
        <f t="shared" ref="CA169:CA179" si="156">IFERROR(AA169*H169,0)</f>
        <v>0</v>
      </c>
      <c r="CB169" s="79">
        <f t="shared" ref="CB169:CB179" si="157">IFERROR(AB169*H169,0)</f>
        <v>0</v>
      </c>
      <c r="CC169" s="79">
        <f t="shared" ref="CC169:CC179" si="158">IFERROR(AA169/I169,0)</f>
        <v>0</v>
      </c>
      <c r="CD169" s="79">
        <f t="shared" ref="CD169:CD179" si="159">IFERROR(AB169/I169,0)</f>
        <v>0</v>
      </c>
    </row>
    <row r="170" spans="1:82" hidden="1" x14ac:dyDescent="0.2">
      <c r="A170" s="81" t="s">
        <v>286</v>
      </c>
      <c r="B170" s="82" t="s">
        <v>287</v>
      </c>
      <c r="C170" s="82">
        <v>4301070975</v>
      </c>
      <c r="D170" s="82">
        <v>4607111033970</v>
      </c>
      <c r="E170" s="83">
        <v>0.43</v>
      </c>
      <c r="F170" s="84">
        <v>16</v>
      </c>
      <c r="G170" s="83">
        <v>6.88</v>
      </c>
      <c r="H170" s="83">
        <v>7.1996000000000002</v>
      </c>
      <c r="I170" s="85">
        <v>84</v>
      </c>
      <c r="J170" s="85" t="s">
        <v>89</v>
      </c>
      <c r="K170" s="86" t="s">
        <v>88</v>
      </c>
      <c r="L170" s="86"/>
      <c r="M170" s="699">
        <v>180</v>
      </c>
      <c r="N170" s="699"/>
      <c r="O170" s="89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0" s="701"/>
      <c r="Q170" s="701"/>
      <c r="R170" s="701"/>
      <c r="S170" s="701"/>
      <c r="T170" s="87" t="s">
        <v>42</v>
      </c>
      <c r="U170" s="64">
        <v>0</v>
      </c>
      <c r="V170" s="65">
        <f t="shared" si="140"/>
        <v>0</v>
      </c>
      <c r="W170" s="64">
        <v>0</v>
      </c>
      <c r="X170" s="65">
        <f t="shared" si="141"/>
        <v>0</v>
      </c>
      <c r="Y170" s="64">
        <v>0</v>
      </c>
      <c r="Z170" s="65">
        <f t="shared" si="142"/>
        <v>0</v>
      </c>
      <c r="AA170" s="64">
        <v>0</v>
      </c>
      <c r="AB170" s="65">
        <f t="shared" si="143"/>
        <v>0</v>
      </c>
      <c r="AC170" s="66" t="str">
        <f>IF(IFERROR(U170*0.0155,0)+IFERROR(W170*0.0155,0)+IFERROR(Y170*0.0155,0)+IFERROR(AA170*0.0155,0)=0,"",IFERROR(U170*0.0155,0)+IFERROR(W170*0.0155,0)+IFERROR(Y170*0.0155,0)+IFERROR(AA170*0.0155,0))</f>
        <v/>
      </c>
      <c r="AD170" s="81" t="s">
        <v>57</v>
      </c>
      <c r="AE170" s="81" t="s">
        <v>57</v>
      </c>
      <c r="AF170" s="315" t="s">
        <v>191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68</v>
      </c>
      <c r="BO170" s="79">
        <f t="shared" si="144"/>
        <v>0</v>
      </c>
      <c r="BP170" s="79">
        <f t="shared" si="145"/>
        <v>0</v>
      </c>
      <c r="BQ170" s="79">
        <f t="shared" si="146"/>
        <v>0</v>
      </c>
      <c r="BR170" s="79">
        <f t="shared" si="147"/>
        <v>0</v>
      </c>
      <c r="BS170" s="79">
        <f t="shared" si="148"/>
        <v>0</v>
      </c>
      <c r="BT170" s="79">
        <f t="shared" si="149"/>
        <v>0</v>
      </c>
      <c r="BU170" s="79">
        <f t="shared" si="150"/>
        <v>0</v>
      </c>
      <c r="BV170" s="79">
        <f t="shared" si="151"/>
        <v>0</v>
      </c>
      <c r="BW170" s="79">
        <f t="shared" si="152"/>
        <v>0</v>
      </c>
      <c r="BX170" s="79">
        <f t="shared" si="153"/>
        <v>0</v>
      </c>
      <c r="BY170" s="79">
        <f t="shared" si="154"/>
        <v>0</v>
      </c>
      <c r="BZ170" s="79">
        <f t="shared" si="155"/>
        <v>0</v>
      </c>
      <c r="CA170" s="79">
        <f t="shared" si="156"/>
        <v>0</v>
      </c>
      <c r="CB170" s="79">
        <f t="shared" si="157"/>
        <v>0</v>
      </c>
      <c r="CC170" s="79">
        <f t="shared" si="158"/>
        <v>0</v>
      </c>
      <c r="CD170" s="79">
        <f t="shared" si="159"/>
        <v>0</v>
      </c>
    </row>
    <row r="171" spans="1:82" hidden="1" x14ac:dyDescent="0.2">
      <c r="A171" s="81" t="s">
        <v>288</v>
      </c>
      <c r="B171" s="82" t="s">
        <v>289</v>
      </c>
      <c r="C171" s="82">
        <v>4301071048</v>
      </c>
      <c r="D171" s="82">
        <v>4607111039262</v>
      </c>
      <c r="E171" s="83">
        <v>0.4</v>
      </c>
      <c r="F171" s="84">
        <v>8</v>
      </c>
      <c r="G171" s="83">
        <v>3.2</v>
      </c>
      <c r="H171" s="83">
        <v>3.4447999999999999</v>
      </c>
      <c r="I171" s="85">
        <v>144</v>
      </c>
      <c r="J171" s="85" t="s">
        <v>89</v>
      </c>
      <c r="K171" s="86" t="s">
        <v>88</v>
      </c>
      <c r="L171" s="86"/>
      <c r="M171" s="699">
        <v>180</v>
      </c>
      <c r="N171" s="699"/>
      <c r="O171" s="898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1" s="701"/>
      <c r="Q171" s="701"/>
      <c r="R171" s="701"/>
      <c r="S171" s="701"/>
      <c r="T171" s="87" t="s">
        <v>42</v>
      </c>
      <c r="U171" s="64">
        <v>0</v>
      </c>
      <c r="V171" s="65">
        <f t="shared" si="140"/>
        <v>0</v>
      </c>
      <c r="W171" s="64">
        <v>0</v>
      </c>
      <c r="X171" s="65">
        <f t="shared" si="141"/>
        <v>0</v>
      </c>
      <c r="Y171" s="64">
        <v>0</v>
      </c>
      <c r="Z171" s="65">
        <f t="shared" si="142"/>
        <v>0</v>
      </c>
      <c r="AA171" s="64">
        <v>0</v>
      </c>
      <c r="AB171" s="65">
        <f t="shared" si="143"/>
        <v>0</v>
      </c>
      <c r="AC171" s="66" t="str">
        <f>IF(IFERROR(U171*0.00866,0)+IFERROR(W171*0.00866,0)+IFERROR(Y171*0.00866,0)+IFERROR(AA171*0.00866,0)=0,"",IFERROR(U171*0.00866,0)+IFERROR(W171*0.00866,0)+IFERROR(Y171*0.00866,0)+IFERROR(AA171*0.00866,0))</f>
        <v/>
      </c>
      <c r="AD171" s="81" t="s">
        <v>57</v>
      </c>
      <c r="AE171" s="81" t="s">
        <v>57</v>
      </c>
      <c r="AF171" s="317" t="s">
        <v>191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68</v>
      </c>
      <c r="BO171" s="79">
        <f t="shared" si="144"/>
        <v>0</v>
      </c>
      <c r="BP171" s="79">
        <f t="shared" si="145"/>
        <v>0</v>
      </c>
      <c r="BQ171" s="79">
        <f t="shared" si="146"/>
        <v>0</v>
      </c>
      <c r="BR171" s="79">
        <f t="shared" si="147"/>
        <v>0</v>
      </c>
      <c r="BS171" s="79">
        <f t="shared" si="148"/>
        <v>0</v>
      </c>
      <c r="BT171" s="79">
        <f t="shared" si="149"/>
        <v>0</v>
      </c>
      <c r="BU171" s="79">
        <f t="shared" si="150"/>
        <v>0</v>
      </c>
      <c r="BV171" s="79">
        <f t="shared" si="151"/>
        <v>0</v>
      </c>
      <c r="BW171" s="79">
        <f t="shared" si="152"/>
        <v>0</v>
      </c>
      <c r="BX171" s="79">
        <f t="shared" si="153"/>
        <v>0</v>
      </c>
      <c r="BY171" s="79">
        <f t="shared" si="154"/>
        <v>0</v>
      </c>
      <c r="BZ171" s="79">
        <f t="shared" si="155"/>
        <v>0</v>
      </c>
      <c r="CA171" s="79">
        <f t="shared" si="156"/>
        <v>0</v>
      </c>
      <c r="CB171" s="79">
        <f t="shared" si="157"/>
        <v>0</v>
      </c>
      <c r="CC171" s="79">
        <f t="shared" si="158"/>
        <v>0</v>
      </c>
      <c r="CD171" s="79">
        <f t="shared" si="159"/>
        <v>0</v>
      </c>
    </row>
    <row r="172" spans="1:82" hidden="1" x14ac:dyDescent="0.2">
      <c r="A172" s="81" t="s">
        <v>290</v>
      </c>
      <c r="B172" s="82" t="s">
        <v>291</v>
      </c>
      <c r="C172" s="82">
        <v>4301070976</v>
      </c>
      <c r="D172" s="82">
        <v>4607111034144</v>
      </c>
      <c r="E172" s="83">
        <v>0.9</v>
      </c>
      <c r="F172" s="84">
        <v>8</v>
      </c>
      <c r="G172" s="83">
        <v>7.2</v>
      </c>
      <c r="H172" s="83">
        <v>7.4859999999999998</v>
      </c>
      <c r="I172" s="85">
        <v>84</v>
      </c>
      <c r="J172" s="85" t="s">
        <v>89</v>
      </c>
      <c r="K172" s="86" t="s">
        <v>88</v>
      </c>
      <c r="L172" s="86"/>
      <c r="M172" s="699">
        <v>180</v>
      </c>
      <c r="N172" s="699"/>
      <c r="O172" s="8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2" s="701"/>
      <c r="Q172" s="701"/>
      <c r="R172" s="701"/>
      <c r="S172" s="701"/>
      <c r="T172" s="87" t="s">
        <v>42</v>
      </c>
      <c r="U172" s="64">
        <v>0</v>
      </c>
      <c r="V172" s="65">
        <f t="shared" si="140"/>
        <v>0</v>
      </c>
      <c r="W172" s="64">
        <v>0</v>
      </c>
      <c r="X172" s="65">
        <f t="shared" si="141"/>
        <v>0</v>
      </c>
      <c r="Y172" s="64">
        <v>0</v>
      </c>
      <c r="Z172" s="65">
        <f t="shared" si="142"/>
        <v>0</v>
      </c>
      <c r="AA172" s="64">
        <v>0</v>
      </c>
      <c r="AB172" s="65">
        <f t="shared" si="143"/>
        <v>0</v>
      </c>
      <c r="AC172" s="66" t="str">
        <f t="shared" ref="AC172:AC179" si="160">IF(IFERROR(U172*0.0155,0)+IFERROR(W172*0.0155,0)+IFERROR(Y172*0.0155,0)+IFERROR(AA172*0.0155,0)=0,"",IFERROR(U172*0.0155,0)+IFERROR(W172*0.0155,0)+IFERROR(Y172*0.0155,0)+IFERROR(AA172*0.0155,0))</f>
        <v/>
      </c>
      <c r="AD172" s="81" t="s">
        <v>57</v>
      </c>
      <c r="AE172" s="81" t="s">
        <v>57</v>
      </c>
      <c r="AF172" s="319" t="s">
        <v>191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68</v>
      </c>
      <c r="BO172" s="79">
        <f t="shared" si="144"/>
        <v>0</v>
      </c>
      <c r="BP172" s="79">
        <f t="shared" si="145"/>
        <v>0</v>
      </c>
      <c r="BQ172" s="79">
        <f t="shared" si="146"/>
        <v>0</v>
      </c>
      <c r="BR172" s="79">
        <f t="shared" si="147"/>
        <v>0</v>
      </c>
      <c r="BS172" s="79">
        <f t="shared" si="148"/>
        <v>0</v>
      </c>
      <c r="BT172" s="79">
        <f t="shared" si="149"/>
        <v>0</v>
      </c>
      <c r="BU172" s="79">
        <f t="shared" si="150"/>
        <v>0</v>
      </c>
      <c r="BV172" s="79">
        <f t="shared" si="151"/>
        <v>0</v>
      </c>
      <c r="BW172" s="79">
        <f t="shared" si="152"/>
        <v>0</v>
      </c>
      <c r="BX172" s="79">
        <f t="shared" si="153"/>
        <v>0</v>
      </c>
      <c r="BY172" s="79">
        <f t="shared" si="154"/>
        <v>0</v>
      </c>
      <c r="BZ172" s="79">
        <f t="shared" si="155"/>
        <v>0</v>
      </c>
      <c r="CA172" s="79">
        <f t="shared" si="156"/>
        <v>0</v>
      </c>
      <c r="CB172" s="79">
        <f t="shared" si="157"/>
        <v>0</v>
      </c>
      <c r="CC172" s="79">
        <f t="shared" si="158"/>
        <v>0</v>
      </c>
      <c r="CD172" s="79">
        <f t="shared" si="159"/>
        <v>0</v>
      </c>
    </row>
    <row r="173" spans="1:82" hidden="1" x14ac:dyDescent="0.2">
      <c r="A173" s="81" t="s">
        <v>292</v>
      </c>
      <c r="B173" s="82" t="s">
        <v>293</v>
      </c>
      <c r="C173" s="82">
        <v>4301071038</v>
      </c>
      <c r="D173" s="82">
        <v>4607111039248</v>
      </c>
      <c r="E173" s="83">
        <v>0.7</v>
      </c>
      <c r="F173" s="84">
        <v>10</v>
      </c>
      <c r="G173" s="83">
        <v>7</v>
      </c>
      <c r="H173" s="83">
        <v>7.3</v>
      </c>
      <c r="I173" s="85">
        <v>84</v>
      </c>
      <c r="J173" s="85" t="s">
        <v>89</v>
      </c>
      <c r="K173" s="86" t="s">
        <v>88</v>
      </c>
      <c r="L173" s="86"/>
      <c r="M173" s="699">
        <v>180</v>
      </c>
      <c r="N173" s="699"/>
      <c r="O173" s="9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3" s="701"/>
      <c r="Q173" s="701"/>
      <c r="R173" s="701"/>
      <c r="S173" s="701"/>
      <c r="T173" s="87" t="s">
        <v>42</v>
      </c>
      <c r="U173" s="64">
        <v>0</v>
      </c>
      <c r="V173" s="65">
        <f t="shared" si="140"/>
        <v>0</v>
      </c>
      <c r="W173" s="64">
        <v>0</v>
      </c>
      <c r="X173" s="65">
        <f t="shared" si="141"/>
        <v>0</v>
      </c>
      <c r="Y173" s="64">
        <v>0</v>
      </c>
      <c r="Z173" s="65">
        <f t="shared" si="142"/>
        <v>0</v>
      </c>
      <c r="AA173" s="64">
        <v>0</v>
      </c>
      <c r="AB173" s="65">
        <f t="shared" si="143"/>
        <v>0</v>
      </c>
      <c r="AC173" s="66" t="str">
        <f t="shared" si="160"/>
        <v/>
      </c>
      <c r="AD173" s="81" t="s">
        <v>57</v>
      </c>
      <c r="AE173" s="81" t="s">
        <v>57</v>
      </c>
      <c r="AF173" s="321" t="s">
        <v>191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68</v>
      </c>
      <c r="BO173" s="79">
        <f t="shared" si="144"/>
        <v>0</v>
      </c>
      <c r="BP173" s="79">
        <f t="shared" si="145"/>
        <v>0</v>
      </c>
      <c r="BQ173" s="79">
        <f t="shared" si="146"/>
        <v>0</v>
      </c>
      <c r="BR173" s="79">
        <f t="shared" si="147"/>
        <v>0</v>
      </c>
      <c r="BS173" s="79">
        <f t="shared" si="148"/>
        <v>0</v>
      </c>
      <c r="BT173" s="79">
        <f t="shared" si="149"/>
        <v>0</v>
      </c>
      <c r="BU173" s="79">
        <f t="shared" si="150"/>
        <v>0</v>
      </c>
      <c r="BV173" s="79">
        <f t="shared" si="151"/>
        <v>0</v>
      </c>
      <c r="BW173" s="79">
        <f t="shared" si="152"/>
        <v>0</v>
      </c>
      <c r="BX173" s="79">
        <f t="shared" si="153"/>
        <v>0</v>
      </c>
      <c r="BY173" s="79">
        <f t="shared" si="154"/>
        <v>0</v>
      </c>
      <c r="BZ173" s="79">
        <f t="shared" si="155"/>
        <v>0</v>
      </c>
      <c r="CA173" s="79">
        <f t="shared" si="156"/>
        <v>0</v>
      </c>
      <c r="CB173" s="79">
        <f t="shared" si="157"/>
        <v>0</v>
      </c>
      <c r="CC173" s="79">
        <f t="shared" si="158"/>
        <v>0</v>
      </c>
      <c r="CD173" s="79">
        <f t="shared" si="159"/>
        <v>0</v>
      </c>
    </row>
    <row r="174" spans="1:82" hidden="1" x14ac:dyDescent="0.2">
      <c r="A174" s="81" t="s">
        <v>294</v>
      </c>
      <c r="B174" s="82" t="s">
        <v>295</v>
      </c>
      <c r="C174" s="82">
        <v>4301070979</v>
      </c>
      <c r="D174" s="82">
        <v>4607111037145</v>
      </c>
      <c r="E174" s="83">
        <v>0.8</v>
      </c>
      <c r="F174" s="84">
        <v>8</v>
      </c>
      <c r="G174" s="83">
        <v>6.4</v>
      </c>
      <c r="H174" s="83">
        <v>6.6748000000000003</v>
      </c>
      <c r="I174" s="85">
        <v>84</v>
      </c>
      <c r="J174" s="85" t="s">
        <v>89</v>
      </c>
      <c r="K174" s="86" t="s">
        <v>88</v>
      </c>
      <c r="L174" s="86"/>
      <c r="M174" s="699">
        <v>180</v>
      </c>
      <c r="N174" s="699"/>
      <c r="O174" s="90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4" s="701"/>
      <c r="Q174" s="701"/>
      <c r="R174" s="701"/>
      <c r="S174" s="701"/>
      <c r="T174" s="87" t="s">
        <v>42</v>
      </c>
      <c r="U174" s="64">
        <v>0</v>
      </c>
      <c r="V174" s="65">
        <f t="shared" si="140"/>
        <v>0</v>
      </c>
      <c r="W174" s="64">
        <v>0</v>
      </c>
      <c r="X174" s="65">
        <f t="shared" si="141"/>
        <v>0</v>
      </c>
      <c r="Y174" s="64">
        <v>0</v>
      </c>
      <c r="Z174" s="65">
        <f t="shared" si="142"/>
        <v>0</v>
      </c>
      <c r="AA174" s="64">
        <v>0</v>
      </c>
      <c r="AB174" s="65">
        <f t="shared" si="143"/>
        <v>0</v>
      </c>
      <c r="AC174" s="66" t="str">
        <f t="shared" si="160"/>
        <v/>
      </c>
      <c r="AD174" s="81" t="s">
        <v>57</v>
      </c>
      <c r="AE174" s="81" t="s">
        <v>57</v>
      </c>
      <c r="AF174" s="323" t="s">
        <v>296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68</v>
      </c>
      <c r="BO174" s="79">
        <f t="shared" si="144"/>
        <v>0</v>
      </c>
      <c r="BP174" s="79">
        <f t="shared" si="145"/>
        <v>0</v>
      </c>
      <c r="BQ174" s="79">
        <f t="shared" si="146"/>
        <v>0</v>
      </c>
      <c r="BR174" s="79">
        <f t="shared" si="147"/>
        <v>0</v>
      </c>
      <c r="BS174" s="79">
        <f t="shared" si="148"/>
        <v>0</v>
      </c>
      <c r="BT174" s="79">
        <f t="shared" si="149"/>
        <v>0</v>
      </c>
      <c r="BU174" s="79">
        <f t="shared" si="150"/>
        <v>0</v>
      </c>
      <c r="BV174" s="79">
        <f t="shared" si="151"/>
        <v>0</v>
      </c>
      <c r="BW174" s="79">
        <f t="shared" si="152"/>
        <v>0</v>
      </c>
      <c r="BX174" s="79">
        <f t="shared" si="153"/>
        <v>0</v>
      </c>
      <c r="BY174" s="79">
        <f t="shared" si="154"/>
        <v>0</v>
      </c>
      <c r="BZ174" s="79">
        <f t="shared" si="155"/>
        <v>0</v>
      </c>
      <c r="CA174" s="79">
        <f t="shared" si="156"/>
        <v>0</v>
      </c>
      <c r="CB174" s="79">
        <f t="shared" si="157"/>
        <v>0</v>
      </c>
      <c r="CC174" s="79">
        <f t="shared" si="158"/>
        <v>0</v>
      </c>
      <c r="CD174" s="79">
        <f t="shared" si="159"/>
        <v>0</v>
      </c>
    </row>
    <row r="175" spans="1:82" hidden="1" x14ac:dyDescent="0.2">
      <c r="A175" s="81" t="s">
        <v>297</v>
      </c>
      <c r="B175" s="82" t="s">
        <v>298</v>
      </c>
      <c r="C175" s="82">
        <v>4301070973</v>
      </c>
      <c r="D175" s="82">
        <v>4607111033987</v>
      </c>
      <c r="E175" s="83">
        <v>0.43</v>
      </c>
      <c r="F175" s="84">
        <v>16</v>
      </c>
      <c r="G175" s="83">
        <v>6.88</v>
      </c>
      <c r="H175" s="83">
        <v>7.1996000000000002</v>
      </c>
      <c r="I175" s="85">
        <v>84</v>
      </c>
      <c r="J175" s="85" t="s">
        <v>89</v>
      </c>
      <c r="K175" s="86" t="s">
        <v>88</v>
      </c>
      <c r="L175" s="86"/>
      <c r="M175" s="699">
        <v>180</v>
      </c>
      <c r="N175" s="699"/>
      <c r="O175" s="8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5" s="701"/>
      <c r="Q175" s="701"/>
      <c r="R175" s="701"/>
      <c r="S175" s="701"/>
      <c r="T175" s="87" t="s">
        <v>42</v>
      </c>
      <c r="U175" s="64">
        <v>0</v>
      </c>
      <c r="V175" s="65">
        <f t="shared" si="140"/>
        <v>0</v>
      </c>
      <c r="W175" s="64">
        <v>0</v>
      </c>
      <c r="X175" s="65">
        <f t="shared" si="141"/>
        <v>0</v>
      </c>
      <c r="Y175" s="64">
        <v>0</v>
      </c>
      <c r="Z175" s="65">
        <f t="shared" si="142"/>
        <v>0</v>
      </c>
      <c r="AA175" s="64">
        <v>0</v>
      </c>
      <c r="AB175" s="65">
        <f t="shared" si="143"/>
        <v>0</v>
      </c>
      <c r="AC175" s="66" t="str">
        <f t="shared" si="160"/>
        <v/>
      </c>
      <c r="AD175" s="81" t="s">
        <v>57</v>
      </c>
      <c r="AE175" s="81" t="s">
        <v>57</v>
      </c>
      <c r="AF175" s="325" t="s">
        <v>299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68</v>
      </c>
      <c r="BO175" s="79">
        <f t="shared" si="144"/>
        <v>0</v>
      </c>
      <c r="BP175" s="79">
        <f t="shared" si="145"/>
        <v>0</v>
      </c>
      <c r="BQ175" s="79">
        <f t="shared" si="146"/>
        <v>0</v>
      </c>
      <c r="BR175" s="79">
        <f t="shared" si="147"/>
        <v>0</v>
      </c>
      <c r="BS175" s="79">
        <f t="shared" si="148"/>
        <v>0</v>
      </c>
      <c r="BT175" s="79">
        <f t="shared" si="149"/>
        <v>0</v>
      </c>
      <c r="BU175" s="79">
        <f t="shared" si="150"/>
        <v>0</v>
      </c>
      <c r="BV175" s="79">
        <f t="shared" si="151"/>
        <v>0</v>
      </c>
      <c r="BW175" s="79">
        <f t="shared" si="152"/>
        <v>0</v>
      </c>
      <c r="BX175" s="79">
        <f t="shared" si="153"/>
        <v>0</v>
      </c>
      <c r="BY175" s="79">
        <f t="shared" si="154"/>
        <v>0</v>
      </c>
      <c r="BZ175" s="79">
        <f t="shared" si="155"/>
        <v>0</v>
      </c>
      <c r="CA175" s="79">
        <f t="shared" si="156"/>
        <v>0</v>
      </c>
      <c r="CB175" s="79">
        <f t="shared" si="157"/>
        <v>0</v>
      </c>
      <c r="CC175" s="79">
        <f t="shared" si="158"/>
        <v>0</v>
      </c>
      <c r="CD175" s="79">
        <f t="shared" si="159"/>
        <v>0</v>
      </c>
    </row>
    <row r="176" spans="1:82" hidden="1" x14ac:dyDescent="0.2">
      <c r="A176" s="81" t="s">
        <v>300</v>
      </c>
      <c r="B176" s="82" t="s">
        <v>301</v>
      </c>
      <c r="C176" s="82">
        <v>4301071049</v>
      </c>
      <c r="D176" s="82">
        <v>4607111039293</v>
      </c>
      <c r="E176" s="83">
        <v>0.4</v>
      </c>
      <c r="F176" s="84">
        <v>16</v>
      </c>
      <c r="G176" s="83">
        <v>6.4</v>
      </c>
      <c r="H176" s="83">
        <v>6.7195999999999998</v>
      </c>
      <c r="I176" s="85">
        <v>84</v>
      </c>
      <c r="J176" s="85" t="s">
        <v>89</v>
      </c>
      <c r="K176" s="86" t="s">
        <v>88</v>
      </c>
      <c r="L176" s="86"/>
      <c r="M176" s="699">
        <v>180</v>
      </c>
      <c r="N176" s="699"/>
      <c r="O176" s="8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6" s="701"/>
      <c r="Q176" s="701"/>
      <c r="R176" s="701"/>
      <c r="S176" s="701"/>
      <c r="T176" s="87" t="s">
        <v>42</v>
      </c>
      <c r="U176" s="64">
        <v>0</v>
      </c>
      <c r="V176" s="65">
        <f t="shared" si="140"/>
        <v>0</v>
      </c>
      <c r="W176" s="64">
        <v>0</v>
      </c>
      <c r="X176" s="65">
        <f t="shared" si="141"/>
        <v>0</v>
      </c>
      <c r="Y176" s="64">
        <v>0</v>
      </c>
      <c r="Z176" s="65">
        <f t="shared" si="142"/>
        <v>0</v>
      </c>
      <c r="AA176" s="64">
        <v>0</v>
      </c>
      <c r="AB176" s="65">
        <f t="shared" si="143"/>
        <v>0</v>
      </c>
      <c r="AC176" s="66" t="str">
        <f t="shared" si="160"/>
        <v/>
      </c>
      <c r="AD176" s="81" t="s">
        <v>57</v>
      </c>
      <c r="AE176" s="81" t="s">
        <v>57</v>
      </c>
      <c r="AF176" s="327" t="s">
        <v>191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68</v>
      </c>
      <c r="BO176" s="79">
        <f t="shared" si="144"/>
        <v>0</v>
      </c>
      <c r="BP176" s="79">
        <f t="shared" si="145"/>
        <v>0</v>
      </c>
      <c r="BQ176" s="79">
        <f t="shared" si="146"/>
        <v>0</v>
      </c>
      <c r="BR176" s="79">
        <f t="shared" si="147"/>
        <v>0</v>
      </c>
      <c r="BS176" s="79">
        <f t="shared" si="148"/>
        <v>0</v>
      </c>
      <c r="BT176" s="79">
        <f t="shared" si="149"/>
        <v>0</v>
      </c>
      <c r="BU176" s="79">
        <f t="shared" si="150"/>
        <v>0</v>
      </c>
      <c r="BV176" s="79">
        <f t="shared" si="151"/>
        <v>0</v>
      </c>
      <c r="BW176" s="79">
        <f t="shared" si="152"/>
        <v>0</v>
      </c>
      <c r="BX176" s="79">
        <f t="shared" si="153"/>
        <v>0</v>
      </c>
      <c r="BY176" s="79">
        <f t="shared" si="154"/>
        <v>0</v>
      </c>
      <c r="BZ176" s="79">
        <f t="shared" si="155"/>
        <v>0</v>
      </c>
      <c r="CA176" s="79">
        <f t="shared" si="156"/>
        <v>0</v>
      </c>
      <c r="CB176" s="79">
        <f t="shared" si="157"/>
        <v>0</v>
      </c>
      <c r="CC176" s="79">
        <f t="shared" si="158"/>
        <v>0</v>
      </c>
      <c r="CD176" s="79">
        <f t="shared" si="159"/>
        <v>0</v>
      </c>
    </row>
    <row r="177" spans="1:82" hidden="1" x14ac:dyDescent="0.2">
      <c r="A177" s="81" t="s">
        <v>302</v>
      </c>
      <c r="B177" s="82" t="s">
        <v>303</v>
      </c>
      <c r="C177" s="82">
        <v>4301071039</v>
      </c>
      <c r="D177" s="82">
        <v>4607111039279</v>
      </c>
      <c r="E177" s="83">
        <v>0.7</v>
      </c>
      <c r="F177" s="84">
        <v>10</v>
      </c>
      <c r="G177" s="83">
        <v>7</v>
      </c>
      <c r="H177" s="83">
        <v>7.3</v>
      </c>
      <c r="I177" s="85">
        <v>84</v>
      </c>
      <c r="J177" s="85" t="s">
        <v>89</v>
      </c>
      <c r="K177" s="86" t="s">
        <v>88</v>
      </c>
      <c r="L177" s="86"/>
      <c r="M177" s="699">
        <v>180</v>
      </c>
      <c r="N177" s="699"/>
      <c r="O177" s="8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7" s="701"/>
      <c r="Q177" s="701"/>
      <c r="R177" s="701"/>
      <c r="S177" s="701"/>
      <c r="T177" s="87" t="s">
        <v>42</v>
      </c>
      <c r="U177" s="64">
        <v>0</v>
      </c>
      <c r="V177" s="65">
        <f t="shared" si="140"/>
        <v>0</v>
      </c>
      <c r="W177" s="64">
        <v>0</v>
      </c>
      <c r="X177" s="65">
        <f t="shared" si="141"/>
        <v>0</v>
      </c>
      <c r="Y177" s="64">
        <v>0</v>
      </c>
      <c r="Z177" s="65">
        <f t="shared" si="142"/>
        <v>0</v>
      </c>
      <c r="AA177" s="64">
        <v>0</v>
      </c>
      <c r="AB177" s="65">
        <f t="shared" si="143"/>
        <v>0</v>
      </c>
      <c r="AC177" s="66" t="str">
        <f t="shared" si="160"/>
        <v/>
      </c>
      <c r="AD177" s="81" t="s">
        <v>57</v>
      </c>
      <c r="AE177" s="81" t="s">
        <v>57</v>
      </c>
      <c r="AF177" s="329" t="s">
        <v>191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68</v>
      </c>
      <c r="BO177" s="79">
        <f t="shared" si="144"/>
        <v>0</v>
      </c>
      <c r="BP177" s="79">
        <f t="shared" si="145"/>
        <v>0</v>
      </c>
      <c r="BQ177" s="79">
        <f t="shared" si="146"/>
        <v>0</v>
      </c>
      <c r="BR177" s="79">
        <f t="shared" si="147"/>
        <v>0</v>
      </c>
      <c r="BS177" s="79">
        <f t="shared" si="148"/>
        <v>0</v>
      </c>
      <c r="BT177" s="79">
        <f t="shared" si="149"/>
        <v>0</v>
      </c>
      <c r="BU177" s="79">
        <f t="shared" si="150"/>
        <v>0</v>
      </c>
      <c r="BV177" s="79">
        <f t="shared" si="151"/>
        <v>0</v>
      </c>
      <c r="BW177" s="79">
        <f t="shared" si="152"/>
        <v>0</v>
      </c>
      <c r="BX177" s="79">
        <f t="shared" si="153"/>
        <v>0</v>
      </c>
      <c r="BY177" s="79">
        <f t="shared" si="154"/>
        <v>0</v>
      </c>
      <c r="BZ177" s="79">
        <f t="shared" si="155"/>
        <v>0</v>
      </c>
      <c r="CA177" s="79">
        <f t="shared" si="156"/>
        <v>0</v>
      </c>
      <c r="CB177" s="79">
        <f t="shared" si="157"/>
        <v>0</v>
      </c>
      <c r="CC177" s="79">
        <f t="shared" si="158"/>
        <v>0</v>
      </c>
      <c r="CD177" s="79">
        <f t="shared" si="159"/>
        <v>0</v>
      </c>
    </row>
    <row r="178" spans="1:82" hidden="1" x14ac:dyDescent="0.2">
      <c r="A178" s="81" t="s">
        <v>304</v>
      </c>
      <c r="B178" s="82" t="s">
        <v>305</v>
      </c>
      <c r="C178" s="82">
        <v>4301070978</v>
      </c>
      <c r="D178" s="82">
        <v>4607111037435</v>
      </c>
      <c r="E178" s="83">
        <v>0.8</v>
      </c>
      <c r="F178" s="84">
        <v>8</v>
      </c>
      <c r="G178" s="83">
        <v>6.4</v>
      </c>
      <c r="H178" s="83">
        <v>6.6859999999999999</v>
      </c>
      <c r="I178" s="85">
        <v>84</v>
      </c>
      <c r="J178" s="85" t="s">
        <v>89</v>
      </c>
      <c r="K178" s="86" t="s">
        <v>88</v>
      </c>
      <c r="L178" s="86"/>
      <c r="M178" s="699">
        <v>180</v>
      </c>
      <c r="N178" s="699"/>
      <c r="O178" s="895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8" s="701"/>
      <c r="Q178" s="701"/>
      <c r="R178" s="701"/>
      <c r="S178" s="701"/>
      <c r="T178" s="87" t="s">
        <v>42</v>
      </c>
      <c r="U178" s="64">
        <v>0</v>
      </c>
      <c r="V178" s="65">
        <f t="shared" si="140"/>
        <v>0</v>
      </c>
      <c r="W178" s="64">
        <v>0</v>
      </c>
      <c r="X178" s="65">
        <f t="shared" si="141"/>
        <v>0</v>
      </c>
      <c r="Y178" s="64">
        <v>0</v>
      </c>
      <c r="Z178" s="65">
        <f t="shared" si="142"/>
        <v>0</v>
      </c>
      <c r="AA178" s="64">
        <v>0</v>
      </c>
      <c r="AB178" s="65">
        <f t="shared" si="143"/>
        <v>0</v>
      </c>
      <c r="AC178" s="66" t="str">
        <f t="shared" si="160"/>
        <v/>
      </c>
      <c r="AD178" s="81" t="s">
        <v>57</v>
      </c>
      <c r="AE178" s="81" t="s">
        <v>57</v>
      </c>
      <c r="AF178" s="33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330" t="s">
        <v>68</v>
      </c>
      <c r="BO178" s="79">
        <f t="shared" si="144"/>
        <v>0</v>
      </c>
      <c r="BP178" s="79">
        <f t="shared" si="145"/>
        <v>0</v>
      </c>
      <c r="BQ178" s="79">
        <f t="shared" si="146"/>
        <v>0</v>
      </c>
      <c r="BR178" s="79">
        <f t="shared" si="147"/>
        <v>0</v>
      </c>
      <c r="BS178" s="79">
        <f t="shared" si="148"/>
        <v>0</v>
      </c>
      <c r="BT178" s="79">
        <f t="shared" si="149"/>
        <v>0</v>
      </c>
      <c r="BU178" s="79">
        <f t="shared" si="150"/>
        <v>0</v>
      </c>
      <c r="BV178" s="79">
        <f t="shared" si="151"/>
        <v>0</v>
      </c>
      <c r="BW178" s="79">
        <f t="shared" si="152"/>
        <v>0</v>
      </c>
      <c r="BX178" s="79">
        <f t="shared" si="153"/>
        <v>0</v>
      </c>
      <c r="BY178" s="79">
        <f t="shared" si="154"/>
        <v>0</v>
      </c>
      <c r="BZ178" s="79">
        <f t="shared" si="155"/>
        <v>0</v>
      </c>
      <c r="CA178" s="79">
        <f t="shared" si="156"/>
        <v>0</v>
      </c>
      <c r="CB178" s="79">
        <f t="shared" si="157"/>
        <v>0</v>
      </c>
      <c r="CC178" s="79">
        <f t="shared" si="158"/>
        <v>0</v>
      </c>
      <c r="CD178" s="79">
        <f t="shared" si="159"/>
        <v>0</v>
      </c>
    </row>
    <row r="179" spans="1:82" hidden="1" x14ac:dyDescent="0.2">
      <c r="A179" s="81" t="s">
        <v>307</v>
      </c>
      <c r="B179" s="82" t="s">
        <v>308</v>
      </c>
      <c r="C179" s="82">
        <v>4301070958</v>
      </c>
      <c r="D179" s="82">
        <v>4607111038098</v>
      </c>
      <c r="E179" s="83">
        <v>0.8</v>
      </c>
      <c r="F179" s="84">
        <v>8</v>
      </c>
      <c r="G179" s="83">
        <v>6.4</v>
      </c>
      <c r="H179" s="83">
        <v>6.6859999999999999</v>
      </c>
      <c r="I179" s="85">
        <v>84</v>
      </c>
      <c r="J179" s="85" t="s">
        <v>89</v>
      </c>
      <c r="K179" s="86" t="s">
        <v>88</v>
      </c>
      <c r="L179" s="86"/>
      <c r="M179" s="699">
        <v>180</v>
      </c>
      <c r="N179" s="699"/>
      <c r="O179" s="8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9" s="701"/>
      <c r="Q179" s="701"/>
      <c r="R179" s="701"/>
      <c r="S179" s="701"/>
      <c r="T179" s="87" t="s">
        <v>42</v>
      </c>
      <c r="U179" s="64">
        <v>0</v>
      </c>
      <c r="V179" s="65">
        <f t="shared" si="140"/>
        <v>0</v>
      </c>
      <c r="W179" s="64">
        <v>0</v>
      </c>
      <c r="X179" s="65">
        <f t="shared" si="141"/>
        <v>0</v>
      </c>
      <c r="Y179" s="64">
        <v>0</v>
      </c>
      <c r="Z179" s="65">
        <f t="shared" si="142"/>
        <v>0</v>
      </c>
      <c r="AA179" s="64">
        <v>0</v>
      </c>
      <c r="AB179" s="65">
        <f t="shared" si="143"/>
        <v>0</v>
      </c>
      <c r="AC179" s="66" t="str">
        <f t="shared" si="160"/>
        <v/>
      </c>
      <c r="AD179" s="81" t="s">
        <v>57</v>
      </c>
      <c r="AE179" s="81" t="s">
        <v>57</v>
      </c>
      <c r="AF179" s="333" t="s">
        <v>309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332" t="s">
        <v>68</v>
      </c>
      <c r="BO179" s="79">
        <f t="shared" si="144"/>
        <v>0</v>
      </c>
      <c r="BP179" s="79">
        <f t="shared" si="145"/>
        <v>0</v>
      </c>
      <c r="BQ179" s="79">
        <f t="shared" si="146"/>
        <v>0</v>
      </c>
      <c r="BR179" s="79">
        <f t="shared" si="147"/>
        <v>0</v>
      </c>
      <c r="BS179" s="79">
        <f t="shared" si="148"/>
        <v>0</v>
      </c>
      <c r="BT179" s="79">
        <f t="shared" si="149"/>
        <v>0</v>
      </c>
      <c r="BU179" s="79">
        <f t="shared" si="150"/>
        <v>0</v>
      </c>
      <c r="BV179" s="79">
        <f t="shared" si="151"/>
        <v>0</v>
      </c>
      <c r="BW179" s="79">
        <f t="shared" si="152"/>
        <v>0</v>
      </c>
      <c r="BX179" s="79">
        <f t="shared" si="153"/>
        <v>0</v>
      </c>
      <c r="BY179" s="79">
        <f t="shared" si="154"/>
        <v>0</v>
      </c>
      <c r="BZ179" s="79">
        <f t="shared" si="155"/>
        <v>0</v>
      </c>
      <c r="CA179" s="79">
        <f t="shared" si="156"/>
        <v>0</v>
      </c>
      <c r="CB179" s="79">
        <f t="shared" si="157"/>
        <v>0</v>
      </c>
      <c r="CC179" s="79">
        <f t="shared" si="158"/>
        <v>0</v>
      </c>
      <c r="CD179" s="79">
        <f t="shared" si="159"/>
        <v>0</v>
      </c>
    </row>
    <row r="180" spans="1:82" hidden="1" x14ac:dyDescent="0.2">
      <c r="A180" s="696"/>
      <c r="B180" s="696"/>
      <c r="C180" s="696"/>
      <c r="D180" s="696"/>
      <c r="E180" s="696"/>
      <c r="F180" s="696"/>
      <c r="G180" s="696"/>
      <c r="H180" s="696"/>
      <c r="I180" s="696"/>
      <c r="J180" s="696"/>
      <c r="K180" s="696"/>
      <c r="L180" s="696"/>
      <c r="M180" s="696"/>
      <c r="N180" s="696"/>
      <c r="O180" s="704" t="s">
        <v>43</v>
      </c>
      <c r="P180" s="705"/>
      <c r="Q180" s="705"/>
      <c r="R180" s="705"/>
      <c r="S180" s="705"/>
      <c r="T180" s="39" t="s">
        <v>42</v>
      </c>
      <c r="U180" s="104">
        <f t="shared" ref="U180:AB180" si="161">IFERROR(SUM(U169:U179),0)</f>
        <v>0</v>
      </c>
      <c r="V180" s="104">
        <f t="shared" si="161"/>
        <v>0</v>
      </c>
      <c r="W180" s="104">
        <f t="shared" si="161"/>
        <v>0</v>
      </c>
      <c r="X180" s="104">
        <f t="shared" si="161"/>
        <v>0</v>
      </c>
      <c r="Y180" s="104">
        <f t="shared" si="161"/>
        <v>0</v>
      </c>
      <c r="Z180" s="104">
        <f t="shared" si="161"/>
        <v>0</v>
      </c>
      <c r="AA180" s="104">
        <f t="shared" si="161"/>
        <v>0</v>
      </c>
      <c r="AB180" s="104">
        <f t="shared" si="161"/>
        <v>0</v>
      </c>
      <c r="AC180" s="104">
        <f>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+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696"/>
      <c r="B181" s="696"/>
      <c r="C181" s="696"/>
      <c r="D181" s="696"/>
      <c r="E181" s="696"/>
      <c r="F181" s="696"/>
      <c r="G181" s="696"/>
      <c r="H181" s="696"/>
      <c r="I181" s="696"/>
      <c r="J181" s="696"/>
      <c r="K181" s="696"/>
      <c r="L181" s="696"/>
      <c r="M181" s="696"/>
      <c r="N181" s="696"/>
      <c r="O181" s="704" t="s">
        <v>43</v>
      </c>
      <c r="P181" s="705"/>
      <c r="Q181" s="705"/>
      <c r="R181" s="705"/>
      <c r="S181" s="705"/>
      <c r="T181" s="39" t="s">
        <v>0</v>
      </c>
      <c r="U181" s="106">
        <f>IFERROR(U169*G169,0)+IFERROR(U170*G170,0)+IFERROR(U171*G171,0)+IFERROR(U172*G172,0)+IFERROR(U173*G173,0)+IFERROR(U174*G174,0)+IFERROR(U175*G175,0)+IFERROR(U176*G176,0)+IFERROR(U177*G177,0)+IFERROR(U178*G178,0)+IFERROR(U179*G179,0)</f>
        <v>0</v>
      </c>
      <c r="V181" s="106">
        <f>IFERROR(V169*G169,0)+IFERROR(V170*G170,0)+IFERROR(V171*G171,0)+IFERROR(V172*G172,0)+IFERROR(V173*G173,0)+IFERROR(V174*G174,0)+IFERROR(V175*G175,0)+IFERROR(V176*G176,0)+IFERROR(V177*G177,0)+IFERROR(V178*G178,0)+IFERROR(V179*G179,0)</f>
        <v>0</v>
      </c>
      <c r="W181" s="106">
        <f>IFERROR(W169*G169,0)+IFERROR(W170*G170,0)+IFERROR(W171*G171,0)+IFERROR(W172*G172,0)+IFERROR(W173*G173,0)+IFERROR(W174*G174,0)+IFERROR(W175*G175,0)+IFERROR(W176*G176,0)+IFERROR(W177*G177,0)+IFERROR(W178*G178,0)+IFERROR(W179*G179,0)</f>
        <v>0</v>
      </c>
      <c r="X181" s="106">
        <f>IFERROR(X169*G169,0)+IFERROR(X170*G170,0)+IFERROR(X171*G171,0)+IFERROR(X172*G172,0)+IFERROR(X173*G173,0)+IFERROR(X174*G174,0)+IFERROR(X175*G175,0)+IFERROR(X176*G176,0)+IFERROR(X177*G177,0)+IFERROR(X178*G178,0)+IFERROR(X179*G179,0)</f>
        <v>0</v>
      </c>
      <c r="Y181" s="106">
        <f>IFERROR(Y169*G169,0)+IFERROR(Y170*G170,0)+IFERROR(Y171*G171,0)+IFERROR(Y172*G172,0)+IFERROR(Y173*G173,0)+IFERROR(Y174*G174,0)+IFERROR(Y175*G175,0)+IFERROR(Y176*G176,0)+IFERROR(Y177*G177,0)+IFERROR(Y178*G178,0)+IFERROR(Y179*G179,0)</f>
        <v>0</v>
      </c>
      <c r="Z181" s="106">
        <f>IFERROR(Z169*G169,0)+IFERROR(Z170*G170,0)+IFERROR(Z171*G171,0)+IFERROR(Z172*G172,0)+IFERROR(Z173*G173,0)+IFERROR(Z174*G174,0)+IFERROR(Z175*G175,0)+IFERROR(Z176*G176,0)+IFERROR(Z177*G177,0)+IFERROR(Z178*G178,0)+IFERROR(Z179*G179,0)</f>
        <v>0</v>
      </c>
      <c r="AA181" s="106">
        <f>IFERROR(AA169*G169,0)+IFERROR(AA170*G170,0)+IFERROR(AA171*G171,0)+IFERROR(AA172*G172,0)+IFERROR(AA173*G173,0)+IFERROR(AA174*G174,0)+IFERROR(AA175*G175,0)+IFERROR(AA176*G176,0)+IFERROR(AA177*G177,0)+IFERROR(AA178*G178,0)+IFERROR(AA179*G179,0)</f>
        <v>0</v>
      </c>
      <c r="AB181" s="106">
        <f>IFERROR(AB169*G169,0)+IFERROR(AB170*G170,0)+IFERROR(AB171*G171,0)+IFERROR(AB172*G172,0)+IFERROR(AB173*G173,0)+IFERROR(AB174*G174,0)+IFERROR(AB175*G175,0)+IFERROR(AB176*G176,0)+IFERROR(AB177*G177,0)+IFERROR(AB178*G178,0)+IFERROR(AB179*G179,0)</f>
        <v>0</v>
      </c>
      <c r="AC181" s="104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707" t="s">
        <v>310</v>
      </c>
      <c r="B182" s="708"/>
      <c r="C182" s="708"/>
      <c r="D182" s="708"/>
      <c r="E182" s="708"/>
      <c r="F182" s="708"/>
      <c r="G182" s="708"/>
      <c r="H182" s="708"/>
      <c r="I182" s="708"/>
      <c r="J182" s="708"/>
      <c r="K182" s="708"/>
      <c r="L182" s="708"/>
      <c r="M182" s="708"/>
      <c r="N182" s="708"/>
      <c r="O182" s="708"/>
      <c r="P182" s="708"/>
      <c r="Q182" s="708"/>
      <c r="R182" s="708"/>
      <c r="S182" s="708"/>
      <c r="T182" s="708"/>
      <c r="U182" s="708"/>
      <c r="V182" s="708"/>
      <c r="W182" s="708"/>
      <c r="X182" s="708"/>
      <c r="Y182" s="708"/>
      <c r="Z182" s="708"/>
      <c r="AA182" s="709"/>
      <c r="AB182" s="709"/>
      <c r="AC182" s="709"/>
      <c r="AD182" s="709"/>
      <c r="AE182" s="710"/>
      <c r="AF182" s="711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t="15" hidden="1" x14ac:dyDescent="0.25">
      <c r="A183" s="712" t="s">
        <v>176</v>
      </c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13"/>
      <c r="P183" s="713"/>
      <c r="Q183" s="713"/>
      <c r="R183" s="713"/>
      <c r="S183" s="713"/>
      <c r="T183" s="713"/>
      <c r="U183" s="713"/>
      <c r="V183" s="713"/>
      <c r="W183" s="713"/>
      <c r="X183" s="708"/>
      <c r="Y183" s="708"/>
      <c r="Z183" s="708"/>
      <c r="AA183" s="709"/>
      <c r="AB183" s="709"/>
      <c r="AC183" s="709"/>
      <c r="AD183" s="709"/>
      <c r="AE183" s="710"/>
      <c r="AF183" s="714"/>
      <c r="AG183" s="2"/>
      <c r="AH183" s="2"/>
      <c r="AI183" s="2"/>
      <c r="AJ183" s="2"/>
      <c r="AK183" s="60"/>
      <c r="AL183" s="60"/>
      <c r="AM183" s="60"/>
      <c r="AN183" s="2"/>
      <c r="AO183" s="2"/>
      <c r="AP183" s="2"/>
      <c r="AQ183" s="2"/>
      <c r="AR183" s="2"/>
    </row>
    <row r="184" spans="1:82" hidden="1" x14ac:dyDescent="0.2">
      <c r="A184" s="81" t="s">
        <v>311</v>
      </c>
      <c r="B184" s="82" t="s">
        <v>312</v>
      </c>
      <c r="C184" s="82">
        <v>4301135644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96</v>
      </c>
      <c r="K184" s="86" t="s">
        <v>88</v>
      </c>
      <c r="L184" s="86"/>
      <c r="M184" s="699">
        <v>180</v>
      </c>
      <c r="N184" s="699"/>
      <c r="O184" s="890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4" s="701"/>
      <c r="Q184" s="701"/>
      <c r="R184" s="701"/>
      <c r="S184" s="701"/>
      <c r="T184" s="87" t="s">
        <v>42</v>
      </c>
      <c r="U184" s="64">
        <v>0</v>
      </c>
      <c r="V184" s="65">
        <f t="shared" ref="V184:V201" si="162">IFERROR(IF(U184="","",U184),"")</f>
        <v>0</v>
      </c>
      <c r="W184" s="64">
        <v>0</v>
      </c>
      <c r="X184" s="65">
        <f t="shared" ref="X184:X201" si="163">IFERROR(IF(W184="","",W184),"")</f>
        <v>0</v>
      </c>
      <c r="Y184" s="64">
        <v>0</v>
      </c>
      <c r="Z184" s="65">
        <f t="shared" ref="Z184:Z201" si="164">IFERROR(IF(Y184="","",Y184),"")</f>
        <v>0</v>
      </c>
      <c r="AA184" s="64">
        <v>0</v>
      </c>
      <c r="AB184" s="65">
        <f t="shared" ref="AB184:AB201" si="165">IFERROR(IF(AA184="","",AA184),"")</f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57</v>
      </c>
      <c r="AE184" s="81" t="s">
        <v>57</v>
      </c>
      <c r="AF184" s="335" t="s">
        <v>313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97</v>
      </c>
      <c r="BO184" s="79">
        <f t="shared" ref="BO184:BO201" si="166">IFERROR(U184*H184,0)</f>
        <v>0</v>
      </c>
      <c r="BP184" s="79">
        <f t="shared" ref="BP184:BP201" si="167">IFERROR(V184*H184,0)</f>
        <v>0</v>
      </c>
      <c r="BQ184" s="79">
        <f t="shared" ref="BQ184:BQ201" si="168">IFERROR(U184/I184,0)</f>
        <v>0</v>
      </c>
      <c r="BR184" s="79">
        <f t="shared" ref="BR184:BR201" si="169">IFERROR(V184/I184,0)</f>
        <v>0</v>
      </c>
      <c r="BS184" s="79">
        <f t="shared" ref="BS184:BS201" si="170">IFERROR(W184*H184,0)</f>
        <v>0</v>
      </c>
      <c r="BT184" s="79">
        <f t="shared" ref="BT184:BT201" si="171">IFERROR(X184*H184,0)</f>
        <v>0</v>
      </c>
      <c r="BU184" s="79">
        <f t="shared" ref="BU184:BU201" si="172">IFERROR(W184/I184,0)</f>
        <v>0</v>
      </c>
      <c r="BV184" s="79">
        <f t="shared" ref="BV184:BV201" si="173">IFERROR(X184/I184,0)</f>
        <v>0</v>
      </c>
      <c r="BW184" s="79">
        <f t="shared" ref="BW184:BW201" si="174">IFERROR(Y184*H184,0)</f>
        <v>0</v>
      </c>
      <c r="BX184" s="79">
        <f t="shared" ref="BX184:BX201" si="175">IFERROR(Z184*H184,0)</f>
        <v>0</v>
      </c>
      <c r="BY184" s="79">
        <f t="shared" ref="BY184:BY201" si="176">IFERROR(Y184/I184,0)</f>
        <v>0</v>
      </c>
      <c r="BZ184" s="79">
        <f t="shared" ref="BZ184:BZ201" si="177">IFERROR(Z184/I184,0)</f>
        <v>0</v>
      </c>
      <c r="CA184" s="79">
        <f t="shared" ref="CA184:CA201" si="178">IFERROR(AA184*H184,0)</f>
        <v>0</v>
      </c>
      <c r="CB184" s="79">
        <f t="shared" ref="CB184:CB201" si="179">IFERROR(AB184*H184,0)</f>
        <v>0</v>
      </c>
      <c r="CC184" s="79">
        <f t="shared" ref="CC184:CC201" si="180">IFERROR(AA184/I184,0)</f>
        <v>0</v>
      </c>
      <c r="CD184" s="79">
        <f t="shared" ref="CD184:CD201" si="181">IFERROR(AB184/I184,0)</f>
        <v>0</v>
      </c>
    </row>
    <row r="185" spans="1:82" hidden="1" x14ac:dyDescent="0.2">
      <c r="A185" s="81" t="s">
        <v>314</v>
      </c>
      <c r="B185" s="82" t="s">
        <v>315</v>
      </c>
      <c r="C185" s="82">
        <v>4301135289</v>
      </c>
      <c r="D185" s="82">
        <v>4607111034014</v>
      </c>
      <c r="E185" s="83">
        <v>0.25</v>
      </c>
      <c r="F185" s="84">
        <v>12</v>
      </c>
      <c r="G185" s="83">
        <v>3</v>
      </c>
      <c r="H185" s="83">
        <v>3.7035999999999998</v>
      </c>
      <c r="I185" s="85">
        <v>70</v>
      </c>
      <c r="J185" s="85" t="s">
        <v>96</v>
      </c>
      <c r="K185" s="86" t="s">
        <v>88</v>
      </c>
      <c r="L185" s="86"/>
      <c r="M185" s="699">
        <v>180</v>
      </c>
      <c r="N185" s="699"/>
      <c r="O185" s="89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5" s="701"/>
      <c r="Q185" s="701"/>
      <c r="R185" s="701"/>
      <c r="S185" s="701"/>
      <c r="T185" s="87" t="s">
        <v>42</v>
      </c>
      <c r="U185" s="64">
        <v>0</v>
      </c>
      <c r="V185" s="65">
        <f t="shared" si="162"/>
        <v>0</v>
      </c>
      <c r="W185" s="64">
        <v>0</v>
      </c>
      <c r="X185" s="65">
        <f t="shared" si="163"/>
        <v>0</v>
      </c>
      <c r="Y185" s="64">
        <v>0</v>
      </c>
      <c r="Z185" s="65">
        <f t="shared" si="164"/>
        <v>0</v>
      </c>
      <c r="AA185" s="64">
        <v>0</v>
      </c>
      <c r="AB185" s="65">
        <f t="shared" si="165"/>
        <v>0</v>
      </c>
      <c r="AC185" s="66" t="str">
        <f>IF(IFERROR(U185*0.01788,0)+IFERROR(W185*0.01788,0)+IFERROR(Y185*0.01788,0)+IFERROR(AA185*0.01788,0)=0,"",IFERROR(U185*0.01788,0)+IFERROR(W185*0.01788,0)+IFERROR(Y185*0.01788,0)+IFERROR(AA185*0.01788,0))</f>
        <v/>
      </c>
      <c r="AD185" s="81" t="s">
        <v>57</v>
      </c>
      <c r="AE185" s="81" t="s">
        <v>57</v>
      </c>
      <c r="AF185" s="337" t="s">
        <v>313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97</v>
      </c>
      <c r="BO185" s="79">
        <f t="shared" si="166"/>
        <v>0</v>
      </c>
      <c r="BP185" s="79">
        <f t="shared" si="167"/>
        <v>0</v>
      </c>
      <c r="BQ185" s="79">
        <f t="shared" si="168"/>
        <v>0</v>
      </c>
      <c r="BR185" s="79">
        <f t="shared" si="169"/>
        <v>0</v>
      </c>
      <c r="BS185" s="79">
        <f t="shared" si="170"/>
        <v>0</v>
      </c>
      <c r="BT185" s="79">
        <f t="shared" si="171"/>
        <v>0</v>
      </c>
      <c r="BU185" s="79">
        <f t="shared" si="172"/>
        <v>0</v>
      </c>
      <c r="BV185" s="79">
        <f t="shared" si="173"/>
        <v>0</v>
      </c>
      <c r="BW185" s="79">
        <f t="shared" si="174"/>
        <v>0</v>
      </c>
      <c r="BX185" s="79">
        <f t="shared" si="175"/>
        <v>0</v>
      </c>
      <c r="BY185" s="79">
        <f t="shared" si="176"/>
        <v>0</v>
      </c>
      <c r="BZ185" s="79">
        <f t="shared" si="177"/>
        <v>0</v>
      </c>
      <c r="CA185" s="79">
        <f t="shared" si="178"/>
        <v>0</v>
      </c>
      <c r="CB185" s="79">
        <f t="shared" si="179"/>
        <v>0</v>
      </c>
      <c r="CC185" s="79">
        <f t="shared" si="180"/>
        <v>0</v>
      </c>
      <c r="CD185" s="79">
        <f t="shared" si="181"/>
        <v>0</v>
      </c>
    </row>
    <row r="186" spans="1:82" hidden="1" x14ac:dyDescent="0.2">
      <c r="A186" s="81" t="s">
        <v>314</v>
      </c>
      <c r="B186" s="82" t="s">
        <v>315</v>
      </c>
      <c r="C186" s="82">
        <v>4301135451</v>
      </c>
      <c r="D186" s="82">
        <v>4607111034014</v>
      </c>
      <c r="E186" s="83">
        <v>0.25</v>
      </c>
      <c r="F186" s="84">
        <v>12</v>
      </c>
      <c r="G186" s="83">
        <v>3</v>
      </c>
      <c r="H186" s="83">
        <v>3.7035999999999998</v>
      </c>
      <c r="I186" s="85">
        <v>70</v>
      </c>
      <c r="J186" s="85" t="s">
        <v>96</v>
      </c>
      <c r="K186" s="86" t="s">
        <v>88</v>
      </c>
      <c r="L186" s="86"/>
      <c r="M186" s="699">
        <v>180</v>
      </c>
      <c r="N186" s="699"/>
      <c r="O186" s="88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6" s="701"/>
      <c r="Q186" s="701"/>
      <c r="R186" s="701"/>
      <c r="S186" s="701"/>
      <c r="T186" s="87" t="s">
        <v>42</v>
      </c>
      <c r="U186" s="64">
        <v>0</v>
      </c>
      <c r="V186" s="65">
        <f t="shared" si="162"/>
        <v>0</v>
      </c>
      <c r="W186" s="64">
        <v>0</v>
      </c>
      <c r="X186" s="65">
        <f t="shared" si="163"/>
        <v>0</v>
      </c>
      <c r="Y186" s="64">
        <v>0</v>
      </c>
      <c r="Z186" s="65">
        <f t="shared" si="164"/>
        <v>0</v>
      </c>
      <c r="AA186" s="64">
        <v>0</v>
      </c>
      <c r="AB186" s="65">
        <f t="shared" si="165"/>
        <v>0</v>
      </c>
      <c r="AC186" s="66" t="str">
        <f>IF(IFERROR(U186*0.01788,0)+IFERROR(W186*0.01788,0)+IFERROR(Y186*0.01788,0)+IFERROR(AA186*0.01788,0)=0,"",IFERROR(U186*0.01788,0)+IFERROR(W186*0.01788,0)+IFERROR(Y186*0.01788,0)+IFERROR(AA186*0.01788,0))</f>
        <v/>
      </c>
      <c r="AD186" s="81" t="s">
        <v>57</v>
      </c>
      <c r="AE186" s="81" t="s">
        <v>57</v>
      </c>
      <c r="AF186" s="339" t="s">
        <v>313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97</v>
      </c>
      <c r="BO186" s="79">
        <f t="shared" si="166"/>
        <v>0</v>
      </c>
      <c r="BP186" s="79">
        <f t="shared" si="167"/>
        <v>0</v>
      </c>
      <c r="BQ186" s="79">
        <f t="shared" si="168"/>
        <v>0</v>
      </c>
      <c r="BR186" s="79">
        <f t="shared" si="169"/>
        <v>0</v>
      </c>
      <c r="BS186" s="79">
        <f t="shared" si="170"/>
        <v>0</v>
      </c>
      <c r="BT186" s="79">
        <f t="shared" si="171"/>
        <v>0</v>
      </c>
      <c r="BU186" s="79">
        <f t="shared" si="172"/>
        <v>0</v>
      </c>
      <c r="BV186" s="79">
        <f t="shared" si="173"/>
        <v>0</v>
      </c>
      <c r="BW186" s="79">
        <f t="shared" si="174"/>
        <v>0</v>
      </c>
      <c r="BX186" s="79">
        <f t="shared" si="175"/>
        <v>0</v>
      </c>
      <c r="BY186" s="79">
        <f t="shared" si="176"/>
        <v>0</v>
      </c>
      <c r="BZ186" s="79">
        <f t="shared" si="177"/>
        <v>0</v>
      </c>
      <c r="CA186" s="79">
        <f t="shared" si="178"/>
        <v>0</v>
      </c>
      <c r="CB186" s="79">
        <f t="shared" si="179"/>
        <v>0</v>
      </c>
      <c r="CC186" s="79">
        <f t="shared" si="180"/>
        <v>0</v>
      </c>
      <c r="CD186" s="79">
        <f t="shared" si="181"/>
        <v>0</v>
      </c>
    </row>
    <row r="187" spans="1:82" hidden="1" x14ac:dyDescent="0.2">
      <c r="A187" s="81" t="s">
        <v>316</v>
      </c>
      <c r="B187" s="82" t="s">
        <v>317</v>
      </c>
      <c r="C187" s="82">
        <v>4301135288</v>
      </c>
      <c r="D187" s="82">
        <v>4607111034014</v>
      </c>
      <c r="E187" s="83">
        <v>0.25</v>
      </c>
      <c r="F187" s="84">
        <v>6</v>
      </c>
      <c r="G187" s="83">
        <v>1.5</v>
      </c>
      <c r="H187" s="83">
        <v>1.9218</v>
      </c>
      <c r="I187" s="85">
        <v>140</v>
      </c>
      <c r="J187" s="85" t="s">
        <v>96</v>
      </c>
      <c r="K187" s="86" t="s">
        <v>88</v>
      </c>
      <c r="L187" s="86"/>
      <c r="M187" s="699">
        <v>180</v>
      </c>
      <c r="N187" s="699"/>
      <c r="O187" s="886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7" s="701"/>
      <c r="Q187" s="701"/>
      <c r="R187" s="701"/>
      <c r="S187" s="701"/>
      <c r="T187" s="87" t="s">
        <v>42</v>
      </c>
      <c r="U187" s="64">
        <v>0</v>
      </c>
      <c r="V187" s="65">
        <f t="shared" si="162"/>
        <v>0</v>
      </c>
      <c r="W187" s="64">
        <v>0</v>
      </c>
      <c r="X187" s="65">
        <f t="shared" si="163"/>
        <v>0</v>
      </c>
      <c r="Y187" s="64">
        <v>0</v>
      </c>
      <c r="Z187" s="65">
        <f t="shared" si="164"/>
        <v>0</v>
      </c>
      <c r="AA187" s="64">
        <v>0</v>
      </c>
      <c r="AB187" s="65">
        <f t="shared" si="165"/>
        <v>0</v>
      </c>
      <c r="AC187" s="66" t="str">
        <f>IF(IFERROR(U187*0.00941,0)+IFERROR(W187*0.00941,0)+IFERROR(Y187*0.00941,0)+IFERROR(AA187*0.00941,0)=0,"",IFERROR(U187*0.00941,0)+IFERROR(W187*0.00941,0)+IFERROR(Y187*0.00941,0)+IFERROR(AA187*0.00941,0))</f>
        <v/>
      </c>
      <c r="AD187" s="81" t="s">
        <v>57</v>
      </c>
      <c r="AE187" s="81" t="s">
        <v>57</v>
      </c>
      <c r="AF187" s="341" t="s">
        <v>313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97</v>
      </c>
      <c r="BO187" s="79">
        <f t="shared" si="166"/>
        <v>0</v>
      </c>
      <c r="BP187" s="79">
        <f t="shared" si="167"/>
        <v>0</v>
      </c>
      <c r="BQ187" s="79">
        <f t="shared" si="168"/>
        <v>0</v>
      </c>
      <c r="BR187" s="79">
        <f t="shared" si="169"/>
        <v>0</v>
      </c>
      <c r="BS187" s="79">
        <f t="shared" si="170"/>
        <v>0</v>
      </c>
      <c r="BT187" s="79">
        <f t="shared" si="171"/>
        <v>0</v>
      </c>
      <c r="BU187" s="79">
        <f t="shared" si="172"/>
        <v>0</v>
      </c>
      <c r="BV187" s="79">
        <f t="shared" si="173"/>
        <v>0</v>
      </c>
      <c r="BW187" s="79">
        <f t="shared" si="174"/>
        <v>0</v>
      </c>
      <c r="BX187" s="79">
        <f t="shared" si="175"/>
        <v>0</v>
      </c>
      <c r="BY187" s="79">
        <f t="shared" si="176"/>
        <v>0</v>
      </c>
      <c r="BZ187" s="79">
        <f t="shared" si="177"/>
        <v>0</v>
      </c>
      <c r="CA187" s="79">
        <f t="shared" si="178"/>
        <v>0</v>
      </c>
      <c r="CB187" s="79">
        <f t="shared" si="179"/>
        <v>0</v>
      </c>
      <c r="CC187" s="79">
        <f t="shared" si="180"/>
        <v>0</v>
      </c>
      <c r="CD187" s="79">
        <f t="shared" si="181"/>
        <v>0</v>
      </c>
    </row>
    <row r="188" spans="1:82" hidden="1" x14ac:dyDescent="0.2">
      <c r="A188" s="81" t="s">
        <v>316</v>
      </c>
      <c r="B188" s="82" t="s">
        <v>317</v>
      </c>
      <c r="C188" s="82">
        <v>4301135457</v>
      </c>
      <c r="D188" s="82">
        <v>4607111034014</v>
      </c>
      <c r="E188" s="83">
        <v>0.25</v>
      </c>
      <c r="F188" s="84">
        <v>6</v>
      </c>
      <c r="G188" s="83">
        <v>1.5</v>
      </c>
      <c r="H188" s="83">
        <v>1.9218</v>
      </c>
      <c r="I188" s="85">
        <v>140</v>
      </c>
      <c r="J188" s="85" t="s">
        <v>96</v>
      </c>
      <c r="K188" s="86" t="s">
        <v>88</v>
      </c>
      <c r="L188" s="86"/>
      <c r="M188" s="699">
        <v>180</v>
      </c>
      <c r="N188" s="699"/>
      <c r="O188" s="887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8" s="701"/>
      <c r="Q188" s="701"/>
      <c r="R188" s="701"/>
      <c r="S188" s="701"/>
      <c r="T188" s="87" t="s">
        <v>42</v>
      </c>
      <c r="U188" s="64">
        <v>0</v>
      </c>
      <c r="V188" s="65">
        <f t="shared" si="162"/>
        <v>0</v>
      </c>
      <c r="W188" s="64">
        <v>0</v>
      </c>
      <c r="X188" s="65">
        <f t="shared" si="163"/>
        <v>0</v>
      </c>
      <c r="Y188" s="64">
        <v>0</v>
      </c>
      <c r="Z188" s="65">
        <f t="shared" si="164"/>
        <v>0</v>
      </c>
      <c r="AA188" s="64">
        <v>0</v>
      </c>
      <c r="AB188" s="65">
        <f t="shared" si="165"/>
        <v>0</v>
      </c>
      <c r="AC188" s="66" t="str">
        <f>IF(IFERROR(U188*0.00941,0)+IFERROR(W188*0.00941,0)+IFERROR(Y188*0.00941,0)+IFERROR(AA188*0.00941,0)=0,"",IFERROR(U188*0.00941,0)+IFERROR(W188*0.00941,0)+IFERROR(Y188*0.00941,0)+IFERROR(AA188*0.00941,0))</f>
        <v/>
      </c>
      <c r="AD188" s="81" t="s">
        <v>57</v>
      </c>
      <c r="AE188" s="81" t="s">
        <v>57</v>
      </c>
      <c r="AF188" s="343" t="s">
        <v>313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97</v>
      </c>
      <c r="BO188" s="79">
        <f t="shared" si="166"/>
        <v>0</v>
      </c>
      <c r="BP188" s="79">
        <f t="shared" si="167"/>
        <v>0</v>
      </c>
      <c r="BQ188" s="79">
        <f t="shared" si="168"/>
        <v>0</v>
      </c>
      <c r="BR188" s="79">
        <f t="shared" si="169"/>
        <v>0</v>
      </c>
      <c r="BS188" s="79">
        <f t="shared" si="170"/>
        <v>0</v>
      </c>
      <c r="BT188" s="79">
        <f t="shared" si="171"/>
        <v>0</v>
      </c>
      <c r="BU188" s="79">
        <f t="shared" si="172"/>
        <v>0</v>
      </c>
      <c r="BV188" s="79">
        <f t="shared" si="173"/>
        <v>0</v>
      </c>
      <c r="BW188" s="79">
        <f t="shared" si="174"/>
        <v>0</v>
      </c>
      <c r="BX188" s="79">
        <f t="shared" si="175"/>
        <v>0</v>
      </c>
      <c r="BY188" s="79">
        <f t="shared" si="176"/>
        <v>0</v>
      </c>
      <c r="BZ188" s="79">
        <f t="shared" si="177"/>
        <v>0</v>
      </c>
      <c r="CA188" s="79">
        <f t="shared" si="178"/>
        <v>0</v>
      </c>
      <c r="CB188" s="79">
        <f t="shared" si="179"/>
        <v>0</v>
      </c>
      <c r="CC188" s="79">
        <f t="shared" si="180"/>
        <v>0</v>
      </c>
      <c r="CD188" s="79">
        <f t="shared" si="181"/>
        <v>0</v>
      </c>
    </row>
    <row r="189" spans="1:82" hidden="1" x14ac:dyDescent="0.2">
      <c r="A189" s="81" t="s">
        <v>318</v>
      </c>
      <c r="B189" s="82" t="s">
        <v>319</v>
      </c>
      <c r="C189" s="82">
        <v>4301135471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96</v>
      </c>
      <c r="K189" s="86" t="s">
        <v>88</v>
      </c>
      <c r="L189" s="86"/>
      <c r="M189" s="699">
        <v>180</v>
      </c>
      <c r="N189" s="699"/>
      <c r="O189" s="888" t="s">
        <v>320</v>
      </c>
      <c r="P189" s="701"/>
      <c r="Q189" s="701"/>
      <c r="R189" s="701"/>
      <c r="S189" s="701"/>
      <c r="T189" s="87" t="s">
        <v>42</v>
      </c>
      <c r="U189" s="64">
        <v>0</v>
      </c>
      <c r="V189" s="65">
        <f t="shared" si="162"/>
        <v>0</v>
      </c>
      <c r="W189" s="64">
        <v>0</v>
      </c>
      <c r="X189" s="65">
        <f t="shared" si="163"/>
        <v>0</v>
      </c>
      <c r="Y189" s="64">
        <v>0</v>
      </c>
      <c r="Z189" s="65">
        <f t="shared" si="164"/>
        <v>0</v>
      </c>
      <c r="AA189" s="64">
        <v>0</v>
      </c>
      <c r="AB189" s="65">
        <f t="shared" si="165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57</v>
      </c>
      <c r="AE189" s="81" t="s">
        <v>57</v>
      </c>
      <c r="AF189" s="345" t="s">
        <v>313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97</v>
      </c>
      <c r="BO189" s="79">
        <f t="shared" si="166"/>
        <v>0</v>
      </c>
      <c r="BP189" s="79">
        <f t="shared" si="167"/>
        <v>0</v>
      </c>
      <c r="BQ189" s="79">
        <f t="shared" si="168"/>
        <v>0</v>
      </c>
      <c r="BR189" s="79">
        <f t="shared" si="169"/>
        <v>0</v>
      </c>
      <c r="BS189" s="79">
        <f t="shared" si="170"/>
        <v>0</v>
      </c>
      <c r="BT189" s="79">
        <f t="shared" si="171"/>
        <v>0</v>
      </c>
      <c r="BU189" s="79">
        <f t="shared" si="172"/>
        <v>0</v>
      </c>
      <c r="BV189" s="79">
        <f t="shared" si="173"/>
        <v>0</v>
      </c>
      <c r="BW189" s="79">
        <f t="shared" si="174"/>
        <v>0</v>
      </c>
      <c r="BX189" s="79">
        <f t="shared" si="175"/>
        <v>0</v>
      </c>
      <c r="BY189" s="79">
        <f t="shared" si="176"/>
        <v>0</v>
      </c>
      <c r="BZ189" s="79">
        <f t="shared" si="177"/>
        <v>0</v>
      </c>
      <c r="CA189" s="79">
        <f t="shared" si="178"/>
        <v>0</v>
      </c>
      <c r="CB189" s="79">
        <f t="shared" si="179"/>
        <v>0</v>
      </c>
      <c r="CC189" s="79">
        <f t="shared" si="180"/>
        <v>0</v>
      </c>
      <c r="CD189" s="79">
        <f t="shared" si="181"/>
        <v>0</v>
      </c>
    </row>
    <row r="190" spans="1:82" hidden="1" x14ac:dyDescent="0.2">
      <c r="A190" s="81" t="s">
        <v>321</v>
      </c>
      <c r="B190" s="82" t="s">
        <v>322</v>
      </c>
      <c r="C190" s="82">
        <v>4301135533</v>
      </c>
      <c r="D190" s="82">
        <v>4607111034014</v>
      </c>
      <c r="E190" s="83">
        <v>0.25</v>
      </c>
      <c r="F190" s="84">
        <v>12</v>
      </c>
      <c r="G190" s="83">
        <v>3</v>
      </c>
      <c r="H190" s="83">
        <v>3.7035999999999998</v>
      </c>
      <c r="I190" s="85">
        <v>70</v>
      </c>
      <c r="J190" s="85" t="s">
        <v>96</v>
      </c>
      <c r="K190" s="86" t="s">
        <v>88</v>
      </c>
      <c r="L190" s="86"/>
      <c r="M190" s="699">
        <v>180</v>
      </c>
      <c r="N190" s="699"/>
      <c r="O190" s="8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0" s="701"/>
      <c r="Q190" s="701"/>
      <c r="R190" s="701"/>
      <c r="S190" s="701"/>
      <c r="T190" s="87" t="s">
        <v>42</v>
      </c>
      <c r="U190" s="64">
        <v>0</v>
      </c>
      <c r="V190" s="65">
        <f t="shared" si="162"/>
        <v>0</v>
      </c>
      <c r="W190" s="64">
        <v>0</v>
      </c>
      <c r="X190" s="65">
        <f t="shared" si="163"/>
        <v>0</v>
      </c>
      <c r="Y190" s="64">
        <v>0</v>
      </c>
      <c r="Z190" s="65">
        <f t="shared" si="164"/>
        <v>0</v>
      </c>
      <c r="AA190" s="64">
        <v>0</v>
      </c>
      <c r="AB190" s="65">
        <f t="shared" si="165"/>
        <v>0</v>
      </c>
      <c r="AC190" s="66" t="str">
        <f>IF(IFERROR(U190*0.01788,0)+IFERROR(W190*0.01788,0)+IFERROR(Y190*0.01788,0)+IFERROR(AA190*0.01788,0)=0,"",IFERROR(U190*0.01788,0)+IFERROR(W190*0.01788,0)+IFERROR(Y190*0.01788,0)+IFERROR(AA190*0.01788,0))</f>
        <v/>
      </c>
      <c r="AD190" s="81" t="s">
        <v>57</v>
      </c>
      <c r="AE190" s="81" t="s">
        <v>57</v>
      </c>
      <c r="AF190" s="347" t="s">
        <v>313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97</v>
      </c>
      <c r="BO190" s="79">
        <f t="shared" si="166"/>
        <v>0</v>
      </c>
      <c r="BP190" s="79">
        <f t="shared" si="167"/>
        <v>0</v>
      </c>
      <c r="BQ190" s="79">
        <f t="shared" si="168"/>
        <v>0</v>
      </c>
      <c r="BR190" s="79">
        <f t="shared" si="169"/>
        <v>0</v>
      </c>
      <c r="BS190" s="79">
        <f t="shared" si="170"/>
        <v>0</v>
      </c>
      <c r="BT190" s="79">
        <f t="shared" si="171"/>
        <v>0</v>
      </c>
      <c r="BU190" s="79">
        <f t="shared" si="172"/>
        <v>0</v>
      </c>
      <c r="BV190" s="79">
        <f t="shared" si="173"/>
        <v>0</v>
      </c>
      <c r="BW190" s="79">
        <f t="shared" si="174"/>
        <v>0</v>
      </c>
      <c r="BX190" s="79">
        <f t="shared" si="175"/>
        <v>0</v>
      </c>
      <c r="BY190" s="79">
        <f t="shared" si="176"/>
        <v>0</v>
      </c>
      <c r="BZ190" s="79">
        <f t="shared" si="177"/>
        <v>0</v>
      </c>
      <c r="CA190" s="79">
        <f t="shared" si="178"/>
        <v>0</v>
      </c>
      <c r="CB190" s="79">
        <f t="shared" si="179"/>
        <v>0</v>
      </c>
      <c r="CC190" s="79">
        <f t="shared" si="180"/>
        <v>0</v>
      </c>
      <c r="CD190" s="79">
        <f t="shared" si="181"/>
        <v>0</v>
      </c>
    </row>
    <row r="191" spans="1:82" hidden="1" x14ac:dyDescent="0.2">
      <c r="A191" s="81" t="s">
        <v>321</v>
      </c>
      <c r="B191" s="82" t="s">
        <v>322</v>
      </c>
      <c r="C191" s="82">
        <v>4301135555</v>
      </c>
      <c r="D191" s="82">
        <v>4607111034014</v>
      </c>
      <c r="E191" s="83">
        <v>0.25</v>
      </c>
      <c r="F191" s="84">
        <v>12</v>
      </c>
      <c r="G191" s="83">
        <v>3</v>
      </c>
      <c r="H191" s="83">
        <v>3.7035999999999998</v>
      </c>
      <c r="I191" s="85">
        <v>70</v>
      </c>
      <c r="J191" s="85" t="s">
        <v>96</v>
      </c>
      <c r="K191" s="86" t="s">
        <v>88</v>
      </c>
      <c r="L191" s="86"/>
      <c r="M191" s="699">
        <v>180</v>
      </c>
      <c r="N191" s="699"/>
      <c r="O191" s="8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1" s="701"/>
      <c r="Q191" s="701"/>
      <c r="R191" s="701"/>
      <c r="S191" s="701"/>
      <c r="T191" s="87" t="s">
        <v>42</v>
      </c>
      <c r="U191" s="64">
        <v>0</v>
      </c>
      <c r="V191" s="65">
        <f t="shared" si="162"/>
        <v>0</v>
      </c>
      <c r="W191" s="64">
        <v>0</v>
      </c>
      <c r="X191" s="65">
        <f t="shared" si="163"/>
        <v>0</v>
      </c>
      <c r="Y191" s="64">
        <v>0</v>
      </c>
      <c r="Z191" s="65">
        <f t="shared" si="164"/>
        <v>0</v>
      </c>
      <c r="AA191" s="64">
        <v>0</v>
      </c>
      <c r="AB191" s="65">
        <f t="shared" si="165"/>
        <v>0</v>
      </c>
      <c r="AC191" s="66" t="str">
        <f>IF(IFERROR(U191*0.01788,0)+IFERROR(W191*0.01788,0)+IFERROR(Y191*0.01788,0)+IFERROR(AA191*0.01788,0)=0,"",IFERROR(U191*0.01788,0)+IFERROR(W191*0.01788,0)+IFERROR(Y191*0.01788,0)+IFERROR(AA191*0.01788,0))</f>
        <v/>
      </c>
      <c r="AD191" s="81" t="s">
        <v>57</v>
      </c>
      <c r="AE191" s="81" t="s">
        <v>57</v>
      </c>
      <c r="AF191" s="349" t="s">
        <v>313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97</v>
      </c>
      <c r="BO191" s="79">
        <f t="shared" si="166"/>
        <v>0</v>
      </c>
      <c r="BP191" s="79">
        <f t="shared" si="167"/>
        <v>0</v>
      </c>
      <c r="BQ191" s="79">
        <f t="shared" si="168"/>
        <v>0</v>
      </c>
      <c r="BR191" s="79">
        <f t="shared" si="169"/>
        <v>0</v>
      </c>
      <c r="BS191" s="79">
        <f t="shared" si="170"/>
        <v>0</v>
      </c>
      <c r="BT191" s="79">
        <f t="shared" si="171"/>
        <v>0</v>
      </c>
      <c r="BU191" s="79">
        <f t="shared" si="172"/>
        <v>0</v>
      </c>
      <c r="BV191" s="79">
        <f t="shared" si="173"/>
        <v>0</v>
      </c>
      <c r="BW191" s="79">
        <f t="shared" si="174"/>
        <v>0</v>
      </c>
      <c r="BX191" s="79">
        <f t="shared" si="175"/>
        <v>0</v>
      </c>
      <c r="BY191" s="79">
        <f t="shared" si="176"/>
        <v>0</v>
      </c>
      <c r="BZ191" s="79">
        <f t="shared" si="177"/>
        <v>0</v>
      </c>
      <c r="CA191" s="79">
        <f t="shared" si="178"/>
        <v>0</v>
      </c>
      <c r="CB191" s="79">
        <f t="shared" si="179"/>
        <v>0</v>
      </c>
      <c r="CC191" s="79">
        <f t="shared" si="180"/>
        <v>0</v>
      </c>
      <c r="CD191" s="79">
        <f t="shared" si="181"/>
        <v>0</v>
      </c>
    </row>
    <row r="192" spans="1:82" hidden="1" x14ac:dyDescent="0.2">
      <c r="A192" s="81" t="s">
        <v>323</v>
      </c>
      <c r="B192" s="82" t="s">
        <v>324</v>
      </c>
      <c r="C192" s="82">
        <v>4301135538</v>
      </c>
      <c r="D192" s="82">
        <v>4607111034014</v>
      </c>
      <c r="E192" s="83">
        <v>0.25</v>
      </c>
      <c r="F192" s="84">
        <v>6</v>
      </c>
      <c r="G192" s="83">
        <v>1.5</v>
      </c>
      <c r="H192" s="83">
        <v>1.9218</v>
      </c>
      <c r="I192" s="85">
        <v>140</v>
      </c>
      <c r="J192" s="85" t="s">
        <v>96</v>
      </c>
      <c r="K192" s="86" t="s">
        <v>88</v>
      </c>
      <c r="L192" s="86"/>
      <c r="M192" s="699">
        <v>180</v>
      </c>
      <c r="N192" s="699"/>
      <c r="O192" s="881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2" s="701"/>
      <c r="Q192" s="701"/>
      <c r="R192" s="701"/>
      <c r="S192" s="701"/>
      <c r="T192" s="87" t="s">
        <v>42</v>
      </c>
      <c r="U192" s="64">
        <v>0</v>
      </c>
      <c r="V192" s="65">
        <f t="shared" si="162"/>
        <v>0</v>
      </c>
      <c r="W192" s="64">
        <v>0</v>
      </c>
      <c r="X192" s="65">
        <f t="shared" si="163"/>
        <v>0</v>
      </c>
      <c r="Y192" s="64">
        <v>0</v>
      </c>
      <c r="Z192" s="65">
        <f t="shared" si="164"/>
        <v>0</v>
      </c>
      <c r="AA192" s="64">
        <v>0</v>
      </c>
      <c r="AB192" s="65">
        <f t="shared" si="165"/>
        <v>0</v>
      </c>
      <c r="AC192" s="66" t="str">
        <f>IF(IFERROR(U192*0.00941,0)+IFERROR(W192*0.00941,0)+IFERROR(Y192*0.00941,0)+IFERROR(AA192*0.00941,0)=0,"",IFERROR(U192*0.00941,0)+IFERROR(W192*0.00941,0)+IFERROR(Y192*0.00941,0)+IFERROR(AA192*0.00941,0))</f>
        <v/>
      </c>
      <c r="AD192" s="81" t="s">
        <v>57</v>
      </c>
      <c r="AE192" s="81" t="s">
        <v>57</v>
      </c>
      <c r="AF192" s="351" t="s">
        <v>313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97</v>
      </c>
      <c r="BO192" s="79">
        <f t="shared" si="166"/>
        <v>0</v>
      </c>
      <c r="BP192" s="79">
        <f t="shared" si="167"/>
        <v>0</v>
      </c>
      <c r="BQ192" s="79">
        <f t="shared" si="168"/>
        <v>0</v>
      </c>
      <c r="BR192" s="79">
        <f t="shared" si="169"/>
        <v>0</v>
      </c>
      <c r="BS192" s="79">
        <f t="shared" si="170"/>
        <v>0</v>
      </c>
      <c r="BT192" s="79">
        <f t="shared" si="171"/>
        <v>0</v>
      </c>
      <c r="BU192" s="79">
        <f t="shared" si="172"/>
        <v>0</v>
      </c>
      <c r="BV192" s="79">
        <f t="shared" si="173"/>
        <v>0</v>
      </c>
      <c r="BW192" s="79">
        <f t="shared" si="174"/>
        <v>0</v>
      </c>
      <c r="BX192" s="79">
        <f t="shared" si="175"/>
        <v>0</v>
      </c>
      <c r="BY192" s="79">
        <f t="shared" si="176"/>
        <v>0</v>
      </c>
      <c r="BZ192" s="79">
        <f t="shared" si="177"/>
        <v>0</v>
      </c>
      <c r="CA192" s="79">
        <f t="shared" si="178"/>
        <v>0</v>
      </c>
      <c r="CB192" s="79">
        <f t="shared" si="179"/>
        <v>0</v>
      </c>
      <c r="CC192" s="79">
        <f t="shared" si="180"/>
        <v>0</v>
      </c>
      <c r="CD192" s="79">
        <f t="shared" si="181"/>
        <v>0</v>
      </c>
    </row>
    <row r="193" spans="1:82" hidden="1" x14ac:dyDescent="0.2">
      <c r="A193" s="81" t="s">
        <v>323</v>
      </c>
      <c r="B193" s="82" t="s">
        <v>324</v>
      </c>
      <c r="C193" s="82">
        <v>4301135557</v>
      </c>
      <c r="D193" s="82">
        <v>4607111034014</v>
      </c>
      <c r="E193" s="83">
        <v>0.25</v>
      </c>
      <c r="F193" s="84">
        <v>6</v>
      </c>
      <c r="G193" s="83">
        <v>1.5</v>
      </c>
      <c r="H193" s="83">
        <v>1.9218</v>
      </c>
      <c r="I193" s="85">
        <v>140</v>
      </c>
      <c r="J193" s="85" t="s">
        <v>96</v>
      </c>
      <c r="K193" s="86" t="s">
        <v>88</v>
      </c>
      <c r="L193" s="86"/>
      <c r="M193" s="699">
        <v>180</v>
      </c>
      <c r="N193" s="699"/>
      <c r="O193" s="882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3" s="701"/>
      <c r="Q193" s="701"/>
      <c r="R193" s="701"/>
      <c r="S193" s="701"/>
      <c r="T193" s="87" t="s">
        <v>42</v>
      </c>
      <c r="U193" s="64">
        <v>0</v>
      </c>
      <c r="V193" s="65">
        <f t="shared" si="162"/>
        <v>0</v>
      </c>
      <c r="W193" s="64">
        <v>0</v>
      </c>
      <c r="X193" s="65">
        <f t="shared" si="163"/>
        <v>0</v>
      </c>
      <c r="Y193" s="64">
        <v>0</v>
      </c>
      <c r="Z193" s="65">
        <f t="shared" si="164"/>
        <v>0</v>
      </c>
      <c r="AA193" s="64">
        <v>0</v>
      </c>
      <c r="AB193" s="65">
        <f t="shared" si="165"/>
        <v>0</v>
      </c>
      <c r="AC193" s="66" t="str">
        <f>IF(IFERROR(U193*0.00941,0)+IFERROR(W193*0.00941,0)+IFERROR(Y193*0.00941,0)+IFERROR(AA193*0.00941,0)=0,"",IFERROR(U193*0.00941,0)+IFERROR(W193*0.00941,0)+IFERROR(Y193*0.00941,0)+IFERROR(AA193*0.00941,0))</f>
        <v/>
      </c>
      <c r="AD193" s="81" t="s">
        <v>57</v>
      </c>
      <c r="AE193" s="81" t="s">
        <v>57</v>
      </c>
      <c r="AF193" s="353" t="s">
        <v>313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97</v>
      </c>
      <c r="BO193" s="79">
        <f t="shared" si="166"/>
        <v>0</v>
      </c>
      <c r="BP193" s="79">
        <f t="shared" si="167"/>
        <v>0</v>
      </c>
      <c r="BQ193" s="79">
        <f t="shared" si="168"/>
        <v>0</v>
      </c>
      <c r="BR193" s="79">
        <f t="shared" si="169"/>
        <v>0</v>
      </c>
      <c r="BS193" s="79">
        <f t="shared" si="170"/>
        <v>0</v>
      </c>
      <c r="BT193" s="79">
        <f t="shared" si="171"/>
        <v>0</v>
      </c>
      <c r="BU193" s="79">
        <f t="shared" si="172"/>
        <v>0</v>
      </c>
      <c r="BV193" s="79">
        <f t="shared" si="173"/>
        <v>0</v>
      </c>
      <c r="BW193" s="79">
        <f t="shared" si="174"/>
        <v>0</v>
      </c>
      <c r="BX193" s="79">
        <f t="shared" si="175"/>
        <v>0</v>
      </c>
      <c r="BY193" s="79">
        <f t="shared" si="176"/>
        <v>0</v>
      </c>
      <c r="BZ193" s="79">
        <f t="shared" si="177"/>
        <v>0</v>
      </c>
      <c r="CA193" s="79">
        <f t="shared" si="178"/>
        <v>0</v>
      </c>
      <c r="CB193" s="79">
        <f t="shared" si="179"/>
        <v>0</v>
      </c>
      <c r="CC193" s="79">
        <f t="shared" si="180"/>
        <v>0</v>
      </c>
      <c r="CD193" s="79">
        <f t="shared" si="181"/>
        <v>0</v>
      </c>
    </row>
    <row r="194" spans="1:82" hidden="1" x14ac:dyDescent="0.2">
      <c r="A194" s="81" t="s">
        <v>325</v>
      </c>
      <c r="B194" s="82" t="s">
        <v>326</v>
      </c>
      <c r="C194" s="82">
        <v>4301135299</v>
      </c>
      <c r="D194" s="82">
        <v>4607111033994</v>
      </c>
      <c r="E194" s="83">
        <v>0.25</v>
      </c>
      <c r="F194" s="84">
        <v>12</v>
      </c>
      <c r="G194" s="83">
        <v>3</v>
      </c>
      <c r="H194" s="83">
        <v>3.7035999999999998</v>
      </c>
      <c r="I194" s="85">
        <v>70</v>
      </c>
      <c r="J194" s="85" t="s">
        <v>96</v>
      </c>
      <c r="K194" s="86" t="s">
        <v>88</v>
      </c>
      <c r="L194" s="86"/>
      <c r="M194" s="699">
        <v>180</v>
      </c>
      <c r="N194" s="699"/>
      <c r="O194" s="88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4" s="701"/>
      <c r="Q194" s="701"/>
      <c r="R194" s="701"/>
      <c r="S194" s="701"/>
      <c r="T194" s="87" t="s">
        <v>42</v>
      </c>
      <c r="U194" s="64">
        <v>0</v>
      </c>
      <c r="V194" s="65">
        <f t="shared" si="162"/>
        <v>0</v>
      </c>
      <c r="W194" s="64">
        <v>0</v>
      </c>
      <c r="X194" s="65">
        <f t="shared" si="163"/>
        <v>0</v>
      </c>
      <c r="Y194" s="64">
        <v>0</v>
      </c>
      <c r="Z194" s="65">
        <f t="shared" si="164"/>
        <v>0</v>
      </c>
      <c r="AA194" s="64">
        <v>0</v>
      </c>
      <c r="AB194" s="65">
        <f t="shared" si="165"/>
        <v>0</v>
      </c>
      <c r="AC194" s="66" t="str">
        <f>IF(IFERROR(U194*0.01788,0)+IFERROR(W194*0.01788,0)+IFERROR(Y194*0.01788,0)+IFERROR(AA194*0.01788,0)=0,"",IFERROR(U194*0.01788,0)+IFERROR(W194*0.01788,0)+IFERROR(Y194*0.01788,0)+IFERROR(AA194*0.01788,0))</f>
        <v/>
      </c>
      <c r="AD194" s="81" t="s">
        <v>57</v>
      </c>
      <c r="AE194" s="81" t="s">
        <v>57</v>
      </c>
      <c r="AF194" s="355" t="s">
        <v>206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97</v>
      </c>
      <c r="BO194" s="79">
        <f t="shared" si="166"/>
        <v>0</v>
      </c>
      <c r="BP194" s="79">
        <f t="shared" si="167"/>
        <v>0</v>
      </c>
      <c r="BQ194" s="79">
        <f t="shared" si="168"/>
        <v>0</v>
      </c>
      <c r="BR194" s="79">
        <f t="shared" si="169"/>
        <v>0</v>
      </c>
      <c r="BS194" s="79">
        <f t="shared" si="170"/>
        <v>0</v>
      </c>
      <c r="BT194" s="79">
        <f t="shared" si="171"/>
        <v>0</v>
      </c>
      <c r="BU194" s="79">
        <f t="shared" si="172"/>
        <v>0</v>
      </c>
      <c r="BV194" s="79">
        <f t="shared" si="173"/>
        <v>0</v>
      </c>
      <c r="BW194" s="79">
        <f t="shared" si="174"/>
        <v>0</v>
      </c>
      <c r="BX194" s="79">
        <f t="shared" si="175"/>
        <v>0</v>
      </c>
      <c r="BY194" s="79">
        <f t="shared" si="176"/>
        <v>0</v>
      </c>
      <c r="BZ194" s="79">
        <f t="shared" si="177"/>
        <v>0</v>
      </c>
      <c r="CA194" s="79">
        <f t="shared" si="178"/>
        <v>0</v>
      </c>
      <c r="CB194" s="79">
        <f t="shared" si="179"/>
        <v>0</v>
      </c>
      <c r="CC194" s="79">
        <f t="shared" si="180"/>
        <v>0</v>
      </c>
      <c r="CD194" s="79">
        <f t="shared" si="181"/>
        <v>0</v>
      </c>
    </row>
    <row r="195" spans="1:82" hidden="1" x14ac:dyDescent="0.2">
      <c r="A195" s="81" t="s">
        <v>325</v>
      </c>
      <c r="B195" s="82" t="s">
        <v>326</v>
      </c>
      <c r="C195" s="82">
        <v>4301135484</v>
      </c>
      <c r="D195" s="82">
        <v>4607111033994</v>
      </c>
      <c r="E195" s="83">
        <v>0.25</v>
      </c>
      <c r="F195" s="84">
        <v>12</v>
      </c>
      <c r="G195" s="83">
        <v>3</v>
      </c>
      <c r="H195" s="83">
        <v>3.7035999999999998</v>
      </c>
      <c r="I195" s="85">
        <v>70</v>
      </c>
      <c r="J195" s="85" t="s">
        <v>96</v>
      </c>
      <c r="K195" s="86" t="s">
        <v>88</v>
      </c>
      <c r="L195" s="86"/>
      <c r="M195" s="699">
        <v>180</v>
      </c>
      <c r="N195" s="699"/>
      <c r="O195" s="8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5" s="701"/>
      <c r="Q195" s="701"/>
      <c r="R195" s="701"/>
      <c r="S195" s="701"/>
      <c r="T195" s="87" t="s">
        <v>42</v>
      </c>
      <c r="U195" s="64">
        <v>0</v>
      </c>
      <c r="V195" s="65">
        <f t="shared" si="162"/>
        <v>0</v>
      </c>
      <c r="W195" s="64">
        <v>0</v>
      </c>
      <c r="X195" s="65">
        <f t="shared" si="163"/>
        <v>0</v>
      </c>
      <c r="Y195" s="64">
        <v>0</v>
      </c>
      <c r="Z195" s="65">
        <f t="shared" si="164"/>
        <v>0</v>
      </c>
      <c r="AA195" s="64">
        <v>0</v>
      </c>
      <c r="AB195" s="65">
        <f t="shared" si="165"/>
        <v>0</v>
      </c>
      <c r="AC195" s="66" t="str">
        <f>IF(IFERROR(U195*0.01788,0)+IFERROR(W195*0.01788,0)+IFERROR(Y195*0.01788,0)+IFERROR(AA195*0.01788,0)=0,"",IFERROR(U195*0.01788,0)+IFERROR(W195*0.01788,0)+IFERROR(Y195*0.01788,0)+IFERROR(AA195*0.01788,0))</f>
        <v/>
      </c>
      <c r="AD195" s="81" t="s">
        <v>57</v>
      </c>
      <c r="AE195" s="81" t="s">
        <v>57</v>
      </c>
      <c r="AF195" s="357" t="s">
        <v>206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97</v>
      </c>
      <c r="BO195" s="79">
        <f t="shared" si="166"/>
        <v>0</v>
      </c>
      <c r="BP195" s="79">
        <f t="shared" si="167"/>
        <v>0</v>
      </c>
      <c r="BQ195" s="79">
        <f t="shared" si="168"/>
        <v>0</v>
      </c>
      <c r="BR195" s="79">
        <f t="shared" si="169"/>
        <v>0</v>
      </c>
      <c r="BS195" s="79">
        <f t="shared" si="170"/>
        <v>0</v>
      </c>
      <c r="BT195" s="79">
        <f t="shared" si="171"/>
        <v>0</v>
      </c>
      <c r="BU195" s="79">
        <f t="shared" si="172"/>
        <v>0</v>
      </c>
      <c r="BV195" s="79">
        <f t="shared" si="173"/>
        <v>0</v>
      </c>
      <c r="BW195" s="79">
        <f t="shared" si="174"/>
        <v>0</v>
      </c>
      <c r="BX195" s="79">
        <f t="shared" si="175"/>
        <v>0</v>
      </c>
      <c r="BY195" s="79">
        <f t="shared" si="176"/>
        <v>0</v>
      </c>
      <c r="BZ195" s="79">
        <f t="shared" si="177"/>
        <v>0</v>
      </c>
      <c r="CA195" s="79">
        <f t="shared" si="178"/>
        <v>0</v>
      </c>
      <c r="CB195" s="79">
        <f t="shared" si="179"/>
        <v>0</v>
      </c>
      <c r="CC195" s="79">
        <f t="shared" si="180"/>
        <v>0</v>
      </c>
      <c r="CD195" s="79">
        <f t="shared" si="181"/>
        <v>0</v>
      </c>
    </row>
    <row r="196" spans="1:82" hidden="1" x14ac:dyDescent="0.2">
      <c r="A196" s="81" t="s">
        <v>327</v>
      </c>
      <c r="B196" s="82" t="s">
        <v>328</v>
      </c>
      <c r="C196" s="82">
        <v>4301135287</v>
      </c>
      <c r="D196" s="82">
        <v>4607111033994</v>
      </c>
      <c r="E196" s="83">
        <v>0.25</v>
      </c>
      <c r="F196" s="84">
        <v>6</v>
      </c>
      <c r="G196" s="83">
        <v>1.5</v>
      </c>
      <c r="H196" s="83">
        <v>1.9218</v>
      </c>
      <c r="I196" s="85">
        <v>140</v>
      </c>
      <c r="J196" s="85" t="s">
        <v>96</v>
      </c>
      <c r="K196" s="86" t="s">
        <v>88</v>
      </c>
      <c r="L196" s="86"/>
      <c r="M196" s="699">
        <v>180</v>
      </c>
      <c r="N196" s="699"/>
      <c r="O196" s="875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701"/>
      <c r="Q196" s="701"/>
      <c r="R196" s="701"/>
      <c r="S196" s="701"/>
      <c r="T196" s="87" t="s">
        <v>42</v>
      </c>
      <c r="U196" s="64">
        <v>0</v>
      </c>
      <c r="V196" s="65">
        <f t="shared" si="162"/>
        <v>0</v>
      </c>
      <c r="W196" s="64">
        <v>0</v>
      </c>
      <c r="X196" s="65">
        <f t="shared" si="163"/>
        <v>0</v>
      </c>
      <c r="Y196" s="64">
        <v>0</v>
      </c>
      <c r="Z196" s="65">
        <f t="shared" si="164"/>
        <v>0</v>
      </c>
      <c r="AA196" s="64">
        <v>0</v>
      </c>
      <c r="AB196" s="65">
        <f t="shared" si="165"/>
        <v>0</v>
      </c>
      <c r="AC196" s="66" t="str">
        <f>IF(IFERROR(U196*0.00941,0)+IFERROR(W196*0.00941,0)+IFERROR(Y196*0.00941,0)+IFERROR(AA196*0.00941,0)=0,"",IFERROR(U196*0.00941,0)+IFERROR(W196*0.00941,0)+IFERROR(Y196*0.00941,0)+IFERROR(AA196*0.00941,0))</f>
        <v/>
      </c>
      <c r="AD196" s="81" t="s">
        <v>57</v>
      </c>
      <c r="AE196" s="81" t="s">
        <v>57</v>
      </c>
      <c r="AF196" s="359" t="s">
        <v>206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97</v>
      </c>
      <c r="BO196" s="79">
        <f t="shared" si="166"/>
        <v>0</v>
      </c>
      <c r="BP196" s="79">
        <f t="shared" si="167"/>
        <v>0</v>
      </c>
      <c r="BQ196" s="79">
        <f t="shared" si="168"/>
        <v>0</v>
      </c>
      <c r="BR196" s="79">
        <f t="shared" si="169"/>
        <v>0</v>
      </c>
      <c r="BS196" s="79">
        <f t="shared" si="170"/>
        <v>0</v>
      </c>
      <c r="BT196" s="79">
        <f t="shared" si="171"/>
        <v>0</v>
      </c>
      <c r="BU196" s="79">
        <f t="shared" si="172"/>
        <v>0</v>
      </c>
      <c r="BV196" s="79">
        <f t="shared" si="173"/>
        <v>0</v>
      </c>
      <c r="BW196" s="79">
        <f t="shared" si="174"/>
        <v>0</v>
      </c>
      <c r="BX196" s="79">
        <f t="shared" si="175"/>
        <v>0</v>
      </c>
      <c r="BY196" s="79">
        <f t="shared" si="176"/>
        <v>0</v>
      </c>
      <c r="BZ196" s="79">
        <f t="shared" si="177"/>
        <v>0</v>
      </c>
      <c r="CA196" s="79">
        <f t="shared" si="178"/>
        <v>0</v>
      </c>
      <c r="CB196" s="79">
        <f t="shared" si="179"/>
        <v>0</v>
      </c>
      <c r="CC196" s="79">
        <f t="shared" si="180"/>
        <v>0</v>
      </c>
      <c r="CD196" s="79">
        <f t="shared" si="181"/>
        <v>0</v>
      </c>
    </row>
    <row r="197" spans="1:82" hidden="1" x14ac:dyDescent="0.2">
      <c r="A197" s="81" t="s">
        <v>327</v>
      </c>
      <c r="B197" s="82" t="s">
        <v>328</v>
      </c>
      <c r="C197" s="82">
        <v>4301135464</v>
      </c>
      <c r="D197" s="82">
        <v>4607111033994</v>
      </c>
      <c r="E197" s="83">
        <v>0.25</v>
      </c>
      <c r="F197" s="84">
        <v>6</v>
      </c>
      <c r="G197" s="83">
        <v>1.5</v>
      </c>
      <c r="H197" s="83">
        <v>1.9218</v>
      </c>
      <c r="I197" s="85">
        <v>140</v>
      </c>
      <c r="J197" s="85" t="s">
        <v>96</v>
      </c>
      <c r="K197" s="86" t="s">
        <v>88</v>
      </c>
      <c r="L197" s="86"/>
      <c r="M197" s="699">
        <v>180</v>
      </c>
      <c r="N197" s="699"/>
      <c r="O197" s="876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701"/>
      <c r="Q197" s="701"/>
      <c r="R197" s="701"/>
      <c r="S197" s="701"/>
      <c r="T197" s="87" t="s">
        <v>42</v>
      </c>
      <c r="U197" s="64">
        <v>0</v>
      </c>
      <c r="V197" s="65">
        <f t="shared" si="162"/>
        <v>0</v>
      </c>
      <c r="W197" s="64">
        <v>0</v>
      </c>
      <c r="X197" s="65">
        <f t="shared" si="163"/>
        <v>0</v>
      </c>
      <c r="Y197" s="64">
        <v>0</v>
      </c>
      <c r="Z197" s="65">
        <f t="shared" si="164"/>
        <v>0</v>
      </c>
      <c r="AA197" s="64">
        <v>0</v>
      </c>
      <c r="AB197" s="65">
        <f t="shared" si="165"/>
        <v>0</v>
      </c>
      <c r="AC197" s="66" t="str">
        <f>IF(IFERROR(U197*0.00941,0)+IFERROR(W197*0.00941,0)+IFERROR(Y197*0.00941,0)+IFERROR(AA197*0.00941,0)=0,"",IFERROR(U197*0.00941,0)+IFERROR(W197*0.00941,0)+IFERROR(Y197*0.00941,0)+IFERROR(AA197*0.00941,0))</f>
        <v/>
      </c>
      <c r="AD197" s="81" t="s">
        <v>57</v>
      </c>
      <c r="AE197" s="81" t="s">
        <v>57</v>
      </c>
      <c r="AF197" s="361" t="s">
        <v>206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97</v>
      </c>
      <c r="BO197" s="79">
        <f t="shared" si="166"/>
        <v>0</v>
      </c>
      <c r="BP197" s="79">
        <f t="shared" si="167"/>
        <v>0</v>
      </c>
      <c r="BQ197" s="79">
        <f t="shared" si="168"/>
        <v>0</v>
      </c>
      <c r="BR197" s="79">
        <f t="shared" si="169"/>
        <v>0</v>
      </c>
      <c r="BS197" s="79">
        <f t="shared" si="170"/>
        <v>0</v>
      </c>
      <c r="BT197" s="79">
        <f t="shared" si="171"/>
        <v>0</v>
      </c>
      <c r="BU197" s="79">
        <f t="shared" si="172"/>
        <v>0</v>
      </c>
      <c r="BV197" s="79">
        <f t="shared" si="173"/>
        <v>0</v>
      </c>
      <c r="BW197" s="79">
        <f t="shared" si="174"/>
        <v>0</v>
      </c>
      <c r="BX197" s="79">
        <f t="shared" si="175"/>
        <v>0</v>
      </c>
      <c r="BY197" s="79">
        <f t="shared" si="176"/>
        <v>0</v>
      </c>
      <c r="BZ197" s="79">
        <f t="shared" si="177"/>
        <v>0</v>
      </c>
      <c r="CA197" s="79">
        <f t="shared" si="178"/>
        <v>0</v>
      </c>
      <c r="CB197" s="79">
        <f t="shared" si="179"/>
        <v>0</v>
      </c>
      <c r="CC197" s="79">
        <f t="shared" si="180"/>
        <v>0</v>
      </c>
      <c r="CD197" s="79">
        <f t="shared" si="181"/>
        <v>0</v>
      </c>
    </row>
    <row r="198" spans="1:82" hidden="1" x14ac:dyDescent="0.2">
      <c r="A198" s="81" t="s">
        <v>329</v>
      </c>
      <c r="B198" s="82" t="s">
        <v>330</v>
      </c>
      <c r="C198" s="82">
        <v>4301135539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96</v>
      </c>
      <c r="K198" s="86" t="s">
        <v>88</v>
      </c>
      <c r="L198" s="86"/>
      <c r="M198" s="699">
        <v>180</v>
      </c>
      <c r="N198" s="699"/>
      <c r="O198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8" s="701"/>
      <c r="Q198" s="701"/>
      <c r="R198" s="701"/>
      <c r="S198" s="701"/>
      <c r="T198" s="87" t="s">
        <v>42</v>
      </c>
      <c r="U198" s="64">
        <v>0</v>
      </c>
      <c r="V198" s="65">
        <f t="shared" si="162"/>
        <v>0</v>
      </c>
      <c r="W198" s="64">
        <v>0</v>
      </c>
      <c r="X198" s="65">
        <f t="shared" si="163"/>
        <v>0</v>
      </c>
      <c r="Y198" s="64">
        <v>0</v>
      </c>
      <c r="Z198" s="65">
        <f t="shared" si="164"/>
        <v>0</v>
      </c>
      <c r="AA198" s="64">
        <v>0</v>
      </c>
      <c r="AB198" s="65">
        <f t="shared" si="165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57</v>
      </c>
      <c r="AE198" s="81" t="s">
        <v>57</v>
      </c>
      <c r="AF198" s="363" t="s">
        <v>206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97</v>
      </c>
      <c r="BO198" s="79">
        <f t="shared" si="166"/>
        <v>0</v>
      </c>
      <c r="BP198" s="79">
        <f t="shared" si="167"/>
        <v>0</v>
      </c>
      <c r="BQ198" s="79">
        <f t="shared" si="168"/>
        <v>0</v>
      </c>
      <c r="BR198" s="79">
        <f t="shared" si="169"/>
        <v>0</v>
      </c>
      <c r="BS198" s="79">
        <f t="shared" si="170"/>
        <v>0</v>
      </c>
      <c r="BT198" s="79">
        <f t="shared" si="171"/>
        <v>0</v>
      </c>
      <c r="BU198" s="79">
        <f t="shared" si="172"/>
        <v>0</v>
      </c>
      <c r="BV198" s="79">
        <f t="shared" si="173"/>
        <v>0</v>
      </c>
      <c r="BW198" s="79">
        <f t="shared" si="174"/>
        <v>0</v>
      </c>
      <c r="BX198" s="79">
        <f t="shared" si="175"/>
        <v>0</v>
      </c>
      <c r="BY198" s="79">
        <f t="shared" si="176"/>
        <v>0</v>
      </c>
      <c r="BZ198" s="79">
        <f t="shared" si="177"/>
        <v>0</v>
      </c>
      <c r="CA198" s="79">
        <f t="shared" si="178"/>
        <v>0</v>
      </c>
      <c r="CB198" s="79">
        <f t="shared" si="179"/>
        <v>0</v>
      </c>
      <c r="CC198" s="79">
        <f t="shared" si="180"/>
        <v>0</v>
      </c>
      <c r="CD198" s="79">
        <f t="shared" si="181"/>
        <v>0</v>
      </c>
    </row>
    <row r="199" spans="1:82" hidden="1" x14ac:dyDescent="0.2">
      <c r="A199" s="81" t="s">
        <v>329</v>
      </c>
      <c r="B199" s="82" t="s">
        <v>330</v>
      </c>
      <c r="C199" s="82">
        <v>4301135559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96</v>
      </c>
      <c r="K199" s="86" t="s">
        <v>88</v>
      </c>
      <c r="L199" s="86"/>
      <c r="M199" s="699">
        <v>180</v>
      </c>
      <c r="N199" s="699"/>
      <c r="O199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9" s="701"/>
      <c r="Q199" s="701"/>
      <c r="R199" s="701"/>
      <c r="S199" s="701"/>
      <c r="T199" s="87" t="s">
        <v>42</v>
      </c>
      <c r="U199" s="64">
        <v>0</v>
      </c>
      <c r="V199" s="65">
        <f t="shared" si="162"/>
        <v>0</v>
      </c>
      <c r="W199" s="64">
        <v>0</v>
      </c>
      <c r="X199" s="65">
        <f t="shared" si="163"/>
        <v>0</v>
      </c>
      <c r="Y199" s="64">
        <v>0</v>
      </c>
      <c r="Z199" s="65">
        <f t="shared" si="164"/>
        <v>0</v>
      </c>
      <c r="AA199" s="64">
        <v>0</v>
      </c>
      <c r="AB199" s="65">
        <f t="shared" si="165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57</v>
      </c>
      <c r="AE199" s="81" t="s">
        <v>57</v>
      </c>
      <c r="AF199" s="365" t="s">
        <v>206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97</v>
      </c>
      <c r="BO199" s="79">
        <f t="shared" si="166"/>
        <v>0</v>
      </c>
      <c r="BP199" s="79">
        <f t="shared" si="167"/>
        <v>0</v>
      </c>
      <c r="BQ199" s="79">
        <f t="shared" si="168"/>
        <v>0</v>
      </c>
      <c r="BR199" s="79">
        <f t="shared" si="169"/>
        <v>0</v>
      </c>
      <c r="BS199" s="79">
        <f t="shared" si="170"/>
        <v>0</v>
      </c>
      <c r="BT199" s="79">
        <f t="shared" si="171"/>
        <v>0</v>
      </c>
      <c r="BU199" s="79">
        <f t="shared" si="172"/>
        <v>0</v>
      </c>
      <c r="BV199" s="79">
        <f t="shared" si="173"/>
        <v>0</v>
      </c>
      <c r="BW199" s="79">
        <f t="shared" si="174"/>
        <v>0</v>
      </c>
      <c r="BX199" s="79">
        <f t="shared" si="175"/>
        <v>0</v>
      </c>
      <c r="BY199" s="79">
        <f t="shared" si="176"/>
        <v>0</v>
      </c>
      <c r="BZ199" s="79">
        <f t="shared" si="177"/>
        <v>0</v>
      </c>
      <c r="CA199" s="79">
        <f t="shared" si="178"/>
        <v>0</v>
      </c>
      <c r="CB199" s="79">
        <f t="shared" si="179"/>
        <v>0</v>
      </c>
      <c r="CC199" s="79">
        <f t="shared" si="180"/>
        <v>0</v>
      </c>
      <c r="CD199" s="79">
        <f t="shared" si="181"/>
        <v>0</v>
      </c>
    </row>
    <row r="200" spans="1:82" hidden="1" x14ac:dyDescent="0.2">
      <c r="A200" s="81" t="s">
        <v>331</v>
      </c>
      <c r="B200" s="82" t="s">
        <v>332</v>
      </c>
      <c r="C200" s="82">
        <v>4301135532</v>
      </c>
      <c r="D200" s="82">
        <v>4607111033994</v>
      </c>
      <c r="E200" s="83">
        <v>0.25</v>
      </c>
      <c r="F200" s="84">
        <v>12</v>
      </c>
      <c r="G200" s="83">
        <v>3</v>
      </c>
      <c r="H200" s="83">
        <v>3.7035999999999998</v>
      </c>
      <c r="I200" s="85">
        <v>70</v>
      </c>
      <c r="J200" s="85" t="s">
        <v>96</v>
      </c>
      <c r="K200" s="86" t="s">
        <v>88</v>
      </c>
      <c r="L200" s="86"/>
      <c r="M200" s="699">
        <v>180</v>
      </c>
      <c r="N200" s="699"/>
      <c r="O200" s="8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0" s="701"/>
      <c r="Q200" s="701"/>
      <c r="R200" s="701"/>
      <c r="S200" s="701"/>
      <c r="T200" s="87" t="s">
        <v>42</v>
      </c>
      <c r="U200" s="64">
        <v>0</v>
      </c>
      <c r="V200" s="65">
        <f t="shared" si="162"/>
        <v>0</v>
      </c>
      <c r="W200" s="64">
        <v>0</v>
      </c>
      <c r="X200" s="65">
        <f t="shared" si="163"/>
        <v>0</v>
      </c>
      <c r="Y200" s="64">
        <v>0</v>
      </c>
      <c r="Z200" s="65">
        <f t="shared" si="164"/>
        <v>0</v>
      </c>
      <c r="AA200" s="64">
        <v>0</v>
      </c>
      <c r="AB200" s="65">
        <f t="shared" si="165"/>
        <v>0</v>
      </c>
      <c r="AC200" s="66" t="str">
        <f>IF(IFERROR(U200*0.01788,0)+IFERROR(W200*0.01788,0)+IFERROR(Y200*0.01788,0)+IFERROR(AA200*0.01788,0)=0,"",IFERROR(U200*0.01788,0)+IFERROR(W200*0.01788,0)+IFERROR(Y200*0.01788,0)+IFERROR(AA200*0.01788,0))</f>
        <v/>
      </c>
      <c r="AD200" s="81" t="s">
        <v>57</v>
      </c>
      <c r="AE200" s="81" t="s">
        <v>57</v>
      </c>
      <c r="AF200" s="367" t="s">
        <v>206</v>
      </c>
      <c r="AG200" s="2"/>
      <c r="AH200" s="2"/>
      <c r="AI200" s="2"/>
      <c r="AJ200" s="2"/>
      <c r="AK200" s="2"/>
      <c r="AL200" s="60"/>
      <c r="AM200" s="60"/>
      <c r="AN200" s="60"/>
      <c r="AO200" s="2"/>
      <c r="AP200" s="2"/>
      <c r="AQ200" s="2"/>
      <c r="AR200" s="2"/>
      <c r="AS200" s="2"/>
      <c r="AT200" s="2"/>
      <c r="AU200" s="20"/>
      <c r="AV200" s="20"/>
      <c r="AW200" s="21"/>
      <c r="BB200" s="366" t="s">
        <v>97</v>
      </c>
      <c r="BO200" s="79">
        <f t="shared" si="166"/>
        <v>0</v>
      </c>
      <c r="BP200" s="79">
        <f t="shared" si="167"/>
        <v>0</v>
      </c>
      <c r="BQ200" s="79">
        <f t="shared" si="168"/>
        <v>0</v>
      </c>
      <c r="BR200" s="79">
        <f t="shared" si="169"/>
        <v>0</v>
      </c>
      <c r="BS200" s="79">
        <f t="shared" si="170"/>
        <v>0</v>
      </c>
      <c r="BT200" s="79">
        <f t="shared" si="171"/>
        <v>0</v>
      </c>
      <c r="BU200" s="79">
        <f t="shared" si="172"/>
        <v>0</v>
      </c>
      <c r="BV200" s="79">
        <f t="shared" si="173"/>
        <v>0</v>
      </c>
      <c r="BW200" s="79">
        <f t="shared" si="174"/>
        <v>0</v>
      </c>
      <c r="BX200" s="79">
        <f t="shared" si="175"/>
        <v>0</v>
      </c>
      <c r="BY200" s="79">
        <f t="shared" si="176"/>
        <v>0</v>
      </c>
      <c r="BZ200" s="79">
        <f t="shared" si="177"/>
        <v>0</v>
      </c>
      <c r="CA200" s="79">
        <f t="shared" si="178"/>
        <v>0</v>
      </c>
      <c r="CB200" s="79">
        <f t="shared" si="179"/>
        <v>0</v>
      </c>
      <c r="CC200" s="79">
        <f t="shared" si="180"/>
        <v>0</v>
      </c>
      <c r="CD200" s="79">
        <f t="shared" si="181"/>
        <v>0</v>
      </c>
    </row>
    <row r="201" spans="1:82" hidden="1" x14ac:dyDescent="0.2">
      <c r="A201" s="81" t="s">
        <v>331</v>
      </c>
      <c r="B201" s="82" t="s">
        <v>332</v>
      </c>
      <c r="C201" s="82">
        <v>4301135553</v>
      </c>
      <c r="D201" s="82">
        <v>4607111033994</v>
      </c>
      <c r="E201" s="83">
        <v>0.25</v>
      </c>
      <c r="F201" s="84">
        <v>12</v>
      </c>
      <c r="G201" s="83">
        <v>3</v>
      </c>
      <c r="H201" s="83">
        <v>3.7035999999999998</v>
      </c>
      <c r="I201" s="85">
        <v>70</v>
      </c>
      <c r="J201" s="85" t="s">
        <v>96</v>
      </c>
      <c r="K201" s="86" t="s">
        <v>88</v>
      </c>
      <c r="L201" s="86"/>
      <c r="M201" s="699">
        <v>180</v>
      </c>
      <c r="N201" s="699"/>
      <c r="O201" s="8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1" s="701"/>
      <c r="Q201" s="701"/>
      <c r="R201" s="701"/>
      <c r="S201" s="701"/>
      <c r="T201" s="87" t="s">
        <v>42</v>
      </c>
      <c r="U201" s="64">
        <v>0</v>
      </c>
      <c r="V201" s="65">
        <f t="shared" si="162"/>
        <v>0</v>
      </c>
      <c r="W201" s="64">
        <v>0</v>
      </c>
      <c r="X201" s="65">
        <f t="shared" si="163"/>
        <v>0</v>
      </c>
      <c r="Y201" s="64">
        <v>0</v>
      </c>
      <c r="Z201" s="65">
        <f t="shared" si="164"/>
        <v>0</v>
      </c>
      <c r="AA201" s="64">
        <v>0</v>
      </c>
      <c r="AB201" s="65">
        <f t="shared" si="165"/>
        <v>0</v>
      </c>
      <c r="AC201" s="66" t="str">
        <f>IF(IFERROR(U201*0.01788,0)+IFERROR(W201*0.01788,0)+IFERROR(Y201*0.01788,0)+IFERROR(AA201*0.01788,0)=0,"",IFERROR(U201*0.01788,0)+IFERROR(W201*0.01788,0)+IFERROR(Y201*0.01788,0)+IFERROR(AA201*0.01788,0))</f>
        <v/>
      </c>
      <c r="AD201" s="81" t="s">
        <v>57</v>
      </c>
      <c r="AE201" s="81" t="s">
        <v>57</v>
      </c>
      <c r="AF201" s="369" t="s">
        <v>206</v>
      </c>
      <c r="AG201" s="2"/>
      <c r="AH201" s="2"/>
      <c r="AI201" s="2"/>
      <c r="AJ201" s="2"/>
      <c r="AK201" s="2"/>
      <c r="AL201" s="60"/>
      <c r="AM201" s="60"/>
      <c r="AN201" s="60"/>
      <c r="AO201" s="2"/>
      <c r="AP201" s="2"/>
      <c r="AQ201" s="2"/>
      <c r="AR201" s="2"/>
      <c r="AS201" s="2"/>
      <c r="AT201" s="2"/>
      <c r="AU201" s="20"/>
      <c r="AV201" s="20"/>
      <c r="AW201" s="21"/>
      <c r="BB201" s="368" t="s">
        <v>97</v>
      </c>
      <c r="BO201" s="79">
        <f t="shared" si="166"/>
        <v>0</v>
      </c>
      <c r="BP201" s="79">
        <f t="shared" si="167"/>
        <v>0</v>
      </c>
      <c r="BQ201" s="79">
        <f t="shared" si="168"/>
        <v>0</v>
      </c>
      <c r="BR201" s="79">
        <f t="shared" si="169"/>
        <v>0</v>
      </c>
      <c r="BS201" s="79">
        <f t="shared" si="170"/>
        <v>0</v>
      </c>
      <c r="BT201" s="79">
        <f t="shared" si="171"/>
        <v>0</v>
      </c>
      <c r="BU201" s="79">
        <f t="shared" si="172"/>
        <v>0</v>
      </c>
      <c r="BV201" s="79">
        <f t="shared" si="173"/>
        <v>0</v>
      </c>
      <c r="BW201" s="79">
        <f t="shared" si="174"/>
        <v>0</v>
      </c>
      <c r="BX201" s="79">
        <f t="shared" si="175"/>
        <v>0</v>
      </c>
      <c r="BY201" s="79">
        <f t="shared" si="176"/>
        <v>0</v>
      </c>
      <c r="BZ201" s="79">
        <f t="shared" si="177"/>
        <v>0</v>
      </c>
      <c r="CA201" s="79">
        <f t="shared" si="178"/>
        <v>0</v>
      </c>
      <c r="CB201" s="79">
        <f t="shared" si="179"/>
        <v>0</v>
      </c>
      <c r="CC201" s="79">
        <f t="shared" si="180"/>
        <v>0</v>
      </c>
      <c r="CD201" s="79">
        <f t="shared" si="181"/>
        <v>0</v>
      </c>
    </row>
    <row r="202" spans="1:82" hidden="1" x14ac:dyDescent="0.2">
      <c r="A202" s="696"/>
      <c r="B202" s="696"/>
      <c r="C202" s="696"/>
      <c r="D202" s="696"/>
      <c r="E202" s="696"/>
      <c r="F202" s="696"/>
      <c r="G202" s="696"/>
      <c r="H202" s="696"/>
      <c r="I202" s="696"/>
      <c r="J202" s="696"/>
      <c r="K202" s="696"/>
      <c r="L202" s="696"/>
      <c r="M202" s="696"/>
      <c r="N202" s="696"/>
      <c r="O202" s="704" t="s">
        <v>43</v>
      </c>
      <c r="P202" s="705"/>
      <c r="Q202" s="705"/>
      <c r="R202" s="705"/>
      <c r="S202" s="705"/>
      <c r="T202" s="39" t="s">
        <v>42</v>
      </c>
      <c r="U202" s="104">
        <f t="shared" ref="U202:AB202" si="182">IFERROR(SUM(U184:U201),0)</f>
        <v>0</v>
      </c>
      <c r="V202" s="104">
        <f t="shared" si="182"/>
        <v>0</v>
      </c>
      <c r="W202" s="104">
        <f t="shared" si="182"/>
        <v>0</v>
      </c>
      <c r="X202" s="104">
        <f t="shared" si="182"/>
        <v>0</v>
      </c>
      <c r="Y202" s="104">
        <f t="shared" si="182"/>
        <v>0</v>
      </c>
      <c r="Z202" s="104">
        <f t="shared" si="182"/>
        <v>0</v>
      </c>
      <c r="AA202" s="104">
        <f t="shared" si="182"/>
        <v>0</v>
      </c>
      <c r="AB202" s="104">
        <f t="shared" si="182"/>
        <v>0</v>
      </c>
      <c r="AC202" s="104">
        <f>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+IFERROR(IF(AC200="",0,AC200),0)+IFERROR(IF(AC201="",0,AC201),0)</f>
        <v>0</v>
      </c>
      <c r="AD202" s="3"/>
      <c r="AE202" s="71"/>
      <c r="AF202" s="3"/>
      <c r="AG202" s="3"/>
      <c r="AH202" s="3"/>
      <c r="AI202" s="3"/>
      <c r="AJ202" s="3"/>
      <c r="AK202" s="3"/>
      <c r="AL202" s="61"/>
      <c r="AM202" s="61"/>
      <c r="AN202" s="61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idden="1" x14ac:dyDescent="0.2">
      <c r="A203" s="696"/>
      <c r="B203" s="696"/>
      <c r="C203" s="696"/>
      <c r="D203" s="696"/>
      <c r="E203" s="696"/>
      <c r="F203" s="696"/>
      <c r="G203" s="696"/>
      <c r="H203" s="696"/>
      <c r="I203" s="696"/>
      <c r="J203" s="696"/>
      <c r="K203" s="696"/>
      <c r="L203" s="696"/>
      <c r="M203" s="696"/>
      <c r="N203" s="696"/>
      <c r="O203" s="704" t="s">
        <v>43</v>
      </c>
      <c r="P203" s="705"/>
      <c r="Q203" s="705"/>
      <c r="R203" s="705"/>
      <c r="S203" s="705"/>
      <c r="T203" s="39" t="s">
        <v>0</v>
      </c>
      <c r="U203" s="106">
        <f>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+IFERROR(U200*G200,0)+IFERROR(U201*G201,0)</f>
        <v>0</v>
      </c>
      <c r="V203" s="106">
        <f>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+IFERROR(V200*G200,0)+IFERROR(V201*G201,0)</f>
        <v>0</v>
      </c>
      <c r="W203" s="106">
        <f>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+IFERROR(W200*G200,0)+IFERROR(W201*G201,0)</f>
        <v>0</v>
      </c>
      <c r="X203" s="106">
        <f>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+IFERROR(X200*G200,0)+IFERROR(X201*G201,0)</f>
        <v>0</v>
      </c>
      <c r="Y203" s="106">
        <f>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+IFERROR(Y200*G200,0)+IFERROR(Y201*G201,0)</f>
        <v>0</v>
      </c>
      <c r="Z203" s="106">
        <f>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+IFERROR(Z200*G200,0)+IFERROR(Z201*G201,0)</f>
        <v>0</v>
      </c>
      <c r="AA203" s="106">
        <f>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+IFERROR(AA200*G200,0)+IFERROR(AA201*G201,0)</f>
        <v>0</v>
      </c>
      <c r="AB203" s="106">
        <f>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+IFERROR(AB200*G200,0)+IFERROR(AB201*G201,0)</f>
        <v>0</v>
      </c>
      <c r="AC203" s="104" t="s">
        <v>57</v>
      </c>
      <c r="AD203" s="3"/>
      <c r="AE203" s="71"/>
      <c r="AF203" s="3"/>
      <c r="AG203" s="3"/>
      <c r="AH203" s="3"/>
      <c r="AI203" s="3"/>
      <c r="AJ203" s="3"/>
      <c r="AK203" s="3"/>
      <c r="AL203" s="61"/>
      <c r="AM203" s="61"/>
      <c r="AN203" s="61"/>
      <c r="AO203" s="3"/>
      <c r="AP203" s="3"/>
      <c r="AQ203" s="2"/>
      <c r="AR203" s="2"/>
      <c r="AS203" s="2"/>
      <c r="AT203" s="2"/>
      <c r="AU203" s="20"/>
      <c r="AV203" s="20"/>
      <c r="AW203" s="21"/>
    </row>
    <row r="204" spans="1:82" ht="15" hidden="1" x14ac:dyDescent="0.25">
      <c r="A204" s="707" t="s">
        <v>333</v>
      </c>
      <c r="B204" s="708"/>
      <c r="C204" s="708"/>
      <c r="D204" s="708"/>
      <c r="E204" s="708"/>
      <c r="F204" s="708"/>
      <c r="G204" s="708"/>
      <c r="H204" s="708"/>
      <c r="I204" s="708"/>
      <c r="J204" s="708"/>
      <c r="K204" s="708"/>
      <c r="L204" s="708"/>
      <c r="M204" s="708"/>
      <c r="N204" s="708"/>
      <c r="O204" s="708"/>
      <c r="P204" s="708"/>
      <c r="Q204" s="708"/>
      <c r="R204" s="708"/>
      <c r="S204" s="708"/>
      <c r="T204" s="708"/>
      <c r="U204" s="708"/>
      <c r="V204" s="708"/>
      <c r="W204" s="708"/>
      <c r="X204" s="708"/>
      <c r="Y204" s="708"/>
      <c r="Z204" s="708"/>
      <c r="AA204" s="709"/>
      <c r="AB204" s="709"/>
      <c r="AC204" s="709"/>
      <c r="AD204" s="709"/>
      <c r="AE204" s="710"/>
      <c r="AF204" s="711"/>
      <c r="AG204" s="2"/>
      <c r="AH204" s="2"/>
      <c r="AI204" s="2"/>
      <c r="AJ204" s="2"/>
      <c r="AK204" s="60"/>
      <c r="AL204" s="60"/>
      <c r="AM204" s="60"/>
      <c r="AN204" s="2"/>
      <c r="AO204" s="2"/>
      <c r="AP204" s="2"/>
      <c r="AQ204" s="2"/>
      <c r="AR204" s="2"/>
    </row>
    <row r="205" spans="1:82" ht="15" hidden="1" x14ac:dyDescent="0.25">
      <c r="A205" s="712" t="s">
        <v>176</v>
      </c>
      <c r="B205" s="713"/>
      <c r="C205" s="713"/>
      <c r="D205" s="713"/>
      <c r="E205" s="713"/>
      <c r="F205" s="713"/>
      <c r="G205" s="713"/>
      <c r="H205" s="713"/>
      <c r="I205" s="713"/>
      <c r="J205" s="713"/>
      <c r="K205" s="713"/>
      <c r="L205" s="713"/>
      <c r="M205" s="713"/>
      <c r="N205" s="713"/>
      <c r="O205" s="713"/>
      <c r="P205" s="713"/>
      <c r="Q205" s="713"/>
      <c r="R205" s="713"/>
      <c r="S205" s="713"/>
      <c r="T205" s="713"/>
      <c r="U205" s="713"/>
      <c r="V205" s="713"/>
      <c r="W205" s="713"/>
      <c r="X205" s="708"/>
      <c r="Y205" s="708"/>
      <c r="Z205" s="708"/>
      <c r="AA205" s="709"/>
      <c r="AB205" s="709"/>
      <c r="AC205" s="709"/>
      <c r="AD205" s="709"/>
      <c r="AE205" s="710"/>
      <c r="AF205" s="714"/>
      <c r="AG205" s="2"/>
      <c r="AH205" s="2"/>
      <c r="AI205" s="2"/>
      <c r="AJ205" s="2"/>
      <c r="AK205" s="60"/>
      <c r="AL205" s="60"/>
      <c r="AM205" s="60"/>
      <c r="AN205" s="2"/>
      <c r="AO205" s="2"/>
      <c r="AP205" s="2"/>
      <c r="AQ205" s="2"/>
      <c r="AR205" s="2"/>
    </row>
    <row r="206" spans="1:82" hidden="1" x14ac:dyDescent="0.2">
      <c r="A206" s="81" t="s">
        <v>334</v>
      </c>
      <c r="B206" s="82" t="s">
        <v>335</v>
      </c>
      <c r="C206" s="82">
        <v>4301135291</v>
      </c>
      <c r="D206" s="82">
        <v>4607111036414</v>
      </c>
      <c r="E206" s="83">
        <v>0.25</v>
      </c>
      <c r="F206" s="84">
        <v>12</v>
      </c>
      <c r="G206" s="83">
        <v>3</v>
      </c>
      <c r="H206" s="83">
        <v>3.7035999999999998</v>
      </c>
      <c r="I206" s="85">
        <v>70</v>
      </c>
      <c r="J206" s="85" t="s">
        <v>96</v>
      </c>
      <c r="K206" s="86" t="s">
        <v>88</v>
      </c>
      <c r="L206" s="86"/>
      <c r="M206" s="699">
        <v>180</v>
      </c>
      <c r="N206" s="699"/>
      <c r="O206" s="874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6" s="701"/>
      <c r="Q206" s="701"/>
      <c r="R206" s="701"/>
      <c r="S206" s="701"/>
      <c r="T206" s="87" t="s">
        <v>42</v>
      </c>
      <c r="U206" s="64">
        <v>0</v>
      </c>
      <c r="V206" s="65">
        <f t="shared" ref="V206:V219" si="183">IFERROR(IF(U206="","",U206),"")</f>
        <v>0</v>
      </c>
      <c r="W206" s="64">
        <v>0</v>
      </c>
      <c r="X206" s="65">
        <f t="shared" ref="X206:X219" si="184">IFERROR(IF(W206="","",W206),"")</f>
        <v>0</v>
      </c>
      <c r="Y206" s="64">
        <v>0</v>
      </c>
      <c r="Z206" s="65">
        <f t="shared" ref="Z206:Z219" si="185">IFERROR(IF(Y206="","",Y206),"")</f>
        <v>0</v>
      </c>
      <c r="AA206" s="64">
        <v>0</v>
      </c>
      <c r="AB206" s="65">
        <f t="shared" ref="AB206:AB219" si="186">IFERROR(IF(AA206="","",AA206),"")</f>
        <v>0</v>
      </c>
      <c r="AC206" s="66" t="str">
        <f t="shared" ref="AC206:AC215" si="187">IF(IFERROR(U206*0.01788,0)+IFERROR(W206*0.01788,0)+IFERROR(Y206*0.01788,0)+IFERROR(AA206*0.01788,0)=0,"",IFERROR(U206*0.01788,0)+IFERROR(W206*0.01788,0)+IFERROR(Y206*0.01788,0)+IFERROR(AA206*0.01788,0))</f>
        <v/>
      </c>
      <c r="AD206" s="81" t="s">
        <v>57</v>
      </c>
      <c r="AE206" s="81" t="s">
        <v>57</v>
      </c>
      <c r="AF206" s="371" t="s">
        <v>336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97</v>
      </c>
      <c r="BO206" s="79">
        <f t="shared" ref="BO206:BO219" si="188">IFERROR(U206*H206,0)</f>
        <v>0</v>
      </c>
      <c r="BP206" s="79">
        <f t="shared" ref="BP206:BP219" si="189">IFERROR(V206*H206,0)</f>
        <v>0</v>
      </c>
      <c r="BQ206" s="79">
        <f t="shared" ref="BQ206:BQ219" si="190">IFERROR(U206/I206,0)</f>
        <v>0</v>
      </c>
      <c r="BR206" s="79">
        <f t="shared" ref="BR206:BR219" si="191">IFERROR(V206/I206,0)</f>
        <v>0</v>
      </c>
      <c r="BS206" s="79">
        <f t="shared" ref="BS206:BS219" si="192">IFERROR(W206*H206,0)</f>
        <v>0</v>
      </c>
      <c r="BT206" s="79">
        <f t="shared" ref="BT206:BT219" si="193">IFERROR(X206*H206,0)</f>
        <v>0</v>
      </c>
      <c r="BU206" s="79">
        <f t="shared" ref="BU206:BU219" si="194">IFERROR(W206/I206,0)</f>
        <v>0</v>
      </c>
      <c r="BV206" s="79">
        <f t="shared" ref="BV206:BV219" si="195">IFERROR(X206/I206,0)</f>
        <v>0</v>
      </c>
      <c r="BW206" s="79">
        <f t="shared" ref="BW206:BW219" si="196">IFERROR(Y206*H206,0)</f>
        <v>0</v>
      </c>
      <c r="BX206" s="79">
        <f t="shared" ref="BX206:BX219" si="197">IFERROR(Z206*H206,0)</f>
        <v>0</v>
      </c>
      <c r="BY206" s="79">
        <f t="shared" ref="BY206:BY219" si="198">IFERROR(Y206/I206,0)</f>
        <v>0</v>
      </c>
      <c r="BZ206" s="79">
        <f t="shared" ref="BZ206:BZ219" si="199">IFERROR(Z206/I206,0)</f>
        <v>0</v>
      </c>
      <c r="CA206" s="79">
        <f t="shared" ref="CA206:CA219" si="200">IFERROR(AA206*H206,0)</f>
        <v>0</v>
      </c>
      <c r="CB206" s="79">
        <f t="shared" ref="CB206:CB219" si="201">IFERROR(AB206*H206,0)</f>
        <v>0</v>
      </c>
      <c r="CC206" s="79">
        <f t="shared" ref="CC206:CC219" si="202">IFERROR(AA206/I206,0)</f>
        <v>0</v>
      </c>
      <c r="CD206" s="79">
        <f t="shared" ref="CD206:CD219" si="203">IFERROR(AB206/I206,0)</f>
        <v>0</v>
      </c>
    </row>
    <row r="207" spans="1:82" hidden="1" x14ac:dyDescent="0.2">
      <c r="A207" s="81" t="s">
        <v>337</v>
      </c>
      <c r="B207" s="82" t="s">
        <v>338</v>
      </c>
      <c r="C207" s="82">
        <v>4301135210</v>
      </c>
      <c r="D207" s="82">
        <v>4607111039118</v>
      </c>
      <c r="E207" s="83">
        <v>0.45</v>
      </c>
      <c r="F207" s="84">
        <v>8</v>
      </c>
      <c r="G207" s="83">
        <v>3.6</v>
      </c>
      <c r="H207" s="83">
        <v>4.26</v>
      </c>
      <c r="I207" s="85">
        <v>70</v>
      </c>
      <c r="J207" s="85" t="s">
        <v>96</v>
      </c>
      <c r="K207" s="86" t="s">
        <v>88</v>
      </c>
      <c r="L207" s="86"/>
      <c r="M207" s="699">
        <v>180</v>
      </c>
      <c r="N207" s="699"/>
      <c r="O207" s="86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7" s="701"/>
      <c r="Q207" s="701"/>
      <c r="R207" s="701"/>
      <c r="S207" s="701"/>
      <c r="T207" s="87" t="s">
        <v>42</v>
      </c>
      <c r="U207" s="64">
        <v>0</v>
      </c>
      <c r="V207" s="65">
        <f t="shared" si="183"/>
        <v>0</v>
      </c>
      <c r="W207" s="64">
        <v>0</v>
      </c>
      <c r="X207" s="65">
        <f t="shared" si="184"/>
        <v>0</v>
      </c>
      <c r="Y207" s="64">
        <v>0</v>
      </c>
      <c r="Z207" s="65">
        <f t="shared" si="185"/>
        <v>0</v>
      </c>
      <c r="AA207" s="64">
        <v>0</v>
      </c>
      <c r="AB207" s="65">
        <f t="shared" si="186"/>
        <v>0</v>
      </c>
      <c r="AC207" s="66" t="str">
        <f t="shared" si="187"/>
        <v/>
      </c>
      <c r="AD207" s="81" t="s">
        <v>57</v>
      </c>
      <c r="AE207" s="81" t="s">
        <v>57</v>
      </c>
      <c r="AF207" s="373" t="s">
        <v>336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97</v>
      </c>
      <c r="BO207" s="79">
        <f t="shared" si="188"/>
        <v>0</v>
      </c>
      <c r="BP207" s="79">
        <f t="shared" si="189"/>
        <v>0</v>
      </c>
      <c r="BQ207" s="79">
        <f t="shared" si="190"/>
        <v>0</v>
      </c>
      <c r="BR207" s="79">
        <f t="shared" si="191"/>
        <v>0</v>
      </c>
      <c r="BS207" s="79">
        <f t="shared" si="192"/>
        <v>0</v>
      </c>
      <c r="BT207" s="79">
        <f t="shared" si="193"/>
        <v>0</v>
      </c>
      <c r="BU207" s="79">
        <f t="shared" si="194"/>
        <v>0</v>
      </c>
      <c r="BV207" s="79">
        <f t="shared" si="195"/>
        <v>0</v>
      </c>
      <c r="BW207" s="79">
        <f t="shared" si="196"/>
        <v>0</v>
      </c>
      <c r="BX207" s="79">
        <f t="shared" si="197"/>
        <v>0</v>
      </c>
      <c r="BY207" s="79">
        <f t="shared" si="198"/>
        <v>0</v>
      </c>
      <c r="BZ207" s="79">
        <f t="shared" si="199"/>
        <v>0</v>
      </c>
      <c r="CA207" s="79">
        <f t="shared" si="200"/>
        <v>0</v>
      </c>
      <c r="CB207" s="79">
        <f t="shared" si="201"/>
        <v>0</v>
      </c>
      <c r="CC207" s="79">
        <f t="shared" si="202"/>
        <v>0</v>
      </c>
      <c r="CD207" s="79">
        <f t="shared" si="203"/>
        <v>0</v>
      </c>
    </row>
    <row r="208" spans="1:82" hidden="1" x14ac:dyDescent="0.2">
      <c r="A208" s="81" t="s">
        <v>339</v>
      </c>
      <c r="B208" s="82" t="s">
        <v>340</v>
      </c>
      <c r="C208" s="82">
        <v>4301135311</v>
      </c>
      <c r="D208" s="82">
        <v>4607111039095</v>
      </c>
      <c r="E208" s="83">
        <v>0.25</v>
      </c>
      <c r="F208" s="84">
        <v>12</v>
      </c>
      <c r="G208" s="83">
        <v>3</v>
      </c>
      <c r="H208" s="83">
        <v>3.7480000000000002</v>
      </c>
      <c r="I208" s="85">
        <v>70</v>
      </c>
      <c r="J208" s="85" t="s">
        <v>96</v>
      </c>
      <c r="K208" s="86" t="s">
        <v>88</v>
      </c>
      <c r="L208" s="86"/>
      <c r="M208" s="699">
        <v>180</v>
      </c>
      <c r="N208" s="699"/>
      <c r="O208" s="8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8" s="701"/>
      <c r="Q208" s="701"/>
      <c r="R208" s="701"/>
      <c r="S208" s="701"/>
      <c r="T208" s="87" t="s">
        <v>42</v>
      </c>
      <c r="U208" s="64">
        <v>0</v>
      </c>
      <c r="V208" s="65">
        <f t="shared" si="183"/>
        <v>0</v>
      </c>
      <c r="W208" s="64">
        <v>0</v>
      </c>
      <c r="X208" s="65">
        <f t="shared" si="184"/>
        <v>0</v>
      </c>
      <c r="Y208" s="64">
        <v>0</v>
      </c>
      <c r="Z208" s="65">
        <f t="shared" si="185"/>
        <v>0</v>
      </c>
      <c r="AA208" s="64">
        <v>0</v>
      </c>
      <c r="AB208" s="65">
        <f t="shared" si="186"/>
        <v>0</v>
      </c>
      <c r="AC208" s="66" t="str">
        <f t="shared" si="187"/>
        <v/>
      </c>
      <c r="AD208" s="81" t="s">
        <v>57</v>
      </c>
      <c r="AE208" s="81" t="s">
        <v>57</v>
      </c>
      <c r="AF208" s="375" t="s">
        <v>341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97</v>
      </c>
      <c r="BO208" s="79">
        <f t="shared" si="188"/>
        <v>0</v>
      </c>
      <c r="BP208" s="79">
        <f t="shared" si="189"/>
        <v>0</v>
      </c>
      <c r="BQ208" s="79">
        <f t="shared" si="190"/>
        <v>0</v>
      </c>
      <c r="BR208" s="79">
        <f t="shared" si="191"/>
        <v>0</v>
      </c>
      <c r="BS208" s="79">
        <f t="shared" si="192"/>
        <v>0</v>
      </c>
      <c r="BT208" s="79">
        <f t="shared" si="193"/>
        <v>0</v>
      </c>
      <c r="BU208" s="79">
        <f t="shared" si="194"/>
        <v>0</v>
      </c>
      <c r="BV208" s="79">
        <f t="shared" si="195"/>
        <v>0</v>
      </c>
      <c r="BW208" s="79">
        <f t="shared" si="196"/>
        <v>0</v>
      </c>
      <c r="BX208" s="79">
        <f t="shared" si="197"/>
        <v>0</v>
      </c>
      <c r="BY208" s="79">
        <f t="shared" si="198"/>
        <v>0</v>
      </c>
      <c r="BZ208" s="79">
        <f t="shared" si="199"/>
        <v>0</v>
      </c>
      <c r="CA208" s="79">
        <f t="shared" si="200"/>
        <v>0</v>
      </c>
      <c r="CB208" s="79">
        <f t="shared" si="201"/>
        <v>0</v>
      </c>
      <c r="CC208" s="79">
        <f t="shared" si="202"/>
        <v>0</v>
      </c>
      <c r="CD208" s="79">
        <f t="shared" si="203"/>
        <v>0</v>
      </c>
    </row>
    <row r="209" spans="1:82" hidden="1" x14ac:dyDescent="0.2">
      <c r="A209" s="81" t="s">
        <v>339</v>
      </c>
      <c r="B209" s="82" t="s">
        <v>340</v>
      </c>
      <c r="C209" s="82">
        <v>4301135549</v>
      </c>
      <c r="D209" s="82">
        <v>4607111039095</v>
      </c>
      <c r="E209" s="83">
        <v>0.25</v>
      </c>
      <c r="F209" s="84">
        <v>12</v>
      </c>
      <c r="G209" s="83">
        <v>3</v>
      </c>
      <c r="H209" s="83">
        <v>3.7480000000000002</v>
      </c>
      <c r="I209" s="85">
        <v>70</v>
      </c>
      <c r="J209" s="85" t="s">
        <v>96</v>
      </c>
      <c r="K209" s="86" t="s">
        <v>88</v>
      </c>
      <c r="L209" s="86"/>
      <c r="M209" s="699">
        <v>180</v>
      </c>
      <c r="N209" s="699"/>
      <c r="O209" s="8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9" s="701"/>
      <c r="Q209" s="701"/>
      <c r="R209" s="701"/>
      <c r="S209" s="701"/>
      <c r="T209" s="87" t="s">
        <v>42</v>
      </c>
      <c r="U209" s="64">
        <v>0</v>
      </c>
      <c r="V209" s="65">
        <f t="shared" si="183"/>
        <v>0</v>
      </c>
      <c r="W209" s="64">
        <v>0</v>
      </c>
      <c r="X209" s="65">
        <f t="shared" si="184"/>
        <v>0</v>
      </c>
      <c r="Y209" s="64">
        <v>0</v>
      </c>
      <c r="Z209" s="65">
        <f t="shared" si="185"/>
        <v>0</v>
      </c>
      <c r="AA209" s="64">
        <v>0</v>
      </c>
      <c r="AB209" s="65">
        <f t="shared" si="186"/>
        <v>0</v>
      </c>
      <c r="AC209" s="66" t="str">
        <f t="shared" si="187"/>
        <v/>
      </c>
      <c r="AD209" s="81" t="s">
        <v>57</v>
      </c>
      <c r="AE209" s="81" t="s">
        <v>57</v>
      </c>
      <c r="AF209" s="377" t="s">
        <v>341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97</v>
      </c>
      <c r="BO209" s="79">
        <f t="shared" si="188"/>
        <v>0</v>
      </c>
      <c r="BP209" s="79">
        <f t="shared" si="189"/>
        <v>0</v>
      </c>
      <c r="BQ209" s="79">
        <f t="shared" si="190"/>
        <v>0</v>
      </c>
      <c r="BR209" s="79">
        <f t="shared" si="191"/>
        <v>0</v>
      </c>
      <c r="BS209" s="79">
        <f t="shared" si="192"/>
        <v>0</v>
      </c>
      <c r="BT209" s="79">
        <f t="shared" si="193"/>
        <v>0</v>
      </c>
      <c r="BU209" s="79">
        <f t="shared" si="194"/>
        <v>0</v>
      </c>
      <c r="BV209" s="79">
        <f t="shared" si="195"/>
        <v>0</v>
      </c>
      <c r="BW209" s="79">
        <f t="shared" si="196"/>
        <v>0</v>
      </c>
      <c r="BX209" s="79">
        <f t="shared" si="197"/>
        <v>0</v>
      </c>
      <c r="BY209" s="79">
        <f t="shared" si="198"/>
        <v>0</v>
      </c>
      <c r="BZ209" s="79">
        <f t="shared" si="199"/>
        <v>0</v>
      </c>
      <c r="CA209" s="79">
        <f t="shared" si="200"/>
        <v>0</v>
      </c>
      <c r="CB209" s="79">
        <f t="shared" si="201"/>
        <v>0</v>
      </c>
      <c r="CC209" s="79">
        <f t="shared" si="202"/>
        <v>0</v>
      </c>
      <c r="CD209" s="79">
        <f t="shared" si="203"/>
        <v>0</v>
      </c>
    </row>
    <row r="210" spans="1:82" hidden="1" x14ac:dyDescent="0.2">
      <c r="A210" s="81" t="s">
        <v>342</v>
      </c>
      <c r="B210" s="82" t="s">
        <v>343</v>
      </c>
      <c r="C210" s="82">
        <v>4301135300</v>
      </c>
      <c r="D210" s="82">
        <v>4607111039101</v>
      </c>
      <c r="E210" s="83">
        <v>0.45</v>
      </c>
      <c r="F210" s="84">
        <v>8</v>
      </c>
      <c r="G210" s="83">
        <v>3.6</v>
      </c>
      <c r="H210" s="83">
        <v>4.26</v>
      </c>
      <c r="I210" s="85">
        <v>70</v>
      </c>
      <c r="J210" s="85" t="s">
        <v>96</v>
      </c>
      <c r="K210" s="86" t="s">
        <v>88</v>
      </c>
      <c r="L210" s="86"/>
      <c r="M210" s="699">
        <v>180</v>
      </c>
      <c r="N210" s="699"/>
      <c r="O210" s="87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0" s="701"/>
      <c r="Q210" s="701"/>
      <c r="R210" s="701"/>
      <c r="S210" s="701"/>
      <c r="T210" s="87" t="s">
        <v>42</v>
      </c>
      <c r="U210" s="64">
        <v>0</v>
      </c>
      <c r="V210" s="65">
        <f t="shared" si="183"/>
        <v>0</v>
      </c>
      <c r="W210" s="64">
        <v>0</v>
      </c>
      <c r="X210" s="65">
        <f t="shared" si="184"/>
        <v>0</v>
      </c>
      <c r="Y210" s="64">
        <v>0</v>
      </c>
      <c r="Z210" s="65">
        <f t="shared" si="185"/>
        <v>0</v>
      </c>
      <c r="AA210" s="64">
        <v>0</v>
      </c>
      <c r="AB210" s="65">
        <f t="shared" si="186"/>
        <v>0</v>
      </c>
      <c r="AC210" s="66" t="str">
        <f t="shared" si="187"/>
        <v/>
      </c>
      <c r="AD210" s="81" t="s">
        <v>57</v>
      </c>
      <c r="AE210" s="81" t="s">
        <v>57</v>
      </c>
      <c r="AF210" s="379" t="s">
        <v>341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97</v>
      </c>
      <c r="BO210" s="79">
        <f t="shared" si="188"/>
        <v>0</v>
      </c>
      <c r="BP210" s="79">
        <f t="shared" si="189"/>
        <v>0</v>
      </c>
      <c r="BQ210" s="79">
        <f t="shared" si="190"/>
        <v>0</v>
      </c>
      <c r="BR210" s="79">
        <f t="shared" si="191"/>
        <v>0</v>
      </c>
      <c r="BS210" s="79">
        <f t="shared" si="192"/>
        <v>0</v>
      </c>
      <c r="BT210" s="79">
        <f t="shared" si="193"/>
        <v>0</v>
      </c>
      <c r="BU210" s="79">
        <f t="shared" si="194"/>
        <v>0</v>
      </c>
      <c r="BV210" s="79">
        <f t="shared" si="195"/>
        <v>0</v>
      </c>
      <c r="BW210" s="79">
        <f t="shared" si="196"/>
        <v>0</v>
      </c>
      <c r="BX210" s="79">
        <f t="shared" si="197"/>
        <v>0</v>
      </c>
      <c r="BY210" s="79">
        <f t="shared" si="198"/>
        <v>0</v>
      </c>
      <c r="BZ210" s="79">
        <f t="shared" si="199"/>
        <v>0</v>
      </c>
      <c r="CA210" s="79">
        <f t="shared" si="200"/>
        <v>0</v>
      </c>
      <c r="CB210" s="79">
        <f t="shared" si="201"/>
        <v>0</v>
      </c>
      <c r="CC210" s="79">
        <f t="shared" si="202"/>
        <v>0</v>
      </c>
      <c r="CD210" s="79">
        <f t="shared" si="203"/>
        <v>0</v>
      </c>
    </row>
    <row r="211" spans="1:82" hidden="1" x14ac:dyDescent="0.2">
      <c r="A211" s="81" t="s">
        <v>342</v>
      </c>
      <c r="B211" s="82" t="s">
        <v>343</v>
      </c>
      <c r="C211" s="82">
        <v>4301135582</v>
      </c>
      <c r="D211" s="82">
        <v>4607111039101</v>
      </c>
      <c r="E211" s="83">
        <v>0.45</v>
      </c>
      <c r="F211" s="84">
        <v>8</v>
      </c>
      <c r="G211" s="83">
        <v>3.6</v>
      </c>
      <c r="H211" s="83">
        <v>4.26</v>
      </c>
      <c r="I211" s="85">
        <v>70</v>
      </c>
      <c r="J211" s="85" t="s">
        <v>96</v>
      </c>
      <c r="K211" s="86" t="s">
        <v>88</v>
      </c>
      <c r="L211" s="86"/>
      <c r="M211" s="699">
        <v>180</v>
      </c>
      <c r="N211" s="699"/>
      <c r="O211" s="8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1" s="701"/>
      <c r="Q211" s="701"/>
      <c r="R211" s="701"/>
      <c r="S211" s="701"/>
      <c r="T211" s="87" t="s">
        <v>42</v>
      </c>
      <c r="U211" s="64">
        <v>0</v>
      </c>
      <c r="V211" s="65">
        <f t="shared" si="183"/>
        <v>0</v>
      </c>
      <c r="W211" s="64">
        <v>0</v>
      </c>
      <c r="X211" s="65">
        <f t="shared" si="184"/>
        <v>0</v>
      </c>
      <c r="Y211" s="64">
        <v>0</v>
      </c>
      <c r="Z211" s="65">
        <f t="shared" si="185"/>
        <v>0</v>
      </c>
      <c r="AA211" s="64">
        <v>0</v>
      </c>
      <c r="AB211" s="65">
        <f t="shared" si="186"/>
        <v>0</v>
      </c>
      <c r="AC211" s="66" t="str">
        <f t="shared" si="187"/>
        <v/>
      </c>
      <c r="AD211" s="81" t="s">
        <v>57</v>
      </c>
      <c r="AE211" s="81" t="s">
        <v>57</v>
      </c>
      <c r="AF211" s="381" t="s">
        <v>341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97</v>
      </c>
      <c r="BO211" s="79">
        <f t="shared" si="188"/>
        <v>0</v>
      </c>
      <c r="BP211" s="79">
        <f t="shared" si="189"/>
        <v>0</v>
      </c>
      <c r="BQ211" s="79">
        <f t="shared" si="190"/>
        <v>0</v>
      </c>
      <c r="BR211" s="79">
        <f t="shared" si="191"/>
        <v>0</v>
      </c>
      <c r="BS211" s="79">
        <f t="shared" si="192"/>
        <v>0</v>
      </c>
      <c r="BT211" s="79">
        <f t="shared" si="193"/>
        <v>0</v>
      </c>
      <c r="BU211" s="79">
        <f t="shared" si="194"/>
        <v>0</v>
      </c>
      <c r="BV211" s="79">
        <f t="shared" si="195"/>
        <v>0</v>
      </c>
      <c r="BW211" s="79">
        <f t="shared" si="196"/>
        <v>0</v>
      </c>
      <c r="BX211" s="79">
        <f t="shared" si="197"/>
        <v>0</v>
      </c>
      <c r="BY211" s="79">
        <f t="shared" si="198"/>
        <v>0</v>
      </c>
      <c r="BZ211" s="79">
        <f t="shared" si="199"/>
        <v>0</v>
      </c>
      <c r="CA211" s="79">
        <f t="shared" si="200"/>
        <v>0</v>
      </c>
      <c r="CB211" s="79">
        <f t="shared" si="201"/>
        <v>0</v>
      </c>
      <c r="CC211" s="79">
        <f t="shared" si="202"/>
        <v>0</v>
      </c>
      <c r="CD211" s="79">
        <f t="shared" si="203"/>
        <v>0</v>
      </c>
    </row>
    <row r="212" spans="1:82" hidden="1" x14ac:dyDescent="0.2">
      <c r="A212" s="81" t="s">
        <v>344</v>
      </c>
      <c r="B212" s="82" t="s">
        <v>345</v>
      </c>
      <c r="C212" s="82">
        <v>4301135603</v>
      </c>
      <c r="D212" s="82">
        <v>4607111034199</v>
      </c>
      <c r="E212" s="83">
        <v>0.25</v>
      </c>
      <c r="F212" s="84">
        <v>12</v>
      </c>
      <c r="G212" s="83">
        <v>3</v>
      </c>
      <c r="H212" s="83">
        <v>3.7035999999999998</v>
      </c>
      <c r="I212" s="85">
        <v>70</v>
      </c>
      <c r="J212" s="85" t="s">
        <v>96</v>
      </c>
      <c r="K212" s="86" t="s">
        <v>88</v>
      </c>
      <c r="L212" s="86"/>
      <c r="M212" s="699">
        <v>180</v>
      </c>
      <c r="N212" s="699"/>
      <c r="O212" s="863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2" s="701"/>
      <c r="Q212" s="701"/>
      <c r="R212" s="701"/>
      <c r="S212" s="701"/>
      <c r="T212" s="87" t="s">
        <v>42</v>
      </c>
      <c r="U212" s="64">
        <v>0</v>
      </c>
      <c r="V212" s="65">
        <f t="shared" si="183"/>
        <v>0</v>
      </c>
      <c r="W212" s="64">
        <v>0</v>
      </c>
      <c r="X212" s="65">
        <f t="shared" si="184"/>
        <v>0</v>
      </c>
      <c r="Y212" s="64">
        <v>0</v>
      </c>
      <c r="Z212" s="65">
        <f t="shared" si="185"/>
        <v>0</v>
      </c>
      <c r="AA212" s="64">
        <v>0</v>
      </c>
      <c r="AB212" s="65">
        <f t="shared" si="186"/>
        <v>0</v>
      </c>
      <c r="AC212" s="66" t="str">
        <f t="shared" si="187"/>
        <v/>
      </c>
      <c r="AD212" s="81" t="s">
        <v>57</v>
      </c>
      <c r="AE212" s="81" t="s">
        <v>57</v>
      </c>
      <c r="AF212" s="383" t="s">
        <v>346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97</v>
      </c>
      <c r="BO212" s="79">
        <f t="shared" si="188"/>
        <v>0</v>
      </c>
      <c r="BP212" s="79">
        <f t="shared" si="189"/>
        <v>0</v>
      </c>
      <c r="BQ212" s="79">
        <f t="shared" si="190"/>
        <v>0</v>
      </c>
      <c r="BR212" s="79">
        <f t="shared" si="191"/>
        <v>0</v>
      </c>
      <c r="BS212" s="79">
        <f t="shared" si="192"/>
        <v>0</v>
      </c>
      <c r="BT212" s="79">
        <f t="shared" si="193"/>
        <v>0</v>
      </c>
      <c r="BU212" s="79">
        <f t="shared" si="194"/>
        <v>0</v>
      </c>
      <c r="BV212" s="79">
        <f t="shared" si="195"/>
        <v>0</v>
      </c>
      <c r="BW212" s="79">
        <f t="shared" si="196"/>
        <v>0</v>
      </c>
      <c r="BX212" s="79">
        <f t="shared" si="197"/>
        <v>0</v>
      </c>
      <c r="BY212" s="79">
        <f t="shared" si="198"/>
        <v>0</v>
      </c>
      <c r="BZ212" s="79">
        <f t="shared" si="199"/>
        <v>0</v>
      </c>
      <c r="CA212" s="79">
        <f t="shared" si="200"/>
        <v>0</v>
      </c>
      <c r="CB212" s="79">
        <f t="shared" si="201"/>
        <v>0</v>
      </c>
      <c r="CC212" s="79">
        <f t="shared" si="202"/>
        <v>0</v>
      </c>
      <c r="CD212" s="79">
        <f t="shared" si="203"/>
        <v>0</v>
      </c>
    </row>
    <row r="213" spans="1:82" hidden="1" x14ac:dyDescent="0.2">
      <c r="A213" s="81" t="s">
        <v>344</v>
      </c>
      <c r="B213" s="82" t="s">
        <v>345</v>
      </c>
      <c r="C213" s="82">
        <v>4301135643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96</v>
      </c>
      <c r="K213" s="86" t="s">
        <v>88</v>
      </c>
      <c r="L213" s="86"/>
      <c r="M213" s="699">
        <v>180</v>
      </c>
      <c r="N213" s="699"/>
      <c r="O213" s="864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3" s="701"/>
      <c r="Q213" s="701"/>
      <c r="R213" s="701"/>
      <c r="S213" s="701"/>
      <c r="T213" s="87" t="s">
        <v>42</v>
      </c>
      <c r="U213" s="64">
        <v>0</v>
      </c>
      <c r="V213" s="65">
        <f t="shared" si="183"/>
        <v>0</v>
      </c>
      <c r="W213" s="64">
        <v>0</v>
      </c>
      <c r="X213" s="65">
        <f t="shared" si="184"/>
        <v>0</v>
      </c>
      <c r="Y213" s="64">
        <v>0</v>
      </c>
      <c r="Z213" s="65">
        <f t="shared" si="185"/>
        <v>0</v>
      </c>
      <c r="AA213" s="64">
        <v>0</v>
      </c>
      <c r="AB213" s="65">
        <f t="shared" si="186"/>
        <v>0</v>
      </c>
      <c r="AC213" s="66" t="str">
        <f t="shared" si="187"/>
        <v/>
      </c>
      <c r="AD213" s="81" t="s">
        <v>57</v>
      </c>
      <c r="AE213" s="81" t="s">
        <v>57</v>
      </c>
      <c r="AF213" s="385" t="s">
        <v>346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97</v>
      </c>
      <c r="BO213" s="79">
        <f t="shared" si="188"/>
        <v>0</v>
      </c>
      <c r="BP213" s="79">
        <f t="shared" si="189"/>
        <v>0</v>
      </c>
      <c r="BQ213" s="79">
        <f t="shared" si="190"/>
        <v>0</v>
      </c>
      <c r="BR213" s="79">
        <f t="shared" si="191"/>
        <v>0</v>
      </c>
      <c r="BS213" s="79">
        <f t="shared" si="192"/>
        <v>0</v>
      </c>
      <c r="BT213" s="79">
        <f t="shared" si="193"/>
        <v>0</v>
      </c>
      <c r="BU213" s="79">
        <f t="shared" si="194"/>
        <v>0</v>
      </c>
      <c r="BV213" s="79">
        <f t="shared" si="195"/>
        <v>0</v>
      </c>
      <c r="BW213" s="79">
        <f t="shared" si="196"/>
        <v>0</v>
      </c>
      <c r="BX213" s="79">
        <f t="shared" si="197"/>
        <v>0</v>
      </c>
      <c r="BY213" s="79">
        <f t="shared" si="198"/>
        <v>0</v>
      </c>
      <c r="BZ213" s="79">
        <f t="shared" si="199"/>
        <v>0</v>
      </c>
      <c r="CA213" s="79">
        <f t="shared" si="200"/>
        <v>0</v>
      </c>
      <c r="CB213" s="79">
        <f t="shared" si="201"/>
        <v>0</v>
      </c>
      <c r="CC213" s="79">
        <f t="shared" si="202"/>
        <v>0</v>
      </c>
      <c r="CD213" s="79">
        <f t="shared" si="203"/>
        <v>0</v>
      </c>
    </row>
    <row r="214" spans="1:82" hidden="1" x14ac:dyDescent="0.2">
      <c r="A214" s="81" t="s">
        <v>347</v>
      </c>
      <c r="B214" s="82" t="s">
        <v>348</v>
      </c>
      <c r="C214" s="82">
        <v>4301135282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96</v>
      </c>
      <c r="K214" s="86" t="s">
        <v>88</v>
      </c>
      <c r="L214" s="86"/>
      <c r="M214" s="699">
        <v>180</v>
      </c>
      <c r="N214" s="699"/>
      <c r="O214" s="86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4" s="701"/>
      <c r="Q214" s="701"/>
      <c r="R214" s="701"/>
      <c r="S214" s="701"/>
      <c r="T214" s="87" t="s">
        <v>42</v>
      </c>
      <c r="U214" s="64">
        <v>0</v>
      </c>
      <c r="V214" s="65">
        <f t="shared" si="183"/>
        <v>0</v>
      </c>
      <c r="W214" s="64">
        <v>0</v>
      </c>
      <c r="X214" s="65">
        <f t="shared" si="184"/>
        <v>0</v>
      </c>
      <c r="Y214" s="64">
        <v>0</v>
      </c>
      <c r="Z214" s="65">
        <f t="shared" si="185"/>
        <v>0</v>
      </c>
      <c r="AA214" s="64">
        <v>0</v>
      </c>
      <c r="AB214" s="65">
        <f t="shared" si="186"/>
        <v>0</v>
      </c>
      <c r="AC214" s="66" t="str">
        <f t="shared" si="187"/>
        <v/>
      </c>
      <c r="AD214" s="81" t="s">
        <v>57</v>
      </c>
      <c r="AE214" s="81" t="s">
        <v>57</v>
      </c>
      <c r="AF214" s="387" t="s">
        <v>346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97</v>
      </c>
      <c r="BO214" s="79">
        <f t="shared" si="188"/>
        <v>0</v>
      </c>
      <c r="BP214" s="79">
        <f t="shared" si="189"/>
        <v>0</v>
      </c>
      <c r="BQ214" s="79">
        <f t="shared" si="190"/>
        <v>0</v>
      </c>
      <c r="BR214" s="79">
        <f t="shared" si="191"/>
        <v>0</v>
      </c>
      <c r="BS214" s="79">
        <f t="shared" si="192"/>
        <v>0</v>
      </c>
      <c r="BT214" s="79">
        <f t="shared" si="193"/>
        <v>0</v>
      </c>
      <c r="BU214" s="79">
        <f t="shared" si="194"/>
        <v>0</v>
      </c>
      <c r="BV214" s="79">
        <f t="shared" si="195"/>
        <v>0</v>
      </c>
      <c r="BW214" s="79">
        <f t="shared" si="196"/>
        <v>0</v>
      </c>
      <c r="BX214" s="79">
        <f t="shared" si="197"/>
        <v>0</v>
      </c>
      <c r="BY214" s="79">
        <f t="shared" si="198"/>
        <v>0</v>
      </c>
      <c r="BZ214" s="79">
        <f t="shared" si="199"/>
        <v>0</v>
      </c>
      <c r="CA214" s="79">
        <f t="shared" si="200"/>
        <v>0</v>
      </c>
      <c r="CB214" s="79">
        <f t="shared" si="201"/>
        <v>0</v>
      </c>
      <c r="CC214" s="79">
        <f t="shared" si="202"/>
        <v>0</v>
      </c>
      <c r="CD214" s="79">
        <f t="shared" si="203"/>
        <v>0</v>
      </c>
    </row>
    <row r="215" spans="1:82" hidden="1" x14ac:dyDescent="0.2">
      <c r="A215" s="81" t="s">
        <v>347</v>
      </c>
      <c r="B215" s="82" t="s">
        <v>348</v>
      </c>
      <c r="C215" s="82">
        <v>4301135477</v>
      </c>
      <c r="D215" s="82">
        <v>4607111034199</v>
      </c>
      <c r="E215" s="83">
        <v>0.25</v>
      </c>
      <c r="F215" s="84">
        <v>12</v>
      </c>
      <c r="G215" s="83">
        <v>3</v>
      </c>
      <c r="H215" s="83">
        <v>3.7035999999999998</v>
      </c>
      <c r="I215" s="85">
        <v>70</v>
      </c>
      <c r="J215" s="85" t="s">
        <v>96</v>
      </c>
      <c r="K215" s="86" t="s">
        <v>88</v>
      </c>
      <c r="L215" s="86"/>
      <c r="M215" s="699">
        <v>180</v>
      </c>
      <c r="N215" s="699"/>
      <c r="O215" s="86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5" s="701"/>
      <c r="Q215" s="701"/>
      <c r="R215" s="701"/>
      <c r="S215" s="701"/>
      <c r="T215" s="87" t="s">
        <v>42</v>
      </c>
      <c r="U215" s="64">
        <v>0</v>
      </c>
      <c r="V215" s="65">
        <f t="shared" si="183"/>
        <v>0</v>
      </c>
      <c r="W215" s="64">
        <v>0</v>
      </c>
      <c r="X215" s="65">
        <f t="shared" si="184"/>
        <v>0</v>
      </c>
      <c r="Y215" s="64">
        <v>0</v>
      </c>
      <c r="Z215" s="65">
        <f t="shared" si="185"/>
        <v>0</v>
      </c>
      <c r="AA215" s="64">
        <v>0</v>
      </c>
      <c r="AB215" s="65">
        <f t="shared" si="186"/>
        <v>0</v>
      </c>
      <c r="AC215" s="66" t="str">
        <f t="shared" si="187"/>
        <v/>
      </c>
      <c r="AD215" s="81" t="s">
        <v>57</v>
      </c>
      <c r="AE215" s="81" t="s">
        <v>57</v>
      </c>
      <c r="AF215" s="389" t="s">
        <v>346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97</v>
      </c>
      <c r="BO215" s="79">
        <f t="shared" si="188"/>
        <v>0</v>
      </c>
      <c r="BP215" s="79">
        <f t="shared" si="189"/>
        <v>0</v>
      </c>
      <c r="BQ215" s="79">
        <f t="shared" si="190"/>
        <v>0</v>
      </c>
      <c r="BR215" s="79">
        <f t="shared" si="191"/>
        <v>0</v>
      </c>
      <c r="BS215" s="79">
        <f t="shared" si="192"/>
        <v>0</v>
      </c>
      <c r="BT215" s="79">
        <f t="shared" si="193"/>
        <v>0</v>
      </c>
      <c r="BU215" s="79">
        <f t="shared" si="194"/>
        <v>0</v>
      </c>
      <c r="BV215" s="79">
        <f t="shared" si="195"/>
        <v>0</v>
      </c>
      <c r="BW215" s="79">
        <f t="shared" si="196"/>
        <v>0</v>
      </c>
      <c r="BX215" s="79">
        <f t="shared" si="197"/>
        <v>0</v>
      </c>
      <c r="BY215" s="79">
        <f t="shared" si="198"/>
        <v>0</v>
      </c>
      <c r="BZ215" s="79">
        <f t="shared" si="199"/>
        <v>0</v>
      </c>
      <c r="CA215" s="79">
        <f t="shared" si="200"/>
        <v>0</v>
      </c>
      <c r="CB215" s="79">
        <f t="shared" si="201"/>
        <v>0</v>
      </c>
      <c r="CC215" s="79">
        <f t="shared" si="202"/>
        <v>0</v>
      </c>
      <c r="CD215" s="79">
        <f t="shared" si="203"/>
        <v>0</v>
      </c>
    </row>
    <row r="216" spans="1:82" hidden="1" x14ac:dyDescent="0.2">
      <c r="A216" s="81" t="s">
        <v>349</v>
      </c>
      <c r="B216" s="82" t="s">
        <v>350</v>
      </c>
      <c r="C216" s="82">
        <v>4301135537</v>
      </c>
      <c r="D216" s="82">
        <v>4607111034199</v>
      </c>
      <c r="E216" s="83">
        <v>0.25</v>
      </c>
      <c r="F216" s="84">
        <v>6</v>
      </c>
      <c r="G216" s="83">
        <v>1.5</v>
      </c>
      <c r="H216" s="83">
        <v>1.9218</v>
      </c>
      <c r="I216" s="85">
        <v>140</v>
      </c>
      <c r="J216" s="85" t="s">
        <v>96</v>
      </c>
      <c r="K216" s="86" t="s">
        <v>88</v>
      </c>
      <c r="L216" s="86"/>
      <c r="M216" s="699">
        <v>180</v>
      </c>
      <c r="N216" s="699"/>
      <c r="O216" s="867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6" s="701"/>
      <c r="Q216" s="701"/>
      <c r="R216" s="701"/>
      <c r="S216" s="701"/>
      <c r="T216" s="87" t="s">
        <v>42</v>
      </c>
      <c r="U216" s="64">
        <v>0</v>
      </c>
      <c r="V216" s="65">
        <f t="shared" si="183"/>
        <v>0</v>
      </c>
      <c r="W216" s="64">
        <v>0</v>
      </c>
      <c r="X216" s="65">
        <f t="shared" si="184"/>
        <v>0</v>
      </c>
      <c r="Y216" s="64">
        <v>0</v>
      </c>
      <c r="Z216" s="65">
        <f t="shared" si="185"/>
        <v>0</v>
      </c>
      <c r="AA216" s="64">
        <v>0</v>
      </c>
      <c r="AB216" s="65">
        <f t="shared" si="186"/>
        <v>0</v>
      </c>
      <c r="AC216" s="66" t="str">
        <f>IF(IFERROR(U216*0.00941,0)+IFERROR(W216*0.00941,0)+IFERROR(Y216*0.00941,0)+IFERROR(AA216*0.00941,0)=0,"",IFERROR(U216*0.00941,0)+IFERROR(W216*0.00941,0)+IFERROR(Y216*0.00941,0)+IFERROR(AA216*0.00941,0))</f>
        <v/>
      </c>
      <c r="AD216" s="81" t="s">
        <v>57</v>
      </c>
      <c r="AE216" s="81" t="s">
        <v>57</v>
      </c>
      <c r="AF216" s="391" t="s">
        <v>346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97</v>
      </c>
      <c r="BO216" s="79">
        <f t="shared" si="188"/>
        <v>0</v>
      </c>
      <c r="BP216" s="79">
        <f t="shared" si="189"/>
        <v>0</v>
      </c>
      <c r="BQ216" s="79">
        <f t="shared" si="190"/>
        <v>0</v>
      </c>
      <c r="BR216" s="79">
        <f t="shared" si="191"/>
        <v>0</v>
      </c>
      <c r="BS216" s="79">
        <f t="shared" si="192"/>
        <v>0</v>
      </c>
      <c r="BT216" s="79">
        <f t="shared" si="193"/>
        <v>0</v>
      </c>
      <c r="BU216" s="79">
        <f t="shared" si="194"/>
        <v>0</v>
      </c>
      <c r="BV216" s="79">
        <f t="shared" si="195"/>
        <v>0</v>
      </c>
      <c r="BW216" s="79">
        <f t="shared" si="196"/>
        <v>0</v>
      </c>
      <c r="BX216" s="79">
        <f t="shared" si="197"/>
        <v>0</v>
      </c>
      <c r="BY216" s="79">
        <f t="shared" si="198"/>
        <v>0</v>
      </c>
      <c r="BZ216" s="79">
        <f t="shared" si="199"/>
        <v>0</v>
      </c>
      <c r="CA216" s="79">
        <f t="shared" si="200"/>
        <v>0</v>
      </c>
      <c r="CB216" s="79">
        <f t="shared" si="201"/>
        <v>0</v>
      </c>
      <c r="CC216" s="79">
        <f t="shared" si="202"/>
        <v>0</v>
      </c>
      <c r="CD216" s="79">
        <f t="shared" si="203"/>
        <v>0</v>
      </c>
    </row>
    <row r="217" spans="1:82" hidden="1" x14ac:dyDescent="0.2">
      <c r="A217" s="81" t="s">
        <v>349</v>
      </c>
      <c r="B217" s="82" t="s">
        <v>350</v>
      </c>
      <c r="C217" s="82">
        <v>4301135556</v>
      </c>
      <c r="D217" s="82">
        <v>4607111034199</v>
      </c>
      <c r="E217" s="83">
        <v>0.25</v>
      </c>
      <c r="F217" s="84">
        <v>6</v>
      </c>
      <c r="G217" s="83">
        <v>1.5</v>
      </c>
      <c r="H217" s="83">
        <v>1.9218</v>
      </c>
      <c r="I217" s="85">
        <v>140</v>
      </c>
      <c r="J217" s="85" t="s">
        <v>96</v>
      </c>
      <c r="K217" s="86" t="s">
        <v>88</v>
      </c>
      <c r="L217" s="86"/>
      <c r="M217" s="699">
        <v>180</v>
      </c>
      <c r="N217" s="699"/>
      <c r="O217" s="860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7" s="701"/>
      <c r="Q217" s="701"/>
      <c r="R217" s="701"/>
      <c r="S217" s="701"/>
      <c r="T217" s="87" t="s">
        <v>42</v>
      </c>
      <c r="U217" s="64">
        <v>0</v>
      </c>
      <c r="V217" s="65">
        <f t="shared" si="183"/>
        <v>0</v>
      </c>
      <c r="W217" s="64">
        <v>0</v>
      </c>
      <c r="X217" s="65">
        <f t="shared" si="184"/>
        <v>0</v>
      </c>
      <c r="Y217" s="64">
        <v>0</v>
      </c>
      <c r="Z217" s="65">
        <f t="shared" si="185"/>
        <v>0</v>
      </c>
      <c r="AA217" s="64">
        <v>0</v>
      </c>
      <c r="AB217" s="65">
        <f t="shared" si="186"/>
        <v>0</v>
      </c>
      <c r="AC217" s="66" t="str">
        <f>IF(IFERROR(U217*0.00941,0)+IFERROR(W217*0.00941,0)+IFERROR(Y217*0.00941,0)+IFERROR(AA217*0.00941,0)=0,"",IFERROR(U217*0.00941,0)+IFERROR(W217*0.00941,0)+IFERROR(Y217*0.00941,0)+IFERROR(AA217*0.00941,0))</f>
        <v/>
      </c>
      <c r="AD217" s="81" t="s">
        <v>57</v>
      </c>
      <c r="AE217" s="81" t="s">
        <v>57</v>
      </c>
      <c r="AF217" s="393" t="s">
        <v>346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97</v>
      </c>
      <c r="BO217" s="79">
        <f t="shared" si="188"/>
        <v>0</v>
      </c>
      <c r="BP217" s="79">
        <f t="shared" si="189"/>
        <v>0</v>
      </c>
      <c r="BQ217" s="79">
        <f t="shared" si="190"/>
        <v>0</v>
      </c>
      <c r="BR217" s="79">
        <f t="shared" si="191"/>
        <v>0</v>
      </c>
      <c r="BS217" s="79">
        <f t="shared" si="192"/>
        <v>0</v>
      </c>
      <c r="BT217" s="79">
        <f t="shared" si="193"/>
        <v>0</v>
      </c>
      <c r="BU217" s="79">
        <f t="shared" si="194"/>
        <v>0</v>
      </c>
      <c r="BV217" s="79">
        <f t="shared" si="195"/>
        <v>0</v>
      </c>
      <c r="BW217" s="79">
        <f t="shared" si="196"/>
        <v>0</v>
      </c>
      <c r="BX217" s="79">
        <f t="shared" si="197"/>
        <v>0</v>
      </c>
      <c r="BY217" s="79">
        <f t="shared" si="198"/>
        <v>0</v>
      </c>
      <c r="BZ217" s="79">
        <f t="shared" si="199"/>
        <v>0</v>
      </c>
      <c r="CA217" s="79">
        <f t="shared" si="200"/>
        <v>0</v>
      </c>
      <c r="CB217" s="79">
        <f t="shared" si="201"/>
        <v>0</v>
      </c>
      <c r="CC217" s="79">
        <f t="shared" si="202"/>
        <v>0</v>
      </c>
      <c r="CD217" s="79">
        <f t="shared" si="203"/>
        <v>0</v>
      </c>
    </row>
    <row r="218" spans="1:82" hidden="1" x14ac:dyDescent="0.2">
      <c r="A218" s="81" t="s">
        <v>351</v>
      </c>
      <c r="B218" s="82" t="s">
        <v>352</v>
      </c>
      <c r="C218" s="82">
        <v>4301135534</v>
      </c>
      <c r="D218" s="82">
        <v>4607111034199</v>
      </c>
      <c r="E218" s="83">
        <v>0.25</v>
      </c>
      <c r="F218" s="84">
        <v>12</v>
      </c>
      <c r="G218" s="83">
        <v>3</v>
      </c>
      <c r="H218" s="83">
        <v>3.7035999999999998</v>
      </c>
      <c r="I218" s="85">
        <v>70</v>
      </c>
      <c r="J218" s="85" t="s">
        <v>96</v>
      </c>
      <c r="K218" s="86" t="s">
        <v>88</v>
      </c>
      <c r="L218" s="86"/>
      <c r="M218" s="699">
        <v>180</v>
      </c>
      <c r="N218" s="699"/>
      <c r="O218" s="8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8" s="701"/>
      <c r="Q218" s="701"/>
      <c r="R218" s="701"/>
      <c r="S218" s="701"/>
      <c r="T218" s="87" t="s">
        <v>42</v>
      </c>
      <c r="U218" s="64">
        <v>0</v>
      </c>
      <c r="V218" s="65">
        <f t="shared" si="183"/>
        <v>0</v>
      </c>
      <c r="W218" s="64">
        <v>0</v>
      </c>
      <c r="X218" s="65">
        <f t="shared" si="184"/>
        <v>0</v>
      </c>
      <c r="Y218" s="64">
        <v>0</v>
      </c>
      <c r="Z218" s="65">
        <f t="shared" si="185"/>
        <v>0</v>
      </c>
      <c r="AA218" s="64">
        <v>0</v>
      </c>
      <c r="AB218" s="65">
        <f t="shared" si="186"/>
        <v>0</v>
      </c>
      <c r="AC218" s="66" t="str">
        <f>IF(IFERROR(U218*0.01788,0)+IFERROR(W218*0.01788,0)+IFERROR(Y218*0.01788,0)+IFERROR(AA218*0.01788,0)=0,"",IFERROR(U218*0.01788,0)+IFERROR(W218*0.01788,0)+IFERROR(Y218*0.01788,0)+IFERROR(AA218*0.01788,0))</f>
        <v/>
      </c>
      <c r="AD218" s="81" t="s">
        <v>57</v>
      </c>
      <c r="AE218" s="81" t="s">
        <v>57</v>
      </c>
      <c r="AF218" s="395" t="s">
        <v>346</v>
      </c>
      <c r="AG218" s="2"/>
      <c r="AH218" s="2"/>
      <c r="AI218" s="2"/>
      <c r="AJ218" s="2"/>
      <c r="AK218" s="2"/>
      <c r="AL218" s="60"/>
      <c r="AM218" s="60"/>
      <c r="AN218" s="60"/>
      <c r="AO218" s="2"/>
      <c r="AP218" s="2"/>
      <c r="AQ218" s="2"/>
      <c r="AR218" s="2"/>
      <c r="AS218" s="2"/>
      <c r="AT218" s="2"/>
      <c r="AU218" s="20"/>
      <c r="AV218" s="20"/>
      <c r="AW218" s="21"/>
      <c r="BB218" s="394" t="s">
        <v>97</v>
      </c>
      <c r="BO218" s="79">
        <f t="shared" si="188"/>
        <v>0</v>
      </c>
      <c r="BP218" s="79">
        <f t="shared" si="189"/>
        <v>0</v>
      </c>
      <c r="BQ218" s="79">
        <f t="shared" si="190"/>
        <v>0</v>
      </c>
      <c r="BR218" s="79">
        <f t="shared" si="191"/>
        <v>0</v>
      </c>
      <c r="BS218" s="79">
        <f t="shared" si="192"/>
        <v>0</v>
      </c>
      <c r="BT218" s="79">
        <f t="shared" si="193"/>
        <v>0</v>
      </c>
      <c r="BU218" s="79">
        <f t="shared" si="194"/>
        <v>0</v>
      </c>
      <c r="BV218" s="79">
        <f t="shared" si="195"/>
        <v>0</v>
      </c>
      <c r="BW218" s="79">
        <f t="shared" si="196"/>
        <v>0</v>
      </c>
      <c r="BX218" s="79">
        <f t="shared" si="197"/>
        <v>0</v>
      </c>
      <c r="BY218" s="79">
        <f t="shared" si="198"/>
        <v>0</v>
      </c>
      <c r="BZ218" s="79">
        <f t="shared" si="199"/>
        <v>0</v>
      </c>
      <c r="CA218" s="79">
        <f t="shared" si="200"/>
        <v>0</v>
      </c>
      <c r="CB218" s="79">
        <f t="shared" si="201"/>
        <v>0</v>
      </c>
      <c r="CC218" s="79">
        <f t="shared" si="202"/>
        <v>0</v>
      </c>
      <c r="CD218" s="79">
        <f t="shared" si="203"/>
        <v>0</v>
      </c>
    </row>
    <row r="219" spans="1:82" hidden="1" x14ac:dyDescent="0.2">
      <c r="A219" s="81" t="s">
        <v>351</v>
      </c>
      <c r="B219" s="82" t="s">
        <v>352</v>
      </c>
      <c r="C219" s="82">
        <v>4301135550</v>
      </c>
      <c r="D219" s="82">
        <v>4607111034199</v>
      </c>
      <c r="E219" s="83">
        <v>0.25</v>
      </c>
      <c r="F219" s="84">
        <v>12</v>
      </c>
      <c r="G219" s="83">
        <v>3</v>
      </c>
      <c r="H219" s="83">
        <v>3.7035999999999998</v>
      </c>
      <c r="I219" s="85">
        <v>70</v>
      </c>
      <c r="J219" s="85" t="s">
        <v>96</v>
      </c>
      <c r="K219" s="86" t="s">
        <v>88</v>
      </c>
      <c r="L219" s="86"/>
      <c r="M219" s="699">
        <v>180</v>
      </c>
      <c r="N219" s="699"/>
      <c r="O219" s="8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9" s="701"/>
      <c r="Q219" s="701"/>
      <c r="R219" s="701"/>
      <c r="S219" s="701"/>
      <c r="T219" s="87" t="s">
        <v>42</v>
      </c>
      <c r="U219" s="64">
        <v>0</v>
      </c>
      <c r="V219" s="65">
        <f t="shared" si="183"/>
        <v>0</v>
      </c>
      <c r="W219" s="64">
        <v>0</v>
      </c>
      <c r="X219" s="65">
        <f t="shared" si="184"/>
        <v>0</v>
      </c>
      <c r="Y219" s="64">
        <v>0</v>
      </c>
      <c r="Z219" s="65">
        <f t="shared" si="185"/>
        <v>0</v>
      </c>
      <c r="AA219" s="64">
        <v>0</v>
      </c>
      <c r="AB219" s="65">
        <f t="shared" si="186"/>
        <v>0</v>
      </c>
      <c r="AC219" s="66" t="str">
        <f>IF(IFERROR(U219*0.01788,0)+IFERROR(W219*0.01788,0)+IFERROR(Y219*0.01788,0)+IFERROR(AA219*0.01788,0)=0,"",IFERROR(U219*0.01788,0)+IFERROR(W219*0.01788,0)+IFERROR(Y219*0.01788,0)+IFERROR(AA219*0.01788,0))</f>
        <v/>
      </c>
      <c r="AD219" s="81" t="s">
        <v>57</v>
      </c>
      <c r="AE219" s="81" t="s">
        <v>57</v>
      </c>
      <c r="AF219" s="397" t="s">
        <v>346</v>
      </c>
      <c r="AG219" s="2"/>
      <c r="AH219" s="2"/>
      <c r="AI219" s="2"/>
      <c r="AJ219" s="2"/>
      <c r="AK219" s="2"/>
      <c r="AL219" s="60"/>
      <c r="AM219" s="60"/>
      <c r="AN219" s="60"/>
      <c r="AO219" s="2"/>
      <c r="AP219" s="2"/>
      <c r="AQ219" s="2"/>
      <c r="AR219" s="2"/>
      <c r="AS219" s="2"/>
      <c r="AT219" s="2"/>
      <c r="AU219" s="20"/>
      <c r="AV219" s="20"/>
      <c r="AW219" s="21"/>
      <c r="BB219" s="396" t="s">
        <v>97</v>
      </c>
      <c r="BO219" s="79">
        <f t="shared" si="188"/>
        <v>0</v>
      </c>
      <c r="BP219" s="79">
        <f t="shared" si="189"/>
        <v>0</v>
      </c>
      <c r="BQ219" s="79">
        <f t="shared" si="190"/>
        <v>0</v>
      </c>
      <c r="BR219" s="79">
        <f t="shared" si="191"/>
        <v>0</v>
      </c>
      <c r="BS219" s="79">
        <f t="shared" si="192"/>
        <v>0</v>
      </c>
      <c r="BT219" s="79">
        <f t="shared" si="193"/>
        <v>0</v>
      </c>
      <c r="BU219" s="79">
        <f t="shared" si="194"/>
        <v>0</v>
      </c>
      <c r="BV219" s="79">
        <f t="shared" si="195"/>
        <v>0</v>
      </c>
      <c r="BW219" s="79">
        <f t="shared" si="196"/>
        <v>0</v>
      </c>
      <c r="BX219" s="79">
        <f t="shared" si="197"/>
        <v>0</v>
      </c>
      <c r="BY219" s="79">
        <f t="shared" si="198"/>
        <v>0</v>
      </c>
      <c r="BZ219" s="79">
        <f t="shared" si="199"/>
        <v>0</v>
      </c>
      <c r="CA219" s="79">
        <f t="shared" si="200"/>
        <v>0</v>
      </c>
      <c r="CB219" s="79">
        <f t="shared" si="201"/>
        <v>0</v>
      </c>
      <c r="CC219" s="79">
        <f t="shared" si="202"/>
        <v>0</v>
      </c>
      <c r="CD219" s="79">
        <f t="shared" si="203"/>
        <v>0</v>
      </c>
    </row>
    <row r="220" spans="1:82" hidden="1" x14ac:dyDescent="0.2">
      <c r="A220" s="696"/>
      <c r="B220" s="696"/>
      <c r="C220" s="696"/>
      <c r="D220" s="696"/>
      <c r="E220" s="696"/>
      <c r="F220" s="696"/>
      <c r="G220" s="696"/>
      <c r="H220" s="696"/>
      <c r="I220" s="696"/>
      <c r="J220" s="696"/>
      <c r="K220" s="696"/>
      <c r="L220" s="696"/>
      <c r="M220" s="696"/>
      <c r="N220" s="696"/>
      <c r="O220" s="704" t="s">
        <v>43</v>
      </c>
      <c r="P220" s="705"/>
      <c r="Q220" s="705"/>
      <c r="R220" s="705"/>
      <c r="S220" s="705"/>
      <c r="T220" s="39" t="s">
        <v>42</v>
      </c>
      <c r="U220" s="104">
        <f t="shared" ref="U220:AB220" si="204">IFERROR(SUM(U206:U219),0)</f>
        <v>0</v>
      </c>
      <c r="V220" s="104">
        <f t="shared" si="204"/>
        <v>0</v>
      </c>
      <c r="W220" s="104">
        <f t="shared" si="204"/>
        <v>0</v>
      </c>
      <c r="X220" s="104">
        <f t="shared" si="204"/>
        <v>0</v>
      </c>
      <c r="Y220" s="104">
        <f t="shared" si="204"/>
        <v>0</v>
      </c>
      <c r="Z220" s="104">
        <f t="shared" si="204"/>
        <v>0</v>
      </c>
      <c r="AA220" s="104">
        <f t="shared" si="204"/>
        <v>0</v>
      </c>
      <c r="AB220" s="104">
        <f t="shared" si="204"/>
        <v>0</v>
      </c>
      <c r="AC220" s="104">
        <f>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+IFERROR(IF(AC218="",0,AC218),0)+IFERROR(IF(AC219="",0,AC219),0)</f>
        <v>0</v>
      </c>
      <c r="AD220" s="3"/>
      <c r="AE220" s="71"/>
      <c r="AF220" s="3"/>
      <c r="AG220" s="3"/>
      <c r="AH220" s="3"/>
      <c r="AI220" s="3"/>
      <c r="AJ220" s="3"/>
      <c r="AK220" s="3"/>
      <c r="AL220" s="61"/>
      <c r="AM220" s="61"/>
      <c r="AN220" s="61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idden="1" x14ac:dyDescent="0.2">
      <c r="A221" s="696"/>
      <c r="B221" s="696"/>
      <c r="C221" s="696"/>
      <c r="D221" s="696"/>
      <c r="E221" s="696"/>
      <c r="F221" s="696"/>
      <c r="G221" s="696"/>
      <c r="H221" s="696"/>
      <c r="I221" s="696"/>
      <c r="J221" s="696"/>
      <c r="K221" s="696"/>
      <c r="L221" s="696"/>
      <c r="M221" s="696"/>
      <c r="N221" s="696"/>
      <c r="O221" s="704" t="s">
        <v>43</v>
      </c>
      <c r="P221" s="705"/>
      <c r="Q221" s="705"/>
      <c r="R221" s="705"/>
      <c r="S221" s="705"/>
      <c r="T221" s="39" t="s">
        <v>0</v>
      </c>
      <c r="U221" s="106">
        <f>IFERROR(U206*G206,0)+IFERROR(U207*G207,0)+IFERROR(U208*G208,0)+IFERROR(U209*G209,0)+IFERROR(U210*G210,0)+IFERROR(U211*G211,0)+IFERROR(U212*G212,0)+IFERROR(U213*G213,0)+IFERROR(U214*G214,0)+IFERROR(U215*G215,0)+IFERROR(U216*G216,0)+IFERROR(U217*G217,0)+IFERROR(U218*G218,0)+IFERROR(U219*G219,0)</f>
        <v>0</v>
      </c>
      <c r="V221" s="106">
        <f>IFERROR(V206*G206,0)+IFERROR(V207*G207,0)+IFERROR(V208*G208,0)+IFERROR(V209*G209,0)+IFERROR(V210*G210,0)+IFERROR(V211*G211,0)+IFERROR(V212*G212,0)+IFERROR(V213*G213,0)+IFERROR(V214*G214,0)+IFERROR(V215*G215,0)+IFERROR(V216*G216,0)+IFERROR(V217*G217,0)+IFERROR(V218*G218,0)+IFERROR(V219*G219,0)</f>
        <v>0</v>
      </c>
      <c r="W221" s="106">
        <f>IFERROR(W206*G206,0)+IFERROR(W207*G207,0)+IFERROR(W208*G208,0)+IFERROR(W209*G209,0)+IFERROR(W210*G210,0)+IFERROR(W211*G211,0)+IFERROR(W212*G212,0)+IFERROR(W213*G213,0)+IFERROR(W214*G214,0)+IFERROR(W215*G215,0)+IFERROR(W216*G216,0)+IFERROR(W217*G217,0)+IFERROR(W218*G218,0)+IFERROR(W219*G219,0)</f>
        <v>0</v>
      </c>
      <c r="X221" s="106">
        <f>IFERROR(X206*G206,0)+IFERROR(X207*G207,0)+IFERROR(X208*G208,0)+IFERROR(X209*G209,0)+IFERROR(X210*G210,0)+IFERROR(X211*G211,0)+IFERROR(X212*G212,0)+IFERROR(X213*G213,0)+IFERROR(X214*G214,0)+IFERROR(X215*G215,0)+IFERROR(X216*G216,0)+IFERROR(X217*G217,0)+IFERROR(X218*G218,0)+IFERROR(X219*G219,0)</f>
        <v>0</v>
      </c>
      <c r="Y221" s="106">
        <f>IFERROR(Y206*G206,0)+IFERROR(Y207*G207,0)+IFERROR(Y208*G208,0)+IFERROR(Y209*G209,0)+IFERROR(Y210*G210,0)+IFERROR(Y211*G211,0)+IFERROR(Y212*G212,0)+IFERROR(Y213*G213,0)+IFERROR(Y214*G214,0)+IFERROR(Y215*G215,0)+IFERROR(Y216*G216,0)+IFERROR(Y217*G217,0)+IFERROR(Y218*G218,0)+IFERROR(Y219*G219,0)</f>
        <v>0</v>
      </c>
      <c r="Z221" s="106">
        <f>IFERROR(Z206*G206,0)+IFERROR(Z207*G207,0)+IFERROR(Z208*G208,0)+IFERROR(Z209*G209,0)+IFERROR(Z210*G210,0)+IFERROR(Z211*G211,0)+IFERROR(Z212*G212,0)+IFERROR(Z213*G213,0)+IFERROR(Z214*G214,0)+IFERROR(Z215*G215,0)+IFERROR(Z216*G216,0)+IFERROR(Z217*G217,0)+IFERROR(Z218*G218,0)+IFERROR(Z219*G219,0)</f>
        <v>0</v>
      </c>
      <c r="AA221" s="106">
        <f>IFERROR(AA206*G206,0)+IFERROR(AA207*G207,0)+IFERROR(AA208*G208,0)+IFERROR(AA209*G209,0)+IFERROR(AA210*G210,0)+IFERROR(AA211*G211,0)+IFERROR(AA212*G212,0)+IFERROR(AA213*G213,0)+IFERROR(AA214*G214,0)+IFERROR(AA215*G215,0)+IFERROR(AA216*G216,0)+IFERROR(AA217*G217,0)+IFERROR(AA218*G218,0)+IFERROR(AA219*G219,0)</f>
        <v>0</v>
      </c>
      <c r="AB221" s="106">
        <f>IFERROR(AB206*G206,0)+IFERROR(AB207*G207,0)+IFERROR(AB208*G208,0)+IFERROR(AB209*G209,0)+IFERROR(AB210*G210,0)+IFERROR(AB211*G211,0)+IFERROR(AB212*G212,0)+IFERROR(AB213*G213,0)+IFERROR(AB214*G214,0)+IFERROR(AB215*G215,0)+IFERROR(AB216*G216,0)+IFERROR(AB217*G217,0)+IFERROR(AB218*G218,0)+IFERROR(AB219*G219,0)</f>
        <v>0</v>
      </c>
      <c r="AC221" s="104" t="s">
        <v>57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t="15" hidden="1" x14ac:dyDescent="0.25">
      <c r="A222" s="707" t="s">
        <v>353</v>
      </c>
      <c r="B222" s="708"/>
      <c r="C222" s="708"/>
      <c r="D222" s="708"/>
      <c r="E222" s="708"/>
      <c r="F222" s="708"/>
      <c r="G222" s="708"/>
      <c r="H222" s="708"/>
      <c r="I222" s="708"/>
      <c r="J222" s="708"/>
      <c r="K222" s="708"/>
      <c r="L222" s="708"/>
      <c r="M222" s="708"/>
      <c r="N222" s="708"/>
      <c r="O222" s="708"/>
      <c r="P222" s="708"/>
      <c r="Q222" s="708"/>
      <c r="R222" s="708"/>
      <c r="S222" s="708"/>
      <c r="T222" s="708"/>
      <c r="U222" s="708"/>
      <c r="V222" s="708"/>
      <c r="W222" s="708"/>
      <c r="X222" s="708"/>
      <c r="Y222" s="708"/>
      <c r="Z222" s="708"/>
      <c r="AA222" s="709"/>
      <c r="AB222" s="709"/>
      <c r="AC222" s="709"/>
      <c r="AD222" s="709"/>
      <c r="AE222" s="710"/>
      <c r="AF222" s="711"/>
      <c r="AG222" s="2"/>
      <c r="AH222" s="2"/>
      <c r="AI222" s="2"/>
      <c r="AJ222" s="2"/>
      <c r="AK222" s="60"/>
      <c r="AL222" s="60"/>
      <c r="AM222" s="60"/>
      <c r="AN222" s="2"/>
      <c r="AO222" s="2"/>
      <c r="AP222" s="2"/>
      <c r="AQ222" s="2"/>
      <c r="AR222" s="2"/>
    </row>
    <row r="223" spans="1:82" ht="15" hidden="1" x14ac:dyDescent="0.25">
      <c r="A223" s="712" t="s">
        <v>176</v>
      </c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13"/>
      <c r="P223" s="713"/>
      <c r="Q223" s="713"/>
      <c r="R223" s="713"/>
      <c r="S223" s="713"/>
      <c r="T223" s="713"/>
      <c r="U223" s="713"/>
      <c r="V223" s="713"/>
      <c r="W223" s="713"/>
      <c r="X223" s="708"/>
      <c r="Y223" s="708"/>
      <c r="Z223" s="708"/>
      <c r="AA223" s="709"/>
      <c r="AB223" s="709"/>
      <c r="AC223" s="709"/>
      <c r="AD223" s="709"/>
      <c r="AE223" s="710"/>
      <c r="AF223" s="714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t="33.75" hidden="1" x14ac:dyDescent="0.2">
      <c r="A224" s="81" t="s">
        <v>354</v>
      </c>
      <c r="B224" s="82" t="s">
        <v>355</v>
      </c>
      <c r="C224" s="82">
        <v>4301130006</v>
      </c>
      <c r="D224" s="82">
        <v>4607111034670</v>
      </c>
      <c r="E224" s="83">
        <v>3</v>
      </c>
      <c r="F224" s="84">
        <v>1</v>
      </c>
      <c r="G224" s="83">
        <v>3</v>
      </c>
      <c r="H224" s="83">
        <v>3.1949999999999998</v>
      </c>
      <c r="I224" s="85">
        <v>126</v>
      </c>
      <c r="J224" s="85" t="s">
        <v>96</v>
      </c>
      <c r="K224" s="86" t="s">
        <v>88</v>
      </c>
      <c r="L224" s="86"/>
      <c r="M224" s="699">
        <v>180</v>
      </c>
      <c r="N224" s="699"/>
      <c r="O224" s="85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4" s="701"/>
      <c r="Q224" s="701"/>
      <c r="R224" s="701"/>
      <c r="S224" s="701"/>
      <c r="T224" s="87" t="s">
        <v>42</v>
      </c>
      <c r="U224" s="64">
        <v>0</v>
      </c>
      <c r="V224" s="65">
        <f t="shared" ref="V224:V233" si="205">IFERROR(IF(U224="","",U224),"")</f>
        <v>0</v>
      </c>
      <c r="W224" s="64">
        <v>0</v>
      </c>
      <c r="X224" s="65">
        <f t="shared" ref="X224:X233" si="206">IFERROR(IF(W224="","",W224),"")</f>
        <v>0</v>
      </c>
      <c r="Y224" s="64">
        <v>0</v>
      </c>
      <c r="Z224" s="65">
        <f t="shared" ref="Z224:Z233" si="207">IFERROR(IF(Y224="","",Y224),"")</f>
        <v>0</v>
      </c>
      <c r="AA224" s="64">
        <v>0</v>
      </c>
      <c r="AB224" s="65">
        <f t="shared" ref="AB224:AB233" si="208">IFERROR(IF(AA224="","",AA224),"")</f>
        <v>0</v>
      </c>
      <c r="AC224" s="66" t="str">
        <f>IF(IFERROR(U224*0.00936,0)+IFERROR(W224*0.00936,0)+IFERROR(Y224*0.00936,0)+IFERROR(AA224*0.00936,0)=0,"",IFERROR(U224*0.00936,0)+IFERROR(W224*0.00936,0)+IFERROR(Y224*0.00936,0)+IFERROR(AA224*0.00936,0))</f>
        <v/>
      </c>
      <c r="AD224" s="81" t="s">
        <v>356</v>
      </c>
      <c r="AE224" s="81" t="s">
        <v>57</v>
      </c>
      <c r="AF224" s="399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97</v>
      </c>
      <c r="BO224" s="79">
        <f t="shared" ref="BO224:BO233" si="209">IFERROR(U224*H224,0)</f>
        <v>0</v>
      </c>
      <c r="BP224" s="79">
        <f t="shared" ref="BP224:BP233" si="210">IFERROR(V224*H224,0)</f>
        <v>0</v>
      </c>
      <c r="BQ224" s="79">
        <f t="shared" ref="BQ224:BQ233" si="211">IFERROR(U224/I224,0)</f>
        <v>0</v>
      </c>
      <c r="BR224" s="79">
        <f t="shared" ref="BR224:BR233" si="212">IFERROR(V224/I224,0)</f>
        <v>0</v>
      </c>
      <c r="BS224" s="79">
        <f t="shared" ref="BS224:BS233" si="213">IFERROR(W224*H224,0)</f>
        <v>0</v>
      </c>
      <c r="BT224" s="79">
        <f t="shared" ref="BT224:BT233" si="214">IFERROR(X224*H224,0)</f>
        <v>0</v>
      </c>
      <c r="BU224" s="79">
        <f t="shared" ref="BU224:BU233" si="215">IFERROR(W224/I224,0)</f>
        <v>0</v>
      </c>
      <c r="BV224" s="79">
        <f t="shared" ref="BV224:BV233" si="216">IFERROR(X224/I224,0)</f>
        <v>0</v>
      </c>
      <c r="BW224" s="79">
        <f t="shared" ref="BW224:BW233" si="217">IFERROR(Y224*H224,0)</f>
        <v>0</v>
      </c>
      <c r="BX224" s="79">
        <f t="shared" ref="BX224:BX233" si="218">IFERROR(Z224*H224,0)</f>
        <v>0</v>
      </c>
      <c r="BY224" s="79">
        <f t="shared" ref="BY224:BY233" si="219">IFERROR(Y224/I224,0)</f>
        <v>0</v>
      </c>
      <c r="BZ224" s="79">
        <f t="shared" ref="BZ224:BZ233" si="220">IFERROR(Z224/I224,0)</f>
        <v>0</v>
      </c>
      <c r="CA224" s="79">
        <f t="shared" ref="CA224:CA233" si="221">IFERROR(AA224*H224,0)</f>
        <v>0</v>
      </c>
      <c r="CB224" s="79">
        <f t="shared" ref="CB224:CB233" si="222">IFERROR(AB224*H224,0)</f>
        <v>0</v>
      </c>
      <c r="CC224" s="79">
        <f t="shared" ref="CC224:CC233" si="223">IFERROR(AA224/I224,0)</f>
        <v>0</v>
      </c>
      <c r="CD224" s="79">
        <f t="shared" ref="CD224:CD233" si="224">IFERROR(AB224/I224,0)</f>
        <v>0</v>
      </c>
    </row>
    <row r="225" spans="1:82" hidden="1" x14ac:dyDescent="0.2">
      <c r="A225" s="81" t="s">
        <v>358</v>
      </c>
      <c r="B225" s="82" t="s">
        <v>359</v>
      </c>
      <c r="C225" s="82">
        <v>4301135051</v>
      </c>
      <c r="D225" s="82">
        <v>4607111034687</v>
      </c>
      <c r="E225" s="83">
        <v>3</v>
      </c>
      <c r="F225" s="84">
        <v>1</v>
      </c>
      <c r="G225" s="83">
        <v>3</v>
      </c>
      <c r="H225" s="83">
        <v>3.1949999999999998</v>
      </c>
      <c r="I225" s="85">
        <v>126</v>
      </c>
      <c r="J225" s="85" t="s">
        <v>96</v>
      </c>
      <c r="K225" s="86" t="s">
        <v>88</v>
      </c>
      <c r="L225" s="86"/>
      <c r="M225" s="699">
        <v>180</v>
      </c>
      <c r="N225" s="699"/>
      <c r="O225" s="85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5" s="701"/>
      <c r="Q225" s="701"/>
      <c r="R225" s="701"/>
      <c r="S225" s="701"/>
      <c r="T225" s="87" t="s">
        <v>42</v>
      </c>
      <c r="U225" s="64">
        <v>0</v>
      </c>
      <c r="V225" s="65">
        <f t="shared" si="205"/>
        <v>0</v>
      </c>
      <c r="W225" s="64">
        <v>0</v>
      </c>
      <c r="X225" s="65">
        <f t="shared" si="206"/>
        <v>0</v>
      </c>
      <c r="Y225" s="64">
        <v>0</v>
      </c>
      <c r="Z225" s="65">
        <f t="shared" si="207"/>
        <v>0</v>
      </c>
      <c r="AA225" s="64">
        <v>0</v>
      </c>
      <c r="AB225" s="65">
        <f t="shared" si="208"/>
        <v>0</v>
      </c>
      <c r="AC225" s="66" t="str">
        <f>IF(IFERROR(U225*0.00936,0)+IFERROR(W225*0.00936,0)+IFERROR(Y225*0.00936,0)+IFERROR(AA225*0.00936,0)=0,"",IFERROR(U225*0.00936,0)+IFERROR(W225*0.00936,0)+IFERROR(Y225*0.00936,0)+IFERROR(AA225*0.00936,0))</f>
        <v/>
      </c>
      <c r="AD225" s="81" t="s">
        <v>57</v>
      </c>
      <c r="AE225" s="81" t="s">
        <v>57</v>
      </c>
      <c r="AF225" s="401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97</v>
      </c>
      <c r="BO225" s="79">
        <f t="shared" si="209"/>
        <v>0</v>
      </c>
      <c r="BP225" s="79">
        <f t="shared" si="210"/>
        <v>0</v>
      </c>
      <c r="BQ225" s="79">
        <f t="shared" si="211"/>
        <v>0</v>
      </c>
      <c r="BR225" s="79">
        <f t="shared" si="212"/>
        <v>0</v>
      </c>
      <c r="BS225" s="79">
        <f t="shared" si="213"/>
        <v>0</v>
      </c>
      <c r="BT225" s="79">
        <f t="shared" si="214"/>
        <v>0</v>
      </c>
      <c r="BU225" s="79">
        <f t="shared" si="215"/>
        <v>0</v>
      </c>
      <c r="BV225" s="79">
        <f t="shared" si="216"/>
        <v>0</v>
      </c>
      <c r="BW225" s="79">
        <f t="shared" si="217"/>
        <v>0</v>
      </c>
      <c r="BX225" s="79">
        <f t="shared" si="218"/>
        <v>0</v>
      </c>
      <c r="BY225" s="79">
        <f t="shared" si="219"/>
        <v>0</v>
      </c>
      <c r="BZ225" s="79">
        <f t="shared" si="220"/>
        <v>0</v>
      </c>
      <c r="CA225" s="79">
        <f t="shared" si="221"/>
        <v>0</v>
      </c>
      <c r="CB225" s="79">
        <f t="shared" si="222"/>
        <v>0</v>
      </c>
      <c r="CC225" s="79">
        <f t="shared" si="223"/>
        <v>0</v>
      </c>
      <c r="CD225" s="79">
        <f t="shared" si="224"/>
        <v>0</v>
      </c>
    </row>
    <row r="226" spans="1:82" hidden="1" x14ac:dyDescent="0.2">
      <c r="A226" s="81" t="s">
        <v>361</v>
      </c>
      <c r="B226" s="82" t="s">
        <v>362</v>
      </c>
      <c r="C226" s="82">
        <v>4301135178</v>
      </c>
      <c r="D226" s="82">
        <v>4607111034816</v>
      </c>
      <c r="E226" s="83">
        <v>0.25</v>
      </c>
      <c r="F226" s="84">
        <v>6</v>
      </c>
      <c r="G226" s="83">
        <v>1.5</v>
      </c>
      <c r="H226" s="83">
        <v>1.9218</v>
      </c>
      <c r="I226" s="85">
        <v>140</v>
      </c>
      <c r="J226" s="85" t="s">
        <v>96</v>
      </c>
      <c r="K226" s="86" t="s">
        <v>88</v>
      </c>
      <c r="L226" s="86"/>
      <c r="M226" s="699">
        <v>180</v>
      </c>
      <c r="N226" s="699"/>
      <c r="O226" s="85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6" s="701"/>
      <c r="Q226" s="701"/>
      <c r="R226" s="701"/>
      <c r="S226" s="701"/>
      <c r="T226" s="87" t="s">
        <v>42</v>
      </c>
      <c r="U226" s="64">
        <v>0</v>
      </c>
      <c r="V226" s="65">
        <f t="shared" si="205"/>
        <v>0</v>
      </c>
      <c r="W226" s="64">
        <v>0</v>
      </c>
      <c r="X226" s="65">
        <f t="shared" si="206"/>
        <v>0</v>
      </c>
      <c r="Y226" s="64">
        <v>0</v>
      </c>
      <c r="Z226" s="65">
        <f t="shared" si="207"/>
        <v>0</v>
      </c>
      <c r="AA226" s="64">
        <v>0</v>
      </c>
      <c r="AB226" s="65">
        <f t="shared" si="208"/>
        <v>0</v>
      </c>
      <c r="AC226" s="66" t="str">
        <f>IF(IFERROR(U226*0.00941,0)+IFERROR(W226*0.00941,0)+IFERROR(Y226*0.00941,0)+IFERROR(AA226*0.00941,0)=0,"",IFERROR(U226*0.00941,0)+IFERROR(W226*0.00941,0)+IFERROR(Y226*0.00941,0)+IFERROR(AA226*0.00941,0))</f>
        <v/>
      </c>
      <c r="AD226" s="81" t="s">
        <v>57</v>
      </c>
      <c r="AE226" s="81" t="s">
        <v>57</v>
      </c>
      <c r="AF226" s="403" t="s">
        <v>346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97</v>
      </c>
      <c r="BO226" s="79">
        <f t="shared" si="209"/>
        <v>0</v>
      </c>
      <c r="BP226" s="79">
        <f t="shared" si="210"/>
        <v>0</v>
      </c>
      <c r="BQ226" s="79">
        <f t="shared" si="211"/>
        <v>0</v>
      </c>
      <c r="BR226" s="79">
        <f t="shared" si="212"/>
        <v>0</v>
      </c>
      <c r="BS226" s="79">
        <f t="shared" si="213"/>
        <v>0</v>
      </c>
      <c r="BT226" s="79">
        <f t="shared" si="214"/>
        <v>0</v>
      </c>
      <c r="BU226" s="79">
        <f t="shared" si="215"/>
        <v>0</v>
      </c>
      <c r="BV226" s="79">
        <f t="shared" si="216"/>
        <v>0</v>
      </c>
      <c r="BW226" s="79">
        <f t="shared" si="217"/>
        <v>0</v>
      </c>
      <c r="BX226" s="79">
        <f t="shared" si="218"/>
        <v>0</v>
      </c>
      <c r="BY226" s="79">
        <f t="shared" si="219"/>
        <v>0</v>
      </c>
      <c r="BZ226" s="79">
        <f t="shared" si="220"/>
        <v>0</v>
      </c>
      <c r="CA226" s="79">
        <f t="shared" si="221"/>
        <v>0</v>
      </c>
      <c r="CB226" s="79">
        <f t="shared" si="222"/>
        <v>0</v>
      </c>
      <c r="CC226" s="79">
        <f t="shared" si="223"/>
        <v>0</v>
      </c>
      <c r="CD226" s="79">
        <f t="shared" si="224"/>
        <v>0</v>
      </c>
    </row>
    <row r="227" spans="1:82" hidden="1" x14ac:dyDescent="0.2">
      <c r="A227" s="81" t="s">
        <v>363</v>
      </c>
      <c r="B227" s="82" t="s">
        <v>364</v>
      </c>
      <c r="C227" s="82">
        <v>4301135601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3.7035999999999998</v>
      </c>
      <c r="I227" s="85">
        <v>70</v>
      </c>
      <c r="J227" s="85" t="s">
        <v>96</v>
      </c>
      <c r="K227" s="86" t="s">
        <v>88</v>
      </c>
      <c r="L227" s="86"/>
      <c r="M227" s="699">
        <v>180</v>
      </c>
      <c r="N227" s="699"/>
      <c r="O227" s="859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7" s="701"/>
      <c r="Q227" s="701"/>
      <c r="R227" s="701"/>
      <c r="S227" s="701"/>
      <c r="T227" s="87" t="s">
        <v>42</v>
      </c>
      <c r="U227" s="64">
        <v>0</v>
      </c>
      <c r="V227" s="65">
        <f t="shared" si="205"/>
        <v>0</v>
      </c>
      <c r="W227" s="64">
        <v>0</v>
      </c>
      <c r="X227" s="65">
        <f t="shared" si="206"/>
        <v>0</v>
      </c>
      <c r="Y227" s="64">
        <v>0</v>
      </c>
      <c r="Z227" s="65">
        <f t="shared" si="207"/>
        <v>0</v>
      </c>
      <c r="AA227" s="64">
        <v>0</v>
      </c>
      <c r="AB227" s="65">
        <f t="shared" si="208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57</v>
      </c>
      <c r="AE227" s="81" t="s">
        <v>57</v>
      </c>
      <c r="AF227" s="405" t="s">
        <v>313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97</v>
      </c>
      <c r="BO227" s="79">
        <f t="shared" si="209"/>
        <v>0</v>
      </c>
      <c r="BP227" s="79">
        <f t="shared" si="210"/>
        <v>0</v>
      </c>
      <c r="BQ227" s="79">
        <f t="shared" si="211"/>
        <v>0</v>
      </c>
      <c r="BR227" s="79">
        <f t="shared" si="212"/>
        <v>0</v>
      </c>
      <c r="BS227" s="79">
        <f t="shared" si="213"/>
        <v>0</v>
      </c>
      <c r="BT227" s="79">
        <f t="shared" si="214"/>
        <v>0</v>
      </c>
      <c r="BU227" s="79">
        <f t="shared" si="215"/>
        <v>0</v>
      </c>
      <c r="BV227" s="79">
        <f t="shared" si="216"/>
        <v>0</v>
      </c>
      <c r="BW227" s="79">
        <f t="shared" si="217"/>
        <v>0</v>
      </c>
      <c r="BX227" s="79">
        <f t="shared" si="218"/>
        <v>0</v>
      </c>
      <c r="BY227" s="79">
        <f t="shared" si="219"/>
        <v>0</v>
      </c>
      <c r="BZ227" s="79">
        <f t="shared" si="220"/>
        <v>0</v>
      </c>
      <c r="CA227" s="79">
        <f t="shared" si="221"/>
        <v>0</v>
      </c>
      <c r="CB227" s="79">
        <f t="shared" si="222"/>
        <v>0</v>
      </c>
      <c r="CC227" s="79">
        <f t="shared" si="223"/>
        <v>0</v>
      </c>
      <c r="CD227" s="79">
        <f t="shared" si="224"/>
        <v>0</v>
      </c>
    </row>
    <row r="228" spans="1:82" ht="22.5" hidden="1" x14ac:dyDescent="0.2">
      <c r="A228" s="81" t="s">
        <v>365</v>
      </c>
      <c r="B228" s="82" t="s">
        <v>366</v>
      </c>
      <c r="C228" s="82">
        <v>4301135275</v>
      </c>
      <c r="D228" s="82">
        <v>4607111034380</v>
      </c>
      <c r="E228" s="83">
        <v>0.25</v>
      </c>
      <c r="F228" s="84">
        <v>12</v>
      </c>
      <c r="G228" s="83">
        <v>3</v>
      </c>
      <c r="H228" s="83">
        <v>3.28</v>
      </c>
      <c r="I228" s="85">
        <v>70</v>
      </c>
      <c r="J228" s="85" t="s">
        <v>96</v>
      </c>
      <c r="K228" s="86" t="s">
        <v>88</v>
      </c>
      <c r="L228" s="86"/>
      <c r="M228" s="699">
        <v>180</v>
      </c>
      <c r="N228" s="699"/>
      <c r="O228" s="8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8" s="701"/>
      <c r="Q228" s="701"/>
      <c r="R228" s="701"/>
      <c r="S228" s="701"/>
      <c r="T228" s="87" t="s">
        <v>42</v>
      </c>
      <c r="U228" s="64">
        <v>0</v>
      </c>
      <c r="V228" s="65">
        <f t="shared" si="205"/>
        <v>0</v>
      </c>
      <c r="W228" s="64">
        <v>0</v>
      </c>
      <c r="X228" s="65">
        <f t="shared" si="206"/>
        <v>0</v>
      </c>
      <c r="Y228" s="64">
        <v>0</v>
      </c>
      <c r="Z228" s="65">
        <f t="shared" si="207"/>
        <v>0</v>
      </c>
      <c r="AA228" s="64">
        <v>0</v>
      </c>
      <c r="AB228" s="65">
        <f t="shared" si="208"/>
        <v>0</v>
      </c>
      <c r="AC228" s="66" t="str">
        <f>IF(IFERROR(U228*0.01788,0)+IFERROR(W228*0.01788,0)+IFERROR(Y228*0.01788,0)+IFERROR(AA228*0.01788,0)=0,"",IFERROR(U228*0.01788,0)+IFERROR(W228*0.01788,0)+IFERROR(Y228*0.01788,0)+IFERROR(AA228*0.01788,0))</f>
        <v/>
      </c>
      <c r="AD228" s="81" t="s">
        <v>57</v>
      </c>
      <c r="AE228" s="81" t="s">
        <v>57</v>
      </c>
      <c r="AF228" s="407" t="s">
        <v>367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97</v>
      </c>
      <c r="BO228" s="79">
        <f t="shared" si="209"/>
        <v>0</v>
      </c>
      <c r="BP228" s="79">
        <f t="shared" si="210"/>
        <v>0</v>
      </c>
      <c r="BQ228" s="79">
        <f t="shared" si="211"/>
        <v>0</v>
      </c>
      <c r="BR228" s="79">
        <f t="shared" si="212"/>
        <v>0</v>
      </c>
      <c r="BS228" s="79">
        <f t="shared" si="213"/>
        <v>0</v>
      </c>
      <c r="BT228" s="79">
        <f t="shared" si="214"/>
        <v>0</v>
      </c>
      <c r="BU228" s="79">
        <f t="shared" si="215"/>
        <v>0</v>
      </c>
      <c r="BV228" s="79">
        <f t="shared" si="216"/>
        <v>0</v>
      </c>
      <c r="BW228" s="79">
        <f t="shared" si="217"/>
        <v>0</v>
      </c>
      <c r="BX228" s="79">
        <f t="shared" si="218"/>
        <v>0</v>
      </c>
      <c r="BY228" s="79">
        <f t="shared" si="219"/>
        <v>0</v>
      </c>
      <c r="BZ228" s="79">
        <f t="shared" si="220"/>
        <v>0</v>
      </c>
      <c r="CA228" s="79">
        <f t="shared" si="221"/>
        <v>0</v>
      </c>
      <c r="CB228" s="79">
        <f t="shared" si="222"/>
        <v>0</v>
      </c>
      <c r="CC228" s="79">
        <f t="shared" si="223"/>
        <v>0</v>
      </c>
      <c r="CD228" s="79">
        <f t="shared" si="224"/>
        <v>0</v>
      </c>
    </row>
    <row r="229" spans="1:82" ht="22.5" hidden="1" x14ac:dyDescent="0.2">
      <c r="A229" s="81" t="s">
        <v>368</v>
      </c>
      <c r="B229" s="82" t="s">
        <v>369</v>
      </c>
      <c r="C229" s="82">
        <v>4301135276</v>
      </c>
      <c r="D229" s="82">
        <v>4607111034380</v>
      </c>
      <c r="E229" s="83">
        <v>0.25</v>
      </c>
      <c r="F229" s="84">
        <v>6</v>
      </c>
      <c r="G229" s="83">
        <v>1.5</v>
      </c>
      <c r="H229" s="83">
        <v>1.71</v>
      </c>
      <c r="I229" s="85">
        <v>140</v>
      </c>
      <c r="J229" s="85" t="s">
        <v>96</v>
      </c>
      <c r="K229" s="86" t="s">
        <v>88</v>
      </c>
      <c r="L229" s="86"/>
      <c r="M229" s="699">
        <v>180</v>
      </c>
      <c r="N229" s="699"/>
      <c r="O229" s="852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9" s="701"/>
      <c r="Q229" s="701"/>
      <c r="R229" s="701"/>
      <c r="S229" s="701"/>
      <c r="T229" s="87" t="s">
        <v>42</v>
      </c>
      <c r="U229" s="64">
        <v>0</v>
      </c>
      <c r="V229" s="65">
        <f t="shared" si="205"/>
        <v>0</v>
      </c>
      <c r="W229" s="64">
        <v>0</v>
      </c>
      <c r="X229" s="65">
        <f t="shared" si="206"/>
        <v>0</v>
      </c>
      <c r="Y229" s="64">
        <v>0</v>
      </c>
      <c r="Z229" s="65">
        <f t="shared" si="207"/>
        <v>0</v>
      </c>
      <c r="AA229" s="64">
        <v>0</v>
      </c>
      <c r="AB229" s="65">
        <f t="shared" si="208"/>
        <v>0</v>
      </c>
      <c r="AC229" s="66" t="str">
        <f>IF(IFERROR(U229*0.00941,0)+IFERROR(W229*0.00941,0)+IFERROR(Y229*0.00941,0)+IFERROR(AA229*0.00941,0)=0,"",IFERROR(U229*0.00941,0)+IFERROR(W229*0.00941,0)+IFERROR(Y229*0.00941,0)+IFERROR(AA229*0.00941,0))</f>
        <v/>
      </c>
      <c r="AD229" s="81" t="s">
        <v>57</v>
      </c>
      <c r="AE229" s="81" t="s">
        <v>57</v>
      </c>
      <c r="AF229" s="409" t="s">
        <v>367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97</v>
      </c>
      <c r="BO229" s="79">
        <f t="shared" si="209"/>
        <v>0</v>
      </c>
      <c r="BP229" s="79">
        <f t="shared" si="210"/>
        <v>0</v>
      </c>
      <c r="BQ229" s="79">
        <f t="shared" si="211"/>
        <v>0</v>
      </c>
      <c r="BR229" s="79">
        <f t="shared" si="212"/>
        <v>0</v>
      </c>
      <c r="BS229" s="79">
        <f t="shared" si="213"/>
        <v>0</v>
      </c>
      <c r="BT229" s="79">
        <f t="shared" si="214"/>
        <v>0</v>
      </c>
      <c r="BU229" s="79">
        <f t="shared" si="215"/>
        <v>0</v>
      </c>
      <c r="BV229" s="79">
        <f t="shared" si="216"/>
        <v>0</v>
      </c>
      <c r="BW229" s="79">
        <f t="shared" si="217"/>
        <v>0</v>
      </c>
      <c r="BX229" s="79">
        <f t="shared" si="218"/>
        <v>0</v>
      </c>
      <c r="BY229" s="79">
        <f t="shared" si="219"/>
        <v>0</v>
      </c>
      <c r="BZ229" s="79">
        <f t="shared" si="220"/>
        <v>0</v>
      </c>
      <c r="CA229" s="79">
        <f t="shared" si="221"/>
        <v>0</v>
      </c>
      <c r="CB229" s="79">
        <f t="shared" si="222"/>
        <v>0</v>
      </c>
      <c r="CC229" s="79">
        <f t="shared" si="223"/>
        <v>0</v>
      </c>
      <c r="CD229" s="79">
        <f t="shared" si="224"/>
        <v>0</v>
      </c>
    </row>
    <row r="230" spans="1:82" ht="22.5" hidden="1" x14ac:dyDescent="0.2">
      <c r="A230" s="81" t="s">
        <v>368</v>
      </c>
      <c r="B230" s="82" t="s">
        <v>370</v>
      </c>
      <c r="C230" s="82">
        <v>4301135170</v>
      </c>
      <c r="D230" s="82">
        <v>4607111034380</v>
      </c>
      <c r="E230" s="83">
        <v>0.25</v>
      </c>
      <c r="F230" s="84">
        <v>6</v>
      </c>
      <c r="G230" s="83">
        <v>1.5</v>
      </c>
      <c r="H230" s="83">
        <v>1.71</v>
      </c>
      <c r="I230" s="85">
        <v>126</v>
      </c>
      <c r="J230" s="85" t="s">
        <v>96</v>
      </c>
      <c r="K230" s="86" t="s">
        <v>88</v>
      </c>
      <c r="L230" s="86"/>
      <c r="M230" s="699">
        <v>180</v>
      </c>
      <c r="N230" s="699"/>
      <c r="O230" s="853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01"/>
      <c r="Q230" s="701"/>
      <c r="R230" s="701"/>
      <c r="S230" s="701"/>
      <c r="T230" s="87" t="s">
        <v>42</v>
      </c>
      <c r="U230" s="64">
        <v>0</v>
      </c>
      <c r="V230" s="65">
        <f t="shared" si="205"/>
        <v>0</v>
      </c>
      <c r="W230" s="64">
        <v>0</v>
      </c>
      <c r="X230" s="65">
        <f t="shared" si="206"/>
        <v>0</v>
      </c>
      <c r="Y230" s="64">
        <v>0</v>
      </c>
      <c r="Z230" s="65">
        <f t="shared" si="207"/>
        <v>0</v>
      </c>
      <c r="AA230" s="64">
        <v>0</v>
      </c>
      <c r="AB230" s="65">
        <f t="shared" si="208"/>
        <v>0</v>
      </c>
      <c r="AC230" s="66" t="str">
        <f>IF(IFERROR(U230*0.00936,0)+IFERROR(W230*0.00936,0)+IFERROR(Y230*0.00936,0)+IFERROR(AA230*0.00936,0)=0,"",IFERROR(U230*0.00936,0)+IFERROR(W230*0.00936,0)+IFERROR(Y230*0.00936,0)+IFERROR(AA230*0.00936,0))</f>
        <v/>
      </c>
      <c r="AD230" s="81" t="s">
        <v>57</v>
      </c>
      <c r="AE230" s="81" t="s">
        <v>57</v>
      </c>
      <c r="AF230" s="411" t="s">
        <v>371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97</v>
      </c>
      <c r="BO230" s="79">
        <f t="shared" si="209"/>
        <v>0</v>
      </c>
      <c r="BP230" s="79">
        <f t="shared" si="210"/>
        <v>0</v>
      </c>
      <c r="BQ230" s="79">
        <f t="shared" si="211"/>
        <v>0</v>
      </c>
      <c r="BR230" s="79">
        <f t="shared" si="212"/>
        <v>0</v>
      </c>
      <c r="BS230" s="79">
        <f t="shared" si="213"/>
        <v>0</v>
      </c>
      <c r="BT230" s="79">
        <f t="shared" si="214"/>
        <v>0</v>
      </c>
      <c r="BU230" s="79">
        <f t="shared" si="215"/>
        <v>0</v>
      </c>
      <c r="BV230" s="79">
        <f t="shared" si="216"/>
        <v>0</v>
      </c>
      <c r="BW230" s="79">
        <f t="shared" si="217"/>
        <v>0</v>
      </c>
      <c r="BX230" s="79">
        <f t="shared" si="218"/>
        <v>0</v>
      </c>
      <c r="BY230" s="79">
        <f t="shared" si="219"/>
        <v>0</v>
      </c>
      <c r="BZ230" s="79">
        <f t="shared" si="220"/>
        <v>0</v>
      </c>
      <c r="CA230" s="79">
        <f t="shared" si="221"/>
        <v>0</v>
      </c>
      <c r="CB230" s="79">
        <f t="shared" si="222"/>
        <v>0</v>
      </c>
      <c r="CC230" s="79">
        <f t="shared" si="223"/>
        <v>0</v>
      </c>
      <c r="CD230" s="79">
        <f t="shared" si="224"/>
        <v>0</v>
      </c>
    </row>
    <row r="231" spans="1:82" hidden="1" x14ac:dyDescent="0.2">
      <c r="A231" s="81" t="s">
        <v>372</v>
      </c>
      <c r="B231" s="82" t="s">
        <v>373</v>
      </c>
      <c r="C231" s="82">
        <v>4301135633</v>
      </c>
      <c r="D231" s="82">
        <v>4607111034397</v>
      </c>
      <c r="E231" s="83">
        <v>0.25</v>
      </c>
      <c r="F231" s="84">
        <v>12</v>
      </c>
      <c r="G231" s="83">
        <v>3</v>
      </c>
      <c r="H231" s="83">
        <v>3.7035999999999998</v>
      </c>
      <c r="I231" s="85">
        <v>70</v>
      </c>
      <c r="J231" s="85" t="s">
        <v>96</v>
      </c>
      <c r="K231" s="86" t="s">
        <v>88</v>
      </c>
      <c r="L231" s="86"/>
      <c r="M231" s="699">
        <v>180</v>
      </c>
      <c r="N231" s="699"/>
      <c r="O231" s="854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31" s="701"/>
      <c r="Q231" s="701"/>
      <c r="R231" s="701"/>
      <c r="S231" s="701"/>
      <c r="T231" s="87" t="s">
        <v>42</v>
      </c>
      <c r="U231" s="64">
        <v>0</v>
      </c>
      <c r="V231" s="65">
        <f t="shared" si="205"/>
        <v>0</v>
      </c>
      <c r="W231" s="64">
        <v>0</v>
      </c>
      <c r="X231" s="65">
        <f t="shared" si="206"/>
        <v>0</v>
      </c>
      <c r="Y231" s="64">
        <v>0</v>
      </c>
      <c r="Z231" s="65">
        <f t="shared" si="207"/>
        <v>0</v>
      </c>
      <c r="AA231" s="64">
        <v>0</v>
      </c>
      <c r="AB231" s="65">
        <f t="shared" si="208"/>
        <v>0</v>
      </c>
      <c r="AC231" s="66" t="str">
        <f>IF(IFERROR(U231*0.01788,0)+IFERROR(W231*0.01788,0)+IFERROR(Y231*0.01788,0)+IFERROR(AA231*0.01788,0)=0,"",IFERROR(U231*0.01788,0)+IFERROR(W231*0.01788,0)+IFERROR(Y231*0.01788,0)+IFERROR(AA231*0.01788,0))</f>
        <v/>
      </c>
      <c r="AD231" s="81" t="s">
        <v>57</v>
      </c>
      <c r="AE231" s="81" t="s">
        <v>57</v>
      </c>
      <c r="AF231" s="413" t="s">
        <v>313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97</v>
      </c>
      <c r="BO231" s="79">
        <f t="shared" si="209"/>
        <v>0</v>
      </c>
      <c r="BP231" s="79">
        <f t="shared" si="210"/>
        <v>0</v>
      </c>
      <c r="BQ231" s="79">
        <f t="shared" si="211"/>
        <v>0</v>
      </c>
      <c r="BR231" s="79">
        <f t="shared" si="212"/>
        <v>0</v>
      </c>
      <c r="BS231" s="79">
        <f t="shared" si="213"/>
        <v>0</v>
      </c>
      <c r="BT231" s="79">
        <f t="shared" si="214"/>
        <v>0</v>
      </c>
      <c r="BU231" s="79">
        <f t="shared" si="215"/>
        <v>0</v>
      </c>
      <c r="BV231" s="79">
        <f t="shared" si="216"/>
        <v>0</v>
      </c>
      <c r="BW231" s="79">
        <f t="shared" si="217"/>
        <v>0</v>
      </c>
      <c r="BX231" s="79">
        <f t="shared" si="218"/>
        <v>0</v>
      </c>
      <c r="BY231" s="79">
        <f t="shared" si="219"/>
        <v>0</v>
      </c>
      <c r="BZ231" s="79">
        <f t="shared" si="220"/>
        <v>0</v>
      </c>
      <c r="CA231" s="79">
        <f t="shared" si="221"/>
        <v>0</v>
      </c>
      <c r="CB231" s="79">
        <f t="shared" si="222"/>
        <v>0</v>
      </c>
      <c r="CC231" s="79">
        <f t="shared" si="223"/>
        <v>0</v>
      </c>
      <c r="CD231" s="79">
        <f t="shared" si="224"/>
        <v>0</v>
      </c>
    </row>
    <row r="232" spans="1:82" hidden="1" x14ac:dyDescent="0.2">
      <c r="A232" s="81" t="s">
        <v>374</v>
      </c>
      <c r="B232" s="82" t="s">
        <v>375</v>
      </c>
      <c r="C232" s="82">
        <v>4301135277</v>
      </c>
      <c r="D232" s="82">
        <v>4607111034397</v>
      </c>
      <c r="E232" s="83">
        <v>0.25</v>
      </c>
      <c r="F232" s="84">
        <v>12</v>
      </c>
      <c r="G232" s="83">
        <v>3</v>
      </c>
      <c r="H232" s="83">
        <v>3.28</v>
      </c>
      <c r="I232" s="85">
        <v>70</v>
      </c>
      <c r="J232" s="85" t="s">
        <v>96</v>
      </c>
      <c r="K232" s="86" t="s">
        <v>88</v>
      </c>
      <c r="L232" s="86"/>
      <c r="M232" s="699">
        <v>180</v>
      </c>
      <c r="N232" s="699"/>
      <c r="O232" s="8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2" s="701"/>
      <c r="Q232" s="701"/>
      <c r="R232" s="701"/>
      <c r="S232" s="701"/>
      <c r="T232" s="87" t="s">
        <v>42</v>
      </c>
      <c r="U232" s="64">
        <v>0</v>
      </c>
      <c r="V232" s="65">
        <f t="shared" si="205"/>
        <v>0</v>
      </c>
      <c r="W232" s="64">
        <v>0</v>
      </c>
      <c r="X232" s="65">
        <f t="shared" si="206"/>
        <v>0</v>
      </c>
      <c r="Y232" s="64">
        <v>0</v>
      </c>
      <c r="Z232" s="65">
        <f t="shared" si="207"/>
        <v>0</v>
      </c>
      <c r="AA232" s="64">
        <v>0</v>
      </c>
      <c r="AB232" s="65">
        <f t="shared" si="208"/>
        <v>0</v>
      </c>
      <c r="AC232" s="66" t="str">
        <f>IF(IFERROR(U232*0.01788,0)+IFERROR(W232*0.01788,0)+IFERROR(Y232*0.01788,0)+IFERROR(AA232*0.01788,0)=0,"",IFERROR(U232*0.01788,0)+IFERROR(W232*0.01788,0)+IFERROR(Y232*0.01788,0)+IFERROR(AA232*0.01788,0))</f>
        <v/>
      </c>
      <c r="AD232" s="81" t="s">
        <v>57</v>
      </c>
      <c r="AE232" s="81" t="s">
        <v>57</v>
      </c>
      <c r="AF232" s="415" t="s">
        <v>313</v>
      </c>
      <c r="AG232" s="2"/>
      <c r="AH232" s="2"/>
      <c r="AI232" s="2"/>
      <c r="AJ232" s="2"/>
      <c r="AK232" s="2"/>
      <c r="AL232" s="60"/>
      <c r="AM232" s="60"/>
      <c r="AN232" s="60"/>
      <c r="AO232" s="2"/>
      <c r="AP232" s="2"/>
      <c r="AQ232" s="2"/>
      <c r="AR232" s="2"/>
      <c r="AS232" s="2"/>
      <c r="AT232" s="2"/>
      <c r="AU232" s="20"/>
      <c r="AV232" s="20"/>
      <c r="AW232" s="21"/>
      <c r="BB232" s="414" t="s">
        <v>97</v>
      </c>
      <c r="BO232" s="79">
        <f t="shared" si="209"/>
        <v>0</v>
      </c>
      <c r="BP232" s="79">
        <f t="shared" si="210"/>
        <v>0</v>
      </c>
      <c r="BQ232" s="79">
        <f t="shared" si="211"/>
        <v>0</v>
      </c>
      <c r="BR232" s="79">
        <f t="shared" si="212"/>
        <v>0</v>
      </c>
      <c r="BS232" s="79">
        <f t="shared" si="213"/>
        <v>0</v>
      </c>
      <c r="BT232" s="79">
        <f t="shared" si="214"/>
        <v>0</v>
      </c>
      <c r="BU232" s="79">
        <f t="shared" si="215"/>
        <v>0</v>
      </c>
      <c r="BV232" s="79">
        <f t="shared" si="216"/>
        <v>0</v>
      </c>
      <c r="BW232" s="79">
        <f t="shared" si="217"/>
        <v>0</v>
      </c>
      <c r="BX232" s="79">
        <f t="shared" si="218"/>
        <v>0</v>
      </c>
      <c r="BY232" s="79">
        <f t="shared" si="219"/>
        <v>0</v>
      </c>
      <c r="BZ232" s="79">
        <f t="shared" si="220"/>
        <v>0</v>
      </c>
      <c r="CA232" s="79">
        <f t="shared" si="221"/>
        <v>0</v>
      </c>
      <c r="CB232" s="79">
        <f t="shared" si="222"/>
        <v>0</v>
      </c>
      <c r="CC232" s="79">
        <f t="shared" si="223"/>
        <v>0</v>
      </c>
      <c r="CD232" s="79">
        <f t="shared" si="224"/>
        <v>0</v>
      </c>
    </row>
    <row r="233" spans="1:82" ht="22.5" hidden="1" x14ac:dyDescent="0.2">
      <c r="A233" s="81" t="s">
        <v>376</v>
      </c>
      <c r="B233" s="82" t="s">
        <v>377</v>
      </c>
      <c r="C233" s="82">
        <v>4301135278</v>
      </c>
      <c r="D233" s="82">
        <v>4607111034397</v>
      </c>
      <c r="E233" s="83">
        <v>0.25</v>
      </c>
      <c r="F233" s="84">
        <v>6</v>
      </c>
      <c r="G233" s="83">
        <v>1.5</v>
      </c>
      <c r="H233" s="83">
        <v>1.71</v>
      </c>
      <c r="I233" s="85">
        <v>140</v>
      </c>
      <c r="J233" s="85" t="s">
        <v>96</v>
      </c>
      <c r="K233" s="86" t="s">
        <v>88</v>
      </c>
      <c r="L233" s="86"/>
      <c r="M233" s="699">
        <v>180</v>
      </c>
      <c r="N233" s="699"/>
      <c r="O233" s="84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3" s="701"/>
      <c r="Q233" s="701"/>
      <c r="R233" s="701"/>
      <c r="S233" s="701"/>
      <c r="T233" s="87" t="s">
        <v>42</v>
      </c>
      <c r="U233" s="64">
        <v>0</v>
      </c>
      <c r="V233" s="65">
        <f t="shared" si="205"/>
        <v>0</v>
      </c>
      <c r="W233" s="64">
        <v>0</v>
      </c>
      <c r="X233" s="65">
        <f t="shared" si="206"/>
        <v>0</v>
      </c>
      <c r="Y233" s="64">
        <v>0</v>
      </c>
      <c r="Z233" s="65">
        <f t="shared" si="207"/>
        <v>0</v>
      </c>
      <c r="AA233" s="64">
        <v>0</v>
      </c>
      <c r="AB233" s="65">
        <f t="shared" si="208"/>
        <v>0</v>
      </c>
      <c r="AC233" s="66" t="str">
        <f>IF(IFERROR(U233*0.00941,0)+IFERROR(W233*0.00941,0)+IFERROR(Y233*0.00941,0)+IFERROR(AA233*0.00941,0)=0,"",IFERROR(U233*0.00941,0)+IFERROR(W233*0.00941,0)+IFERROR(Y233*0.00941,0)+IFERROR(AA233*0.00941,0))</f>
        <v/>
      </c>
      <c r="AD233" s="81" t="s">
        <v>57</v>
      </c>
      <c r="AE233" s="81" t="s">
        <v>57</v>
      </c>
      <c r="AF233" s="417" t="s">
        <v>367</v>
      </c>
      <c r="AG233" s="2"/>
      <c r="AH233" s="2"/>
      <c r="AI233" s="2"/>
      <c r="AJ233" s="2"/>
      <c r="AK233" s="2"/>
      <c r="AL233" s="60"/>
      <c r="AM233" s="60"/>
      <c r="AN233" s="60"/>
      <c r="AO233" s="2"/>
      <c r="AP233" s="2"/>
      <c r="AQ233" s="2"/>
      <c r="AR233" s="2"/>
      <c r="AS233" s="2"/>
      <c r="AT233" s="2"/>
      <c r="AU233" s="20"/>
      <c r="AV233" s="20"/>
      <c r="AW233" s="21"/>
      <c r="BB233" s="416" t="s">
        <v>97</v>
      </c>
      <c r="BO233" s="79">
        <f t="shared" si="209"/>
        <v>0</v>
      </c>
      <c r="BP233" s="79">
        <f t="shared" si="210"/>
        <v>0</v>
      </c>
      <c r="BQ233" s="79">
        <f t="shared" si="211"/>
        <v>0</v>
      </c>
      <c r="BR233" s="79">
        <f t="shared" si="212"/>
        <v>0</v>
      </c>
      <c r="BS233" s="79">
        <f t="shared" si="213"/>
        <v>0</v>
      </c>
      <c r="BT233" s="79">
        <f t="shared" si="214"/>
        <v>0</v>
      </c>
      <c r="BU233" s="79">
        <f t="shared" si="215"/>
        <v>0</v>
      </c>
      <c r="BV233" s="79">
        <f t="shared" si="216"/>
        <v>0</v>
      </c>
      <c r="BW233" s="79">
        <f t="shared" si="217"/>
        <v>0</v>
      </c>
      <c r="BX233" s="79">
        <f t="shared" si="218"/>
        <v>0</v>
      </c>
      <c r="BY233" s="79">
        <f t="shared" si="219"/>
        <v>0</v>
      </c>
      <c r="BZ233" s="79">
        <f t="shared" si="220"/>
        <v>0</v>
      </c>
      <c r="CA233" s="79">
        <f t="shared" si="221"/>
        <v>0</v>
      </c>
      <c r="CB233" s="79">
        <f t="shared" si="222"/>
        <v>0</v>
      </c>
      <c r="CC233" s="79">
        <f t="shared" si="223"/>
        <v>0</v>
      </c>
      <c r="CD233" s="79">
        <f t="shared" si="224"/>
        <v>0</v>
      </c>
    </row>
    <row r="234" spans="1:82" hidden="1" x14ac:dyDescent="0.2">
      <c r="A234" s="696"/>
      <c r="B234" s="696"/>
      <c r="C234" s="696"/>
      <c r="D234" s="696"/>
      <c r="E234" s="696"/>
      <c r="F234" s="696"/>
      <c r="G234" s="696"/>
      <c r="H234" s="696"/>
      <c r="I234" s="696"/>
      <c r="J234" s="696"/>
      <c r="K234" s="696"/>
      <c r="L234" s="696"/>
      <c r="M234" s="696"/>
      <c r="N234" s="696"/>
      <c r="O234" s="704" t="s">
        <v>43</v>
      </c>
      <c r="P234" s="705"/>
      <c r="Q234" s="705"/>
      <c r="R234" s="705"/>
      <c r="S234" s="705"/>
      <c r="T234" s="39" t="s">
        <v>42</v>
      </c>
      <c r="U234" s="104">
        <f t="shared" ref="U234:AB234" si="225">IFERROR(SUM(U224:U233),0)</f>
        <v>0</v>
      </c>
      <c r="V234" s="104">
        <f t="shared" si="225"/>
        <v>0</v>
      </c>
      <c r="W234" s="104">
        <f t="shared" si="225"/>
        <v>0</v>
      </c>
      <c r="X234" s="104">
        <f t="shared" si="225"/>
        <v>0</v>
      </c>
      <c r="Y234" s="104">
        <f t="shared" si="225"/>
        <v>0</v>
      </c>
      <c r="Z234" s="104">
        <f t="shared" si="225"/>
        <v>0</v>
      </c>
      <c r="AA234" s="104">
        <f t="shared" si="225"/>
        <v>0</v>
      </c>
      <c r="AB234" s="104">
        <f t="shared" si="225"/>
        <v>0</v>
      </c>
      <c r="AC234" s="104">
        <f>IFERROR(IF(AC224="",0,AC224),0)+IFERROR(IF(AC225="",0,AC225),0)+IFERROR(IF(AC226="",0,AC226),0)+IFERROR(IF(AC227="",0,AC227),0)+IFERROR(IF(AC228="",0,AC228),0)+IFERROR(IF(AC229="",0,AC229),0)+IFERROR(IF(AC230="",0,AC230),0)+IFERROR(IF(AC231="",0,AC231),0)+IFERROR(IF(AC232="",0,AC232),0)+IFERROR(IF(AC233="",0,AC233),0)</f>
        <v>0</v>
      </c>
      <c r="AD234" s="3"/>
      <c r="AE234" s="71"/>
      <c r="AF234" s="3"/>
      <c r="AG234" s="3"/>
      <c r="AH234" s="3"/>
      <c r="AI234" s="3"/>
      <c r="AJ234" s="3"/>
      <c r="AK234" s="3"/>
      <c r="AL234" s="61"/>
      <c r="AM234" s="61"/>
      <c r="AN234" s="61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idden="1" x14ac:dyDescent="0.2">
      <c r="A235" s="696"/>
      <c r="B235" s="696"/>
      <c r="C235" s="696"/>
      <c r="D235" s="696"/>
      <c r="E235" s="696"/>
      <c r="F235" s="696"/>
      <c r="G235" s="696"/>
      <c r="H235" s="696"/>
      <c r="I235" s="696"/>
      <c r="J235" s="696"/>
      <c r="K235" s="696"/>
      <c r="L235" s="696"/>
      <c r="M235" s="696"/>
      <c r="N235" s="696"/>
      <c r="O235" s="704" t="s">
        <v>43</v>
      </c>
      <c r="P235" s="705"/>
      <c r="Q235" s="705"/>
      <c r="R235" s="705"/>
      <c r="S235" s="705"/>
      <c r="T235" s="39" t="s">
        <v>0</v>
      </c>
      <c r="U235" s="106">
        <f>IFERROR(U224*G224,0)+IFERROR(U225*G225,0)+IFERROR(U226*G226,0)+IFERROR(U227*G227,0)+IFERROR(U228*G228,0)+IFERROR(U229*G229,0)+IFERROR(U230*G230,0)+IFERROR(U231*G231,0)+IFERROR(U232*G232,0)+IFERROR(U233*G233,0)</f>
        <v>0</v>
      </c>
      <c r="V235" s="106">
        <f>IFERROR(V224*G224,0)+IFERROR(V225*G225,0)+IFERROR(V226*G226,0)+IFERROR(V227*G227,0)+IFERROR(V228*G228,0)+IFERROR(V229*G229,0)+IFERROR(V230*G230,0)+IFERROR(V231*G231,0)+IFERROR(V232*G232,0)+IFERROR(V233*G233,0)</f>
        <v>0</v>
      </c>
      <c r="W235" s="106">
        <f>IFERROR(W224*G224,0)+IFERROR(W225*G225,0)+IFERROR(W226*G226,0)+IFERROR(W227*G227,0)+IFERROR(W228*G228,0)+IFERROR(W229*G229,0)+IFERROR(W230*G230,0)+IFERROR(W231*G231,0)+IFERROR(W232*G232,0)+IFERROR(W233*G233,0)</f>
        <v>0</v>
      </c>
      <c r="X235" s="106">
        <f>IFERROR(X224*G224,0)+IFERROR(X225*G225,0)+IFERROR(X226*G226,0)+IFERROR(X227*G227,0)+IFERROR(X228*G228,0)+IFERROR(X229*G229,0)+IFERROR(X230*G230,0)+IFERROR(X231*G231,0)+IFERROR(X232*G232,0)+IFERROR(X233*G233,0)</f>
        <v>0</v>
      </c>
      <c r="Y235" s="106">
        <f>IFERROR(Y224*G224,0)+IFERROR(Y225*G225,0)+IFERROR(Y226*G226,0)+IFERROR(Y227*G227,0)+IFERROR(Y228*G228,0)+IFERROR(Y229*G229,0)+IFERROR(Y230*G230,0)+IFERROR(Y231*G231,0)+IFERROR(Y232*G232,0)+IFERROR(Y233*G233,0)</f>
        <v>0</v>
      </c>
      <c r="Z235" s="106">
        <f>IFERROR(Z224*G224,0)+IFERROR(Z225*G225,0)+IFERROR(Z226*G226,0)+IFERROR(Z227*G227,0)+IFERROR(Z228*G228,0)+IFERROR(Z229*G229,0)+IFERROR(Z230*G230,0)+IFERROR(Z231*G231,0)+IFERROR(Z232*G232,0)+IFERROR(Z233*G233,0)</f>
        <v>0</v>
      </c>
      <c r="AA235" s="106">
        <f>IFERROR(AA224*G224,0)+IFERROR(AA225*G225,0)+IFERROR(AA226*G226,0)+IFERROR(AA227*G227,0)+IFERROR(AA228*G228,0)+IFERROR(AA229*G229,0)+IFERROR(AA230*G230,0)+IFERROR(AA231*G231,0)+IFERROR(AA232*G232,0)+IFERROR(AA233*G233,0)</f>
        <v>0</v>
      </c>
      <c r="AB235" s="106">
        <f>IFERROR(AB224*G224,0)+IFERROR(AB225*G225,0)+IFERROR(AB226*G226,0)+IFERROR(AB227*G227,0)+IFERROR(AB228*G228,0)+IFERROR(AB229*G229,0)+IFERROR(AB230*G230,0)+IFERROR(AB231*G231,0)+IFERROR(AB232*G232,0)+IFERROR(AB233*G233,0)</f>
        <v>0</v>
      </c>
      <c r="AC235" s="104" t="s">
        <v>57</v>
      </c>
      <c r="AD235" s="3"/>
      <c r="AE235" s="71"/>
      <c r="AF235" s="3"/>
      <c r="AG235" s="3"/>
      <c r="AH235" s="3"/>
      <c r="AI235" s="3"/>
      <c r="AJ235" s="3"/>
      <c r="AK235" s="3"/>
      <c r="AL235" s="61"/>
      <c r="AM235" s="61"/>
      <c r="AN235" s="61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ht="15" hidden="1" x14ac:dyDescent="0.25">
      <c r="A236" s="707" t="s">
        <v>378</v>
      </c>
      <c r="B236" s="708"/>
      <c r="C236" s="708"/>
      <c r="D236" s="708"/>
      <c r="E236" s="708"/>
      <c r="F236" s="708"/>
      <c r="G236" s="708"/>
      <c r="H236" s="708"/>
      <c r="I236" s="708"/>
      <c r="J236" s="708"/>
      <c r="K236" s="708"/>
      <c r="L236" s="708"/>
      <c r="M236" s="708"/>
      <c r="N236" s="708"/>
      <c r="O236" s="708"/>
      <c r="P236" s="708"/>
      <c r="Q236" s="708"/>
      <c r="R236" s="708"/>
      <c r="S236" s="708"/>
      <c r="T236" s="708"/>
      <c r="U236" s="708"/>
      <c r="V236" s="708"/>
      <c r="W236" s="708"/>
      <c r="X236" s="708"/>
      <c r="Y236" s="708"/>
      <c r="Z236" s="708"/>
      <c r="AA236" s="709"/>
      <c r="AB236" s="709"/>
      <c r="AC236" s="709"/>
      <c r="AD236" s="709"/>
      <c r="AE236" s="710"/>
      <c r="AF236" s="711"/>
      <c r="AG236" s="2"/>
      <c r="AH236" s="2"/>
      <c r="AI236" s="2"/>
      <c r="AJ236" s="2"/>
      <c r="AK236" s="60"/>
      <c r="AL236" s="60"/>
      <c r="AM236" s="60"/>
      <c r="AN236" s="2"/>
      <c r="AO236" s="2"/>
      <c r="AP236" s="2"/>
      <c r="AQ236" s="2"/>
      <c r="AR236" s="2"/>
    </row>
    <row r="237" spans="1:82" ht="15" hidden="1" x14ac:dyDescent="0.25">
      <c r="A237" s="712" t="s">
        <v>176</v>
      </c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713"/>
      <c r="R237" s="713"/>
      <c r="S237" s="713"/>
      <c r="T237" s="713"/>
      <c r="U237" s="713"/>
      <c r="V237" s="713"/>
      <c r="W237" s="713"/>
      <c r="X237" s="708"/>
      <c r="Y237" s="708"/>
      <c r="Z237" s="708"/>
      <c r="AA237" s="709"/>
      <c r="AB237" s="709"/>
      <c r="AC237" s="709"/>
      <c r="AD237" s="709"/>
      <c r="AE237" s="710"/>
      <c r="AF237" s="714"/>
      <c r="AG237" s="2"/>
      <c r="AH237" s="2"/>
      <c r="AI237" s="2"/>
      <c r="AJ237" s="2"/>
      <c r="AK237" s="60"/>
      <c r="AL237" s="60"/>
      <c r="AM237" s="60"/>
      <c r="AN237" s="2"/>
      <c r="AO237" s="2"/>
      <c r="AP237" s="2"/>
      <c r="AQ237" s="2"/>
      <c r="AR237" s="2"/>
    </row>
    <row r="238" spans="1:82" hidden="1" x14ac:dyDescent="0.2">
      <c r="A238" s="81" t="s">
        <v>379</v>
      </c>
      <c r="B238" s="82" t="s">
        <v>380</v>
      </c>
      <c r="C238" s="82">
        <v>4301135279</v>
      </c>
      <c r="D238" s="82">
        <v>4607111035806</v>
      </c>
      <c r="E238" s="83">
        <v>0.25</v>
      </c>
      <c r="F238" s="84">
        <v>12</v>
      </c>
      <c r="G238" s="83">
        <v>3</v>
      </c>
      <c r="H238" s="83">
        <v>3.7035999999999998</v>
      </c>
      <c r="I238" s="85">
        <v>70</v>
      </c>
      <c r="J238" s="85" t="s">
        <v>96</v>
      </c>
      <c r="K238" s="86" t="s">
        <v>88</v>
      </c>
      <c r="L238" s="86"/>
      <c r="M238" s="699">
        <v>180</v>
      </c>
      <c r="N238" s="699"/>
      <c r="O238" s="85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701"/>
      <c r="Q238" s="701"/>
      <c r="R238" s="701"/>
      <c r="S238" s="701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IF(IFERROR(U238*0.01788,0)+IFERROR(W238*0.01788,0)+IFERROR(Y238*0.01788,0)+IFERROR(AA238*0.01788,0)=0,"",IFERROR(U238*0.01788,0)+IFERROR(W238*0.01788,0)+IFERROR(Y238*0.01788,0)+IFERROR(AA238*0.01788,0))</f>
        <v/>
      </c>
      <c r="AD238" s="81" t="s">
        <v>57</v>
      </c>
      <c r="AE238" s="81" t="s">
        <v>57</v>
      </c>
      <c r="AF238" s="419" t="s">
        <v>381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97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81" t="s">
        <v>382</v>
      </c>
      <c r="B239" s="82" t="s">
        <v>383</v>
      </c>
      <c r="C239" s="82">
        <v>4301135280</v>
      </c>
      <c r="D239" s="82">
        <v>4607111035806</v>
      </c>
      <c r="E239" s="83">
        <v>0.25</v>
      </c>
      <c r="F239" s="84">
        <v>6</v>
      </c>
      <c r="G239" s="83">
        <v>1.5</v>
      </c>
      <c r="H239" s="83">
        <v>1.9218</v>
      </c>
      <c r="I239" s="85">
        <v>140</v>
      </c>
      <c r="J239" s="85" t="s">
        <v>96</v>
      </c>
      <c r="K239" s="86" t="s">
        <v>88</v>
      </c>
      <c r="L239" s="86"/>
      <c r="M239" s="699">
        <v>180</v>
      </c>
      <c r="N239" s="699"/>
      <c r="O239" s="84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9" s="701"/>
      <c r="Q239" s="701"/>
      <c r="R239" s="701"/>
      <c r="S239" s="701"/>
      <c r="T239" s="87" t="s">
        <v>42</v>
      </c>
      <c r="U239" s="64">
        <v>0</v>
      </c>
      <c r="V239" s="65">
        <f>IFERROR(IF(U239="","",U239),"")</f>
        <v>0</v>
      </c>
      <c r="W239" s="64">
        <v>0</v>
      </c>
      <c r="X239" s="65">
        <f>IFERROR(IF(W239="","",W239),"")</f>
        <v>0</v>
      </c>
      <c r="Y239" s="64">
        <v>0</v>
      </c>
      <c r="Z239" s="65">
        <f>IFERROR(IF(Y239="","",Y239),"")</f>
        <v>0</v>
      </c>
      <c r="AA239" s="64">
        <v>0</v>
      </c>
      <c r="AB239" s="65">
        <f>IFERROR(IF(AA239="","",AA239),"")</f>
        <v>0</v>
      </c>
      <c r="AC239" s="66" t="str">
        <f>IF(IFERROR(U239*0.00941,0)+IFERROR(W239*0.00941,0)+IFERROR(Y239*0.00941,0)+IFERROR(AA239*0.00941,0)=0,"",IFERROR(U239*0.00941,0)+IFERROR(W239*0.00941,0)+IFERROR(Y239*0.00941,0)+IFERROR(AA239*0.00941,0))</f>
        <v/>
      </c>
      <c r="AD239" s="81" t="s">
        <v>57</v>
      </c>
      <c r="AE239" s="81" t="s">
        <v>57</v>
      </c>
      <c r="AF239" s="421" t="s">
        <v>381</v>
      </c>
      <c r="AG239" s="2"/>
      <c r="AH239" s="2"/>
      <c r="AI239" s="2"/>
      <c r="AJ239" s="2"/>
      <c r="AK239" s="2"/>
      <c r="AL239" s="60"/>
      <c r="AM239" s="60"/>
      <c r="AN239" s="60"/>
      <c r="AO239" s="2"/>
      <c r="AP239" s="2"/>
      <c r="AQ239" s="2"/>
      <c r="AR239" s="2"/>
      <c r="AS239" s="2"/>
      <c r="AT239" s="2"/>
      <c r="AU239" s="20"/>
      <c r="AV239" s="20"/>
      <c r="AW239" s="21"/>
      <c r="BB239" s="420" t="s">
        <v>97</v>
      </c>
      <c r="BO239" s="79">
        <f>IFERROR(U239*H239,0)</f>
        <v>0</v>
      </c>
      <c r="BP239" s="79">
        <f>IFERROR(V239*H239,0)</f>
        <v>0</v>
      </c>
      <c r="BQ239" s="79">
        <f>IFERROR(U239/I239,0)</f>
        <v>0</v>
      </c>
      <c r="BR239" s="79">
        <f>IFERROR(V239/I239,0)</f>
        <v>0</v>
      </c>
      <c r="BS239" s="79">
        <f>IFERROR(W239*H239,0)</f>
        <v>0</v>
      </c>
      <c r="BT239" s="79">
        <f>IFERROR(X239*H239,0)</f>
        <v>0</v>
      </c>
      <c r="BU239" s="79">
        <f>IFERROR(W239/I239,0)</f>
        <v>0</v>
      </c>
      <c r="BV239" s="79">
        <f>IFERROR(X239/I239,0)</f>
        <v>0</v>
      </c>
      <c r="BW239" s="79">
        <f>IFERROR(Y239*H239,0)</f>
        <v>0</v>
      </c>
      <c r="BX239" s="79">
        <f>IFERROR(Z239*H239,0)</f>
        <v>0</v>
      </c>
      <c r="BY239" s="79">
        <f>IFERROR(Y239/I239,0)</f>
        <v>0</v>
      </c>
      <c r="BZ239" s="79">
        <f>IFERROR(Z239/I239,0)</f>
        <v>0</v>
      </c>
      <c r="CA239" s="79">
        <f>IFERROR(AA239*H239,0)</f>
        <v>0</v>
      </c>
      <c r="CB239" s="79">
        <f>IFERROR(AB239*H239,0)</f>
        <v>0</v>
      </c>
      <c r="CC239" s="79">
        <f>IFERROR(AA239/I239,0)</f>
        <v>0</v>
      </c>
      <c r="CD239" s="79">
        <f>IFERROR(AB239/I239,0)</f>
        <v>0</v>
      </c>
    </row>
    <row r="240" spans="1:82" hidden="1" x14ac:dyDescent="0.2">
      <c r="A240" s="81" t="s">
        <v>382</v>
      </c>
      <c r="B240" s="82" t="s">
        <v>383</v>
      </c>
      <c r="C240" s="82">
        <v>4301135483</v>
      </c>
      <c r="D240" s="82">
        <v>4607111035806</v>
      </c>
      <c r="E240" s="83">
        <v>0.25</v>
      </c>
      <c r="F240" s="84">
        <v>6</v>
      </c>
      <c r="G240" s="83">
        <v>1.5</v>
      </c>
      <c r="H240" s="83">
        <v>1.9218</v>
      </c>
      <c r="I240" s="85">
        <v>140</v>
      </c>
      <c r="J240" s="85" t="s">
        <v>96</v>
      </c>
      <c r="K240" s="86" t="s">
        <v>88</v>
      </c>
      <c r="L240" s="86"/>
      <c r="M240" s="699">
        <v>180</v>
      </c>
      <c r="N240" s="699"/>
      <c r="O240" s="848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0" s="701"/>
      <c r="Q240" s="701"/>
      <c r="R240" s="701"/>
      <c r="S240" s="701"/>
      <c r="T240" s="87" t="s">
        <v>42</v>
      </c>
      <c r="U240" s="64">
        <v>0</v>
      </c>
      <c r="V240" s="65">
        <f>IFERROR(IF(U240="","",U240),"")</f>
        <v>0</v>
      </c>
      <c r="W240" s="64">
        <v>0</v>
      </c>
      <c r="X240" s="65">
        <f>IFERROR(IF(W240="","",W240),"")</f>
        <v>0</v>
      </c>
      <c r="Y240" s="64">
        <v>0</v>
      </c>
      <c r="Z240" s="65">
        <f>IFERROR(IF(Y240="","",Y240),"")</f>
        <v>0</v>
      </c>
      <c r="AA240" s="64">
        <v>0</v>
      </c>
      <c r="AB240" s="65">
        <f>IFERROR(IF(AA240="","",AA240),"")</f>
        <v>0</v>
      </c>
      <c r="AC240" s="66" t="str">
        <f>IF(IFERROR(U240*0.00941,0)+IFERROR(W240*0.00941,0)+IFERROR(Y240*0.00941,0)+IFERROR(AA240*0.00941,0)=0,"",IFERROR(U240*0.00941,0)+IFERROR(W240*0.00941,0)+IFERROR(Y240*0.00941,0)+IFERROR(AA240*0.00941,0))</f>
        <v/>
      </c>
      <c r="AD240" s="81" t="s">
        <v>57</v>
      </c>
      <c r="AE240" s="81" t="s">
        <v>57</v>
      </c>
      <c r="AF240" s="423" t="s">
        <v>381</v>
      </c>
      <c r="AG240" s="2"/>
      <c r="AH240" s="2"/>
      <c r="AI240" s="2"/>
      <c r="AJ240" s="2"/>
      <c r="AK240" s="2"/>
      <c r="AL240" s="60"/>
      <c r="AM240" s="60"/>
      <c r="AN240" s="60"/>
      <c r="AO240" s="2"/>
      <c r="AP240" s="2"/>
      <c r="AQ240" s="2"/>
      <c r="AR240" s="2"/>
      <c r="AS240" s="2"/>
      <c r="AT240" s="2"/>
      <c r="AU240" s="20"/>
      <c r="AV240" s="20"/>
      <c r="AW240" s="21"/>
      <c r="BB240" s="422" t="s">
        <v>97</v>
      </c>
      <c r="BO240" s="79">
        <f>IFERROR(U240*H240,0)</f>
        <v>0</v>
      </c>
      <c r="BP240" s="79">
        <f>IFERROR(V240*H240,0)</f>
        <v>0</v>
      </c>
      <c r="BQ240" s="79">
        <f>IFERROR(U240/I240,0)</f>
        <v>0</v>
      </c>
      <c r="BR240" s="79">
        <f>IFERROR(V240/I240,0)</f>
        <v>0</v>
      </c>
      <c r="BS240" s="79">
        <f>IFERROR(W240*H240,0)</f>
        <v>0</v>
      </c>
      <c r="BT240" s="79">
        <f>IFERROR(X240*H240,0)</f>
        <v>0</v>
      </c>
      <c r="BU240" s="79">
        <f>IFERROR(W240/I240,0)</f>
        <v>0</v>
      </c>
      <c r="BV240" s="79">
        <f>IFERROR(X240/I240,0)</f>
        <v>0</v>
      </c>
      <c r="BW240" s="79">
        <f>IFERROR(Y240*H240,0)</f>
        <v>0</v>
      </c>
      <c r="BX240" s="79">
        <f>IFERROR(Z240*H240,0)</f>
        <v>0</v>
      </c>
      <c r="BY240" s="79">
        <f>IFERROR(Y240/I240,0)</f>
        <v>0</v>
      </c>
      <c r="BZ240" s="79">
        <f>IFERROR(Z240/I240,0)</f>
        <v>0</v>
      </c>
      <c r="CA240" s="79">
        <f>IFERROR(AA240*H240,0)</f>
        <v>0</v>
      </c>
      <c r="CB240" s="79">
        <f>IFERROR(AB240*H240,0)</f>
        <v>0</v>
      </c>
      <c r="CC240" s="79">
        <f>IFERROR(AA240/I240,0)</f>
        <v>0</v>
      </c>
      <c r="CD240" s="79">
        <f>IFERROR(AB240/I240,0)</f>
        <v>0</v>
      </c>
    </row>
    <row r="241" spans="1:82" hidden="1" x14ac:dyDescent="0.2">
      <c r="A241" s="696"/>
      <c r="B241" s="696"/>
      <c r="C241" s="696"/>
      <c r="D241" s="696"/>
      <c r="E241" s="696"/>
      <c r="F241" s="696"/>
      <c r="G241" s="696"/>
      <c r="H241" s="696"/>
      <c r="I241" s="696"/>
      <c r="J241" s="696"/>
      <c r="K241" s="696"/>
      <c r="L241" s="696"/>
      <c r="M241" s="696"/>
      <c r="N241" s="696"/>
      <c r="O241" s="704" t="s">
        <v>43</v>
      </c>
      <c r="P241" s="705"/>
      <c r="Q241" s="705"/>
      <c r="R241" s="705"/>
      <c r="S241" s="705"/>
      <c r="T241" s="39" t="s">
        <v>42</v>
      </c>
      <c r="U241" s="104">
        <f t="shared" ref="U241:AB241" si="226">IFERROR(SUM(U238:U240),0)</f>
        <v>0</v>
      </c>
      <c r="V241" s="104">
        <f t="shared" si="226"/>
        <v>0</v>
      </c>
      <c r="W241" s="104">
        <f t="shared" si="226"/>
        <v>0</v>
      </c>
      <c r="X241" s="104">
        <f t="shared" si="226"/>
        <v>0</v>
      </c>
      <c r="Y241" s="104">
        <f t="shared" si="226"/>
        <v>0</v>
      </c>
      <c r="Z241" s="104">
        <f t="shared" si="226"/>
        <v>0</v>
      </c>
      <c r="AA241" s="104">
        <f t="shared" si="226"/>
        <v>0</v>
      </c>
      <c r="AB241" s="104">
        <f t="shared" si="226"/>
        <v>0</v>
      </c>
      <c r="AC241" s="104">
        <f>IFERROR(IF(AC238="",0,AC238),0)+IFERROR(IF(AC239="",0,AC239),0)+IFERROR(IF(AC240="",0,AC240),0)</f>
        <v>0</v>
      </c>
      <c r="AD241" s="3"/>
      <c r="AE241" s="71"/>
      <c r="AF241" s="3"/>
      <c r="AG241" s="3"/>
      <c r="AH241" s="3"/>
      <c r="AI241" s="3"/>
      <c r="AJ241" s="3"/>
      <c r="AK241" s="3"/>
      <c r="AL241" s="61"/>
      <c r="AM241" s="61"/>
      <c r="AN241" s="61"/>
      <c r="AO241" s="3"/>
      <c r="AP241" s="3"/>
      <c r="AQ241" s="2"/>
      <c r="AR241" s="2"/>
      <c r="AS241" s="2"/>
      <c r="AT241" s="2"/>
      <c r="AU241" s="20"/>
      <c r="AV241" s="20"/>
      <c r="AW241" s="21"/>
    </row>
    <row r="242" spans="1:82" hidden="1" x14ac:dyDescent="0.2">
      <c r="A242" s="696"/>
      <c r="B242" s="696"/>
      <c r="C242" s="696"/>
      <c r="D242" s="696"/>
      <c r="E242" s="696"/>
      <c r="F242" s="696"/>
      <c r="G242" s="696"/>
      <c r="H242" s="696"/>
      <c r="I242" s="696"/>
      <c r="J242" s="696"/>
      <c r="K242" s="696"/>
      <c r="L242" s="696"/>
      <c r="M242" s="696"/>
      <c r="N242" s="696"/>
      <c r="O242" s="704" t="s">
        <v>43</v>
      </c>
      <c r="P242" s="705"/>
      <c r="Q242" s="705"/>
      <c r="R242" s="705"/>
      <c r="S242" s="705"/>
      <c r="T242" s="39" t="s">
        <v>0</v>
      </c>
      <c r="U242" s="106">
        <f>IFERROR(U238*G238,0)+IFERROR(U239*G239,0)+IFERROR(U240*G240,0)</f>
        <v>0</v>
      </c>
      <c r="V242" s="106">
        <f>IFERROR(V238*G238,0)+IFERROR(V239*G239,0)+IFERROR(V240*G240,0)</f>
        <v>0</v>
      </c>
      <c r="W242" s="106">
        <f>IFERROR(W238*G238,0)+IFERROR(W239*G239,0)+IFERROR(W240*G240,0)</f>
        <v>0</v>
      </c>
      <c r="X242" s="106">
        <f>IFERROR(X238*G238,0)+IFERROR(X239*G239,0)+IFERROR(X240*G240,0)</f>
        <v>0</v>
      </c>
      <c r="Y242" s="106">
        <f>IFERROR(Y238*G238,0)+IFERROR(Y239*G239,0)+IFERROR(Y240*G240,0)</f>
        <v>0</v>
      </c>
      <c r="Z242" s="106">
        <f>IFERROR(Z238*G238,0)+IFERROR(Z239*G239,0)+IFERROR(Z240*G240,0)</f>
        <v>0</v>
      </c>
      <c r="AA242" s="106">
        <f>IFERROR(AA238*G238,0)+IFERROR(AA239*G239,0)+IFERROR(AA240*G240,0)</f>
        <v>0</v>
      </c>
      <c r="AB242" s="106">
        <f>IFERROR(AB238*G238,0)+IFERROR(AB239*G239,0)+IFERROR(AB240*G240,0)</f>
        <v>0</v>
      </c>
      <c r="AC242" s="104" t="s">
        <v>57</v>
      </c>
      <c r="AD242" s="3"/>
      <c r="AE242" s="71"/>
      <c r="AF242" s="3"/>
      <c r="AG242" s="3"/>
      <c r="AH242" s="3"/>
      <c r="AI242" s="3"/>
      <c r="AJ242" s="3"/>
      <c r="AK242" s="3"/>
      <c r="AL242" s="61"/>
      <c r="AM242" s="61"/>
      <c r="AN242" s="61"/>
      <c r="AO242" s="3"/>
      <c r="AP242" s="3"/>
      <c r="AQ242" s="2"/>
      <c r="AR242" s="2"/>
      <c r="AS242" s="2"/>
      <c r="AT242" s="2"/>
      <c r="AU242" s="20"/>
      <c r="AV242" s="20"/>
      <c r="AW242" s="21"/>
    </row>
    <row r="243" spans="1:82" ht="15" hidden="1" x14ac:dyDescent="0.25">
      <c r="A243" s="707" t="s">
        <v>384</v>
      </c>
      <c r="B243" s="708"/>
      <c r="C243" s="708"/>
      <c r="D243" s="708"/>
      <c r="E243" s="708"/>
      <c r="F243" s="708"/>
      <c r="G243" s="708"/>
      <c r="H243" s="708"/>
      <c r="I243" s="708"/>
      <c r="J243" s="708"/>
      <c r="K243" s="708"/>
      <c r="L243" s="708"/>
      <c r="M243" s="708"/>
      <c r="N243" s="708"/>
      <c r="O243" s="708"/>
      <c r="P243" s="708"/>
      <c r="Q243" s="708"/>
      <c r="R243" s="708"/>
      <c r="S243" s="708"/>
      <c r="T243" s="708"/>
      <c r="U243" s="708"/>
      <c r="V243" s="708"/>
      <c r="W243" s="708"/>
      <c r="X243" s="708"/>
      <c r="Y243" s="708"/>
      <c r="Z243" s="708"/>
      <c r="AA243" s="709"/>
      <c r="AB243" s="709"/>
      <c r="AC243" s="709"/>
      <c r="AD243" s="709"/>
      <c r="AE243" s="710"/>
      <c r="AF243" s="711"/>
      <c r="AG243" s="2"/>
      <c r="AH243" s="2"/>
      <c r="AI243" s="2"/>
      <c r="AJ243" s="2"/>
      <c r="AK243" s="60"/>
      <c r="AL243" s="60"/>
      <c r="AM243" s="60"/>
      <c r="AN243" s="2"/>
      <c r="AO243" s="2"/>
      <c r="AP243" s="2"/>
      <c r="AQ243" s="2"/>
      <c r="AR243" s="2"/>
    </row>
    <row r="244" spans="1:82" ht="15" hidden="1" x14ac:dyDescent="0.25">
      <c r="A244" s="712" t="s">
        <v>385</v>
      </c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13"/>
      <c r="P244" s="713"/>
      <c r="Q244" s="713"/>
      <c r="R244" s="713"/>
      <c r="S244" s="713"/>
      <c r="T244" s="713"/>
      <c r="U244" s="713"/>
      <c r="V244" s="713"/>
      <c r="W244" s="713"/>
      <c r="X244" s="708"/>
      <c r="Y244" s="708"/>
      <c r="Z244" s="708"/>
      <c r="AA244" s="709"/>
      <c r="AB244" s="709"/>
      <c r="AC244" s="709"/>
      <c r="AD244" s="709"/>
      <c r="AE244" s="710"/>
      <c r="AF244" s="714"/>
      <c r="AG244" s="2"/>
      <c r="AH244" s="2"/>
      <c r="AI244" s="2"/>
      <c r="AJ244" s="2"/>
      <c r="AK244" s="60"/>
      <c r="AL244" s="60"/>
      <c r="AM244" s="60"/>
      <c r="AN244" s="2"/>
      <c r="AO244" s="2"/>
      <c r="AP244" s="2"/>
      <c r="AQ244" s="2"/>
      <c r="AR244" s="2"/>
    </row>
    <row r="245" spans="1:82" hidden="1" x14ac:dyDescent="0.2">
      <c r="A245" s="81" t="s">
        <v>386</v>
      </c>
      <c r="B245" s="82" t="s">
        <v>387</v>
      </c>
      <c r="C245" s="82">
        <v>4301071054</v>
      </c>
      <c r="D245" s="82">
        <v>4607111035639</v>
      </c>
      <c r="E245" s="83">
        <v>0.2</v>
      </c>
      <c r="F245" s="84">
        <v>8</v>
      </c>
      <c r="G245" s="83">
        <v>1.6</v>
      </c>
      <c r="H245" s="83">
        <v>2.12</v>
      </c>
      <c r="I245" s="85">
        <v>72</v>
      </c>
      <c r="J245" s="85" t="s">
        <v>388</v>
      </c>
      <c r="K245" s="86" t="s">
        <v>88</v>
      </c>
      <c r="L245" s="86"/>
      <c r="M245" s="699">
        <v>180</v>
      </c>
      <c r="N245" s="699"/>
      <c r="O245" s="84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5" s="701"/>
      <c r="Q245" s="701"/>
      <c r="R245" s="701"/>
      <c r="S245" s="701"/>
      <c r="T245" s="87" t="s">
        <v>42</v>
      </c>
      <c r="U245" s="64">
        <v>0</v>
      </c>
      <c r="V245" s="65">
        <f>IFERROR(IF(U245="","",U245),"")</f>
        <v>0</v>
      </c>
      <c r="W245" s="64">
        <v>0</v>
      </c>
      <c r="X245" s="65">
        <f>IFERROR(IF(W245="","",W245),"")</f>
        <v>0</v>
      </c>
      <c r="Y245" s="64">
        <v>0</v>
      </c>
      <c r="Z245" s="65">
        <f>IFERROR(IF(Y245="","",Y245),"")</f>
        <v>0</v>
      </c>
      <c r="AA245" s="64">
        <v>0</v>
      </c>
      <c r="AB245" s="65">
        <f>IFERROR(IF(AA245="","",AA245),"")</f>
        <v>0</v>
      </c>
      <c r="AC245" s="66" t="str">
        <f>IF(IFERROR(U245*0.01157,0)+IFERROR(W245*0.01157,0)+IFERROR(Y245*0.01157,0)+IFERROR(AA245*0.01157,0)=0,"",IFERROR(U245*0.01157,0)+IFERROR(W245*0.01157,0)+IFERROR(Y245*0.01157,0)+IFERROR(AA245*0.01157,0))</f>
        <v/>
      </c>
      <c r="AD245" s="81" t="s">
        <v>57</v>
      </c>
      <c r="AE245" s="81" t="s">
        <v>57</v>
      </c>
      <c r="AF245" s="425" t="s">
        <v>389</v>
      </c>
      <c r="AG245" s="2"/>
      <c r="AH245" s="2"/>
      <c r="AI245" s="2"/>
      <c r="AJ245" s="2"/>
      <c r="AK245" s="2"/>
      <c r="AL245" s="60"/>
      <c r="AM245" s="60"/>
      <c r="AN245" s="60"/>
      <c r="AO245" s="2"/>
      <c r="AP245" s="2"/>
      <c r="AQ245" s="2"/>
      <c r="AR245" s="2"/>
      <c r="AS245" s="2"/>
      <c r="AT245" s="2"/>
      <c r="AU245" s="20"/>
      <c r="AV245" s="20"/>
      <c r="AW245" s="21"/>
      <c r="BB245" s="424" t="s">
        <v>97</v>
      </c>
      <c r="BO245" s="79">
        <f>IFERROR(U245*H245,0)</f>
        <v>0</v>
      </c>
      <c r="BP245" s="79">
        <f>IFERROR(V245*H245,0)</f>
        <v>0</v>
      </c>
      <c r="BQ245" s="79">
        <f>IFERROR(U245/I245,0)</f>
        <v>0</v>
      </c>
      <c r="BR245" s="79">
        <f>IFERROR(V245/I245,0)</f>
        <v>0</v>
      </c>
      <c r="BS245" s="79">
        <f>IFERROR(W245*H245,0)</f>
        <v>0</v>
      </c>
      <c r="BT245" s="79">
        <f>IFERROR(X245*H245,0)</f>
        <v>0</v>
      </c>
      <c r="BU245" s="79">
        <f>IFERROR(W245/I245,0)</f>
        <v>0</v>
      </c>
      <c r="BV245" s="79">
        <f>IFERROR(X245/I245,0)</f>
        <v>0</v>
      </c>
      <c r="BW245" s="79">
        <f>IFERROR(Y245*H245,0)</f>
        <v>0</v>
      </c>
      <c r="BX245" s="79">
        <f>IFERROR(Z245*H245,0)</f>
        <v>0</v>
      </c>
      <c r="BY245" s="79">
        <f>IFERROR(Y245/I245,0)</f>
        <v>0</v>
      </c>
      <c r="BZ245" s="79">
        <f>IFERROR(Z245/I245,0)</f>
        <v>0</v>
      </c>
      <c r="CA245" s="79">
        <f>IFERROR(AA245*H245,0)</f>
        <v>0</v>
      </c>
      <c r="CB245" s="79">
        <f>IFERROR(AB245*H245,0)</f>
        <v>0</v>
      </c>
      <c r="CC245" s="79">
        <f>IFERROR(AA245/I245,0)</f>
        <v>0</v>
      </c>
      <c r="CD245" s="79">
        <f>IFERROR(AB245/I245,0)</f>
        <v>0</v>
      </c>
    </row>
    <row r="246" spans="1:82" hidden="1" x14ac:dyDescent="0.2">
      <c r="A246" s="81" t="s">
        <v>390</v>
      </c>
      <c r="B246" s="82" t="s">
        <v>391</v>
      </c>
      <c r="C246" s="82">
        <v>4301135540</v>
      </c>
      <c r="D246" s="82">
        <v>4607111035646</v>
      </c>
      <c r="E246" s="83">
        <v>0.2</v>
      </c>
      <c r="F246" s="84">
        <v>8</v>
      </c>
      <c r="G246" s="83">
        <v>1.6</v>
      </c>
      <c r="H246" s="83">
        <v>2.12</v>
      </c>
      <c r="I246" s="85">
        <v>72</v>
      </c>
      <c r="J246" s="85" t="s">
        <v>388</v>
      </c>
      <c r="K246" s="86" t="s">
        <v>88</v>
      </c>
      <c r="L246" s="86"/>
      <c r="M246" s="699">
        <v>180</v>
      </c>
      <c r="N246" s="699"/>
      <c r="O246" s="84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6" s="701"/>
      <c r="Q246" s="701"/>
      <c r="R246" s="701"/>
      <c r="S246" s="701"/>
      <c r="T246" s="87" t="s">
        <v>42</v>
      </c>
      <c r="U246" s="64">
        <v>0</v>
      </c>
      <c r="V246" s="65">
        <f>IFERROR(IF(U246="","",U246),"")</f>
        <v>0</v>
      </c>
      <c r="W246" s="64">
        <v>0</v>
      </c>
      <c r="X246" s="65">
        <f>IFERROR(IF(W246="","",W246),"")</f>
        <v>0</v>
      </c>
      <c r="Y246" s="64">
        <v>0</v>
      </c>
      <c r="Z246" s="65">
        <f>IFERROR(IF(Y246="","",Y246),"")</f>
        <v>0</v>
      </c>
      <c r="AA246" s="64">
        <v>0</v>
      </c>
      <c r="AB246" s="65">
        <f>IFERROR(IF(AA246="","",AA246),"")</f>
        <v>0</v>
      </c>
      <c r="AC246" s="66" t="str">
        <f>IF(IFERROR(U246*0.01157,0)+IFERROR(W246*0.01157,0)+IFERROR(Y246*0.01157,0)+IFERROR(AA246*0.01157,0)=0,"",IFERROR(U246*0.01157,0)+IFERROR(W246*0.01157,0)+IFERROR(Y246*0.01157,0)+IFERROR(AA246*0.01157,0))</f>
        <v/>
      </c>
      <c r="AD246" s="81" t="s">
        <v>57</v>
      </c>
      <c r="AE246" s="81" t="s">
        <v>57</v>
      </c>
      <c r="AF246" s="427" t="s">
        <v>389</v>
      </c>
      <c r="AG246" s="2"/>
      <c r="AH246" s="2"/>
      <c r="AI246" s="2"/>
      <c r="AJ246" s="2"/>
      <c r="AK246" s="2"/>
      <c r="AL246" s="60"/>
      <c r="AM246" s="60"/>
      <c r="AN246" s="60"/>
      <c r="AO246" s="2"/>
      <c r="AP246" s="2"/>
      <c r="AQ246" s="2"/>
      <c r="AR246" s="2"/>
      <c r="AS246" s="2"/>
      <c r="AT246" s="2"/>
      <c r="AU246" s="20"/>
      <c r="AV246" s="20"/>
      <c r="AW246" s="21"/>
      <c r="BB246" s="426" t="s">
        <v>97</v>
      </c>
      <c r="BO246" s="79">
        <f>IFERROR(U246*H246,0)</f>
        <v>0</v>
      </c>
      <c r="BP246" s="79">
        <f>IFERROR(V246*H246,0)</f>
        <v>0</v>
      </c>
      <c r="BQ246" s="79">
        <f>IFERROR(U246/I246,0)</f>
        <v>0</v>
      </c>
      <c r="BR246" s="79">
        <f>IFERROR(V246/I246,0)</f>
        <v>0</v>
      </c>
      <c r="BS246" s="79">
        <f>IFERROR(W246*H246,0)</f>
        <v>0</v>
      </c>
      <c r="BT246" s="79">
        <f>IFERROR(X246*H246,0)</f>
        <v>0</v>
      </c>
      <c r="BU246" s="79">
        <f>IFERROR(W246/I246,0)</f>
        <v>0</v>
      </c>
      <c r="BV246" s="79">
        <f>IFERROR(X246/I246,0)</f>
        <v>0</v>
      </c>
      <c r="BW246" s="79">
        <f>IFERROR(Y246*H246,0)</f>
        <v>0</v>
      </c>
      <c r="BX246" s="79">
        <f>IFERROR(Z246*H246,0)</f>
        <v>0</v>
      </c>
      <c r="BY246" s="79">
        <f>IFERROR(Y246/I246,0)</f>
        <v>0</v>
      </c>
      <c r="BZ246" s="79">
        <f>IFERROR(Z246/I246,0)</f>
        <v>0</v>
      </c>
      <c r="CA246" s="79">
        <f>IFERROR(AA246*H246,0)</f>
        <v>0</v>
      </c>
      <c r="CB246" s="79">
        <f>IFERROR(AB246*H246,0)</f>
        <v>0</v>
      </c>
      <c r="CC246" s="79">
        <f>IFERROR(AA246/I246,0)</f>
        <v>0</v>
      </c>
      <c r="CD246" s="79">
        <f>IFERROR(AB246/I246,0)</f>
        <v>0</v>
      </c>
    </row>
    <row r="247" spans="1:82" hidden="1" x14ac:dyDescent="0.2">
      <c r="A247" s="696"/>
      <c r="B247" s="696"/>
      <c r="C247" s="696"/>
      <c r="D247" s="696"/>
      <c r="E247" s="696"/>
      <c r="F247" s="696"/>
      <c r="G247" s="696"/>
      <c r="H247" s="696"/>
      <c r="I247" s="696"/>
      <c r="J247" s="696"/>
      <c r="K247" s="696"/>
      <c r="L247" s="696"/>
      <c r="M247" s="696"/>
      <c r="N247" s="696"/>
      <c r="O247" s="704" t="s">
        <v>43</v>
      </c>
      <c r="P247" s="705"/>
      <c r="Q247" s="705"/>
      <c r="R247" s="705"/>
      <c r="S247" s="705"/>
      <c r="T247" s="39" t="s">
        <v>42</v>
      </c>
      <c r="U247" s="104">
        <f t="shared" ref="U247:AB247" si="227">IFERROR(SUM(U245:U246),0)</f>
        <v>0</v>
      </c>
      <c r="V247" s="104">
        <f t="shared" si="227"/>
        <v>0</v>
      </c>
      <c r="W247" s="104">
        <f t="shared" si="227"/>
        <v>0</v>
      </c>
      <c r="X247" s="104">
        <f t="shared" si="227"/>
        <v>0</v>
      </c>
      <c r="Y247" s="104">
        <f t="shared" si="227"/>
        <v>0</v>
      </c>
      <c r="Z247" s="104">
        <f t="shared" si="227"/>
        <v>0</v>
      </c>
      <c r="AA247" s="104">
        <f t="shared" si="227"/>
        <v>0</v>
      </c>
      <c r="AB247" s="104">
        <f t="shared" si="227"/>
        <v>0</v>
      </c>
      <c r="AC247" s="104">
        <f>IFERROR(IF(AC245="",0,AC245),0)+IFERROR(IF(AC246="",0,AC246),0)</f>
        <v>0</v>
      </c>
      <c r="AD247" s="3"/>
      <c r="AE247" s="71"/>
      <c r="AF247" s="3"/>
      <c r="AG247" s="3"/>
      <c r="AH247" s="3"/>
      <c r="AI247" s="3"/>
      <c r="AJ247" s="3"/>
      <c r="AK247" s="3"/>
      <c r="AL247" s="61"/>
      <c r="AM247" s="61"/>
      <c r="AN247" s="61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idden="1" x14ac:dyDescent="0.2">
      <c r="A248" s="696"/>
      <c r="B248" s="696"/>
      <c r="C248" s="696"/>
      <c r="D248" s="696"/>
      <c r="E248" s="696"/>
      <c r="F248" s="696"/>
      <c r="G248" s="696"/>
      <c r="H248" s="696"/>
      <c r="I248" s="696"/>
      <c r="J248" s="696"/>
      <c r="K248" s="696"/>
      <c r="L248" s="696"/>
      <c r="M248" s="696"/>
      <c r="N248" s="696"/>
      <c r="O248" s="704" t="s">
        <v>43</v>
      </c>
      <c r="P248" s="705"/>
      <c r="Q248" s="705"/>
      <c r="R248" s="705"/>
      <c r="S248" s="705"/>
      <c r="T248" s="39" t="s">
        <v>0</v>
      </c>
      <c r="U248" s="106">
        <f>IFERROR(U245*G245,0)+IFERROR(U246*G246,0)</f>
        <v>0</v>
      </c>
      <c r="V248" s="106">
        <f>IFERROR(V245*G245,0)+IFERROR(V246*G246,0)</f>
        <v>0</v>
      </c>
      <c r="W248" s="106">
        <f>IFERROR(W245*G245,0)+IFERROR(W246*G246,0)</f>
        <v>0</v>
      </c>
      <c r="X248" s="106">
        <f>IFERROR(X245*G245,0)+IFERROR(X246*G246,0)</f>
        <v>0</v>
      </c>
      <c r="Y248" s="106">
        <f>IFERROR(Y245*G245,0)+IFERROR(Y246*G246,0)</f>
        <v>0</v>
      </c>
      <c r="Z248" s="106">
        <f>IFERROR(Z245*G245,0)+IFERROR(Z246*G246,0)</f>
        <v>0</v>
      </c>
      <c r="AA248" s="106">
        <f>IFERROR(AA245*G245,0)+IFERROR(AA246*G246,0)</f>
        <v>0</v>
      </c>
      <c r="AB248" s="106">
        <f>IFERROR(AB245*G245,0)+IFERROR(AB246*G246,0)</f>
        <v>0</v>
      </c>
      <c r="AC248" s="104" t="s">
        <v>57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t="15" hidden="1" x14ac:dyDescent="0.25">
      <c r="A249" s="707" t="s">
        <v>392</v>
      </c>
      <c r="B249" s="708"/>
      <c r="C249" s="708"/>
      <c r="D249" s="708"/>
      <c r="E249" s="708"/>
      <c r="F249" s="708"/>
      <c r="G249" s="708"/>
      <c r="H249" s="708"/>
      <c r="I249" s="708"/>
      <c r="J249" s="708"/>
      <c r="K249" s="708"/>
      <c r="L249" s="708"/>
      <c r="M249" s="708"/>
      <c r="N249" s="708"/>
      <c r="O249" s="708"/>
      <c r="P249" s="708"/>
      <c r="Q249" s="708"/>
      <c r="R249" s="708"/>
      <c r="S249" s="708"/>
      <c r="T249" s="708"/>
      <c r="U249" s="708"/>
      <c r="V249" s="708"/>
      <c r="W249" s="708"/>
      <c r="X249" s="708"/>
      <c r="Y249" s="708"/>
      <c r="Z249" s="708"/>
      <c r="AA249" s="709"/>
      <c r="AB249" s="709"/>
      <c r="AC249" s="709"/>
      <c r="AD249" s="709"/>
      <c r="AE249" s="710"/>
      <c r="AF249" s="711"/>
      <c r="AG249" s="2"/>
      <c r="AH249" s="2"/>
      <c r="AI249" s="2"/>
      <c r="AJ249" s="2"/>
      <c r="AK249" s="60"/>
      <c r="AL249" s="60"/>
      <c r="AM249" s="60"/>
      <c r="AN249" s="2"/>
      <c r="AO249" s="2"/>
      <c r="AP249" s="2"/>
      <c r="AQ249" s="2"/>
      <c r="AR249" s="2"/>
    </row>
    <row r="250" spans="1:82" ht="15" hidden="1" x14ac:dyDescent="0.25">
      <c r="A250" s="712" t="s">
        <v>176</v>
      </c>
      <c r="B250" s="713"/>
      <c r="C250" s="713"/>
      <c r="D250" s="713"/>
      <c r="E250" s="713"/>
      <c r="F250" s="713"/>
      <c r="G250" s="713"/>
      <c r="H250" s="713"/>
      <c r="I250" s="713"/>
      <c r="J250" s="713"/>
      <c r="K250" s="713"/>
      <c r="L250" s="713"/>
      <c r="M250" s="713"/>
      <c r="N250" s="713"/>
      <c r="O250" s="713"/>
      <c r="P250" s="713"/>
      <c r="Q250" s="713"/>
      <c r="R250" s="713"/>
      <c r="S250" s="713"/>
      <c r="T250" s="713"/>
      <c r="U250" s="713"/>
      <c r="V250" s="713"/>
      <c r="W250" s="713"/>
      <c r="X250" s="708"/>
      <c r="Y250" s="708"/>
      <c r="Z250" s="708"/>
      <c r="AA250" s="709"/>
      <c r="AB250" s="709"/>
      <c r="AC250" s="709"/>
      <c r="AD250" s="709"/>
      <c r="AE250" s="710"/>
      <c r="AF250" s="714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idden="1" x14ac:dyDescent="0.2">
      <c r="A251" s="81" t="s">
        <v>393</v>
      </c>
      <c r="B251" s="82" t="s">
        <v>394</v>
      </c>
      <c r="C251" s="82">
        <v>4301135281</v>
      </c>
      <c r="D251" s="82">
        <v>4607111036568</v>
      </c>
      <c r="E251" s="83">
        <v>0.28000000000000003</v>
      </c>
      <c r="F251" s="84">
        <v>6</v>
      </c>
      <c r="G251" s="83">
        <v>1.68</v>
      </c>
      <c r="H251" s="83">
        <v>2.1017999999999999</v>
      </c>
      <c r="I251" s="85">
        <v>140</v>
      </c>
      <c r="J251" s="85" t="s">
        <v>96</v>
      </c>
      <c r="K251" s="86" t="s">
        <v>88</v>
      </c>
      <c r="L251" s="86"/>
      <c r="M251" s="699">
        <v>180</v>
      </c>
      <c r="N251" s="699"/>
      <c r="O251" s="8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1" s="701"/>
      <c r="Q251" s="701"/>
      <c r="R251" s="701"/>
      <c r="S251" s="701"/>
      <c r="T251" s="87" t="s">
        <v>42</v>
      </c>
      <c r="U251" s="64">
        <v>0</v>
      </c>
      <c r="V251" s="65">
        <f>IFERROR(IF(U251="","",U251),"")</f>
        <v>0</v>
      </c>
      <c r="W251" s="64">
        <v>0</v>
      </c>
      <c r="X251" s="65">
        <f>IFERROR(IF(W251="","",W251),"")</f>
        <v>0</v>
      </c>
      <c r="Y251" s="64">
        <v>0</v>
      </c>
      <c r="Z251" s="65">
        <f>IFERROR(IF(Y251="","",Y251),"")</f>
        <v>0</v>
      </c>
      <c r="AA251" s="64">
        <v>0</v>
      </c>
      <c r="AB251" s="65">
        <f>IFERROR(IF(AA251="","",AA251),"")</f>
        <v>0</v>
      </c>
      <c r="AC251" s="66" t="str">
        <f>IF(IFERROR(U251*0.00941,0)+IFERROR(W251*0.00941,0)+IFERROR(Y251*0.00941,0)+IFERROR(AA251*0.00941,0)=0,"",IFERROR(U251*0.00941,0)+IFERROR(W251*0.00941,0)+IFERROR(Y251*0.00941,0)+IFERROR(AA251*0.00941,0))</f>
        <v/>
      </c>
      <c r="AD251" s="81" t="s">
        <v>57</v>
      </c>
      <c r="AE251" s="81" t="s">
        <v>57</v>
      </c>
      <c r="AF251" s="429" t="s">
        <v>395</v>
      </c>
      <c r="AG251" s="2"/>
      <c r="AH251" s="2"/>
      <c r="AI251" s="2"/>
      <c r="AJ251" s="2"/>
      <c r="AK251" s="2"/>
      <c r="AL251" s="60"/>
      <c r="AM251" s="60"/>
      <c r="AN251" s="60"/>
      <c r="AO251" s="2"/>
      <c r="AP251" s="2"/>
      <c r="AQ251" s="2"/>
      <c r="AR251" s="2"/>
      <c r="AS251" s="2"/>
      <c r="AT251" s="2"/>
      <c r="AU251" s="20"/>
      <c r="AV251" s="20"/>
      <c r="AW251" s="21"/>
      <c r="BB251" s="428" t="s">
        <v>97</v>
      </c>
      <c r="BO251" s="79">
        <f>IFERROR(U251*H251,0)</f>
        <v>0</v>
      </c>
      <c r="BP251" s="79">
        <f>IFERROR(V251*H251,0)</f>
        <v>0</v>
      </c>
      <c r="BQ251" s="79">
        <f>IFERROR(U251/I251,0)</f>
        <v>0</v>
      </c>
      <c r="BR251" s="79">
        <f>IFERROR(V251/I251,0)</f>
        <v>0</v>
      </c>
      <c r="BS251" s="79">
        <f>IFERROR(W251*H251,0)</f>
        <v>0</v>
      </c>
      <c r="BT251" s="79">
        <f>IFERROR(X251*H251,0)</f>
        <v>0</v>
      </c>
      <c r="BU251" s="79">
        <f>IFERROR(W251/I251,0)</f>
        <v>0</v>
      </c>
      <c r="BV251" s="79">
        <f>IFERROR(X251/I251,0)</f>
        <v>0</v>
      </c>
      <c r="BW251" s="79">
        <f>IFERROR(Y251*H251,0)</f>
        <v>0</v>
      </c>
      <c r="BX251" s="79">
        <f>IFERROR(Z251*H251,0)</f>
        <v>0</v>
      </c>
      <c r="BY251" s="79">
        <f>IFERROR(Y251/I251,0)</f>
        <v>0</v>
      </c>
      <c r="BZ251" s="79">
        <f>IFERROR(Z251/I251,0)</f>
        <v>0</v>
      </c>
      <c r="CA251" s="79">
        <f>IFERROR(AA251*H251,0)</f>
        <v>0</v>
      </c>
      <c r="CB251" s="79">
        <f>IFERROR(AB251*H251,0)</f>
        <v>0</v>
      </c>
      <c r="CC251" s="79">
        <f>IFERROR(AA251/I251,0)</f>
        <v>0</v>
      </c>
      <c r="CD251" s="79">
        <f>IFERROR(AB251/I251,0)</f>
        <v>0</v>
      </c>
    </row>
    <row r="252" spans="1:82" hidden="1" x14ac:dyDescent="0.2">
      <c r="A252" s="81" t="s">
        <v>393</v>
      </c>
      <c r="B252" s="82" t="s">
        <v>394</v>
      </c>
      <c r="C252" s="82">
        <v>4301135467</v>
      </c>
      <c r="D252" s="82">
        <v>4607111036568</v>
      </c>
      <c r="E252" s="83">
        <v>0.28000000000000003</v>
      </c>
      <c r="F252" s="84">
        <v>6</v>
      </c>
      <c r="G252" s="83">
        <v>1.68</v>
      </c>
      <c r="H252" s="83">
        <v>2.1017999999999999</v>
      </c>
      <c r="I252" s="85">
        <v>140</v>
      </c>
      <c r="J252" s="85" t="s">
        <v>96</v>
      </c>
      <c r="K252" s="86" t="s">
        <v>88</v>
      </c>
      <c r="L252" s="86"/>
      <c r="M252" s="699">
        <v>180</v>
      </c>
      <c r="N252" s="699"/>
      <c r="O252" s="8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2" s="701"/>
      <c r="Q252" s="701"/>
      <c r="R252" s="701"/>
      <c r="S252" s="701"/>
      <c r="T252" s="87" t="s">
        <v>42</v>
      </c>
      <c r="U252" s="64">
        <v>0</v>
      </c>
      <c r="V252" s="65">
        <f>IFERROR(IF(U252="","",U252),"")</f>
        <v>0</v>
      </c>
      <c r="W252" s="64">
        <v>0</v>
      </c>
      <c r="X252" s="65">
        <f>IFERROR(IF(W252="","",W252),"")</f>
        <v>0</v>
      </c>
      <c r="Y252" s="64">
        <v>0</v>
      </c>
      <c r="Z252" s="65">
        <f>IFERROR(IF(Y252="","",Y252),"")</f>
        <v>0</v>
      </c>
      <c r="AA252" s="64">
        <v>0</v>
      </c>
      <c r="AB252" s="65">
        <f>IFERROR(IF(AA252="","",AA252),"")</f>
        <v>0</v>
      </c>
      <c r="AC252" s="66" t="str">
        <f>IF(IFERROR(U252*0.00941,0)+IFERROR(W252*0.00941,0)+IFERROR(Y252*0.00941,0)+IFERROR(AA252*0.00941,0)=0,"",IFERROR(U252*0.00941,0)+IFERROR(W252*0.00941,0)+IFERROR(Y252*0.00941,0)+IFERROR(AA252*0.00941,0))</f>
        <v/>
      </c>
      <c r="AD252" s="81" t="s">
        <v>57</v>
      </c>
      <c r="AE252" s="81" t="s">
        <v>57</v>
      </c>
      <c r="AF252" s="431" t="s">
        <v>395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430" t="s">
        <v>97</v>
      </c>
      <c r="BO252" s="79">
        <f>IFERROR(U252*H252,0)</f>
        <v>0</v>
      </c>
      <c r="BP252" s="79">
        <f>IFERROR(V252*H252,0)</f>
        <v>0</v>
      </c>
      <c r="BQ252" s="79">
        <f>IFERROR(U252/I252,0)</f>
        <v>0</v>
      </c>
      <c r="BR252" s="79">
        <f>IFERROR(V252/I252,0)</f>
        <v>0</v>
      </c>
      <c r="BS252" s="79">
        <f>IFERROR(W252*H252,0)</f>
        <v>0</v>
      </c>
      <c r="BT252" s="79">
        <f>IFERROR(X252*H252,0)</f>
        <v>0</v>
      </c>
      <c r="BU252" s="79">
        <f>IFERROR(W252/I252,0)</f>
        <v>0</v>
      </c>
      <c r="BV252" s="79">
        <f>IFERROR(X252/I252,0)</f>
        <v>0</v>
      </c>
      <c r="BW252" s="79">
        <f>IFERROR(Y252*H252,0)</f>
        <v>0</v>
      </c>
      <c r="BX252" s="79">
        <f>IFERROR(Z252*H252,0)</f>
        <v>0</v>
      </c>
      <c r="BY252" s="79">
        <f>IFERROR(Y252/I252,0)</f>
        <v>0</v>
      </c>
      <c r="BZ252" s="79">
        <f>IFERROR(Z252/I252,0)</f>
        <v>0</v>
      </c>
      <c r="CA252" s="79">
        <f>IFERROR(AA252*H252,0)</f>
        <v>0</v>
      </c>
      <c r="CB252" s="79">
        <f>IFERROR(AB252*H252,0)</f>
        <v>0</v>
      </c>
      <c r="CC252" s="79">
        <f>IFERROR(AA252/I252,0)</f>
        <v>0</v>
      </c>
      <c r="CD252" s="79">
        <f>IFERROR(AB252/I252,0)</f>
        <v>0</v>
      </c>
    </row>
    <row r="253" spans="1:82" hidden="1" x14ac:dyDescent="0.2">
      <c r="A253" s="696"/>
      <c r="B253" s="696"/>
      <c r="C253" s="696"/>
      <c r="D253" s="696"/>
      <c r="E253" s="696"/>
      <c r="F253" s="696"/>
      <c r="G253" s="696"/>
      <c r="H253" s="696"/>
      <c r="I253" s="696"/>
      <c r="J253" s="696"/>
      <c r="K253" s="696"/>
      <c r="L253" s="696"/>
      <c r="M253" s="696"/>
      <c r="N253" s="696"/>
      <c r="O253" s="704" t="s">
        <v>43</v>
      </c>
      <c r="P253" s="705"/>
      <c r="Q253" s="705"/>
      <c r="R253" s="705"/>
      <c r="S253" s="705"/>
      <c r="T253" s="39" t="s">
        <v>42</v>
      </c>
      <c r="U253" s="104">
        <f t="shared" ref="U253:AB253" si="228">IFERROR(SUM(U251:U252),0)</f>
        <v>0</v>
      </c>
      <c r="V253" s="104">
        <f t="shared" si="228"/>
        <v>0</v>
      </c>
      <c r="W253" s="104">
        <f t="shared" si="228"/>
        <v>0</v>
      </c>
      <c r="X253" s="104">
        <f t="shared" si="228"/>
        <v>0</v>
      </c>
      <c r="Y253" s="104">
        <f t="shared" si="228"/>
        <v>0</v>
      </c>
      <c r="Z253" s="104">
        <f t="shared" si="228"/>
        <v>0</v>
      </c>
      <c r="AA253" s="104">
        <f t="shared" si="228"/>
        <v>0</v>
      </c>
      <c r="AB253" s="104">
        <f t="shared" si="228"/>
        <v>0</v>
      </c>
      <c r="AC253" s="104">
        <f>IFERROR(IF(AC251="",0,AC251),0)+IFERROR(IF(AC252="",0,AC252),0)</f>
        <v>0</v>
      </c>
      <c r="AD253" s="3"/>
      <c r="AE253" s="71"/>
      <c r="AF253" s="3"/>
      <c r="AG253" s="3"/>
      <c r="AH253" s="3"/>
      <c r="AI253" s="3"/>
      <c r="AJ253" s="3"/>
      <c r="AK253" s="3"/>
      <c r="AL253" s="61"/>
      <c r="AM253" s="61"/>
      <c r="AN253" s="61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hidden="1" x14ac:dyDescent="0.2">
      <c r="A254" s="696"/>
      <c r="B254" s="696"/>
      <c r="C254" s="696"/>
      <c r="D254" s="696"/>
      <c r="E254" s="696"/>
      <c r="F254" s="696"/>
      <c r="G254" s="696"/>
      <c r="H254" s="696"/>
      <c r="I254" s="696"/>
      <c r="J254" s="696"/>
      <c r="K254" s="696"/>
      <c r="L254" s="696"/>
      <c r="M254" s="696"/>
      <c r="N254" s="696"/>
      <c r="O254" s="704" t="s">
        <v>43</v>
      </c>
      <c r="P254" s="705"/>
      <c r="Q254" s="705"/>
      <c r="R254" s="705"/>
      <c r="S254" s="705"/>
      <c r="T254" s="39" t="s">
        <v>0</v>
      </c>
      <c r="U254" s="106">
        <f>IFERROR(U251*G251,0)+IFERROR(U252*G252,0)</f>
        <v>0</v>
      </c>
      <c r="V254" s="106">
        <f>IFERROR(V251*G251,0)+IFERROR(V252*G252,0)</f>
        <v>0</v>
      </c>
      <c r="W254" s="106">
        <f>IFERROR(W251*G251,0)+IFERROR(W252*G252,0)</f>
        <v>0</v>
      </c>
      <c r="X254" s="106">
        <f>IFERROR(X251*G251,0)+IFERROR(X252*G252,0)</f>
        <v>0</v>
      </c>
      <c r="Y254" s="106">
        <f>IFERROR(Y251*G251,0)+IFERROR(Y252*G252,0)</f>
        <v>0</v>
      </c>
      <c r="Z254" s="106">
        <f>IFERROR(Z251*G251,0)+IFERROR(Z252*G252,0)</f>
        <v>0</v>
      </c>
      <c r="AA254" s="106">
        <f>IFERROR(AA251*G251,0)+IFERROR(AA252*G252,0)</f>
        <v>0</v>
      </c>
      <c r="AB254" s="106">
        <f>IFERROR(AB251*G251,0)+IFERROR(AB252*G252,0)</f>
        <v>0</v>
      </c>
      <c r="AC254" s="104" t="s">
        <v>57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27.75" hidden="1" customHeight="1" x14ac:dyDescent="0.2">
      <c r="A255" s="766" t="s">
        <v>396</v>
      </c>
      <c r="B255" s="767"/>
      <c r="C255" s="767"/>
      <c r="D255" s="767"/>
      <c r="E255" s="767"/>
      <c r="F255" s="767"/>
      <c r="G255" s="767"/>
      <c r="H255" s="767"/>
      <c r="I255" s="767"/>
      <c r="J255" s="767"/>
      <c r="K255" s="767"/>
      <c r="L255" s="767"/>
      <c r="M255" s="767"/>
      <c r="N255" s="767"/>
      <c r="O255" s="767"/>
      <c r="P255" s="767"/>
      <c r="Q255" s="767"/>
      <c r="R255" s="767"/>
      <c r="S255" s="767"/>
      <c r="T255" s="767"/>
      <c r="U255" s="767"/>
      <c r="V255" s="767"/>
      <c r="W255" s="768"/>
      <c r="X255" s="768"/>
      <c r="Y255" s="768"/>
      <c r="Z255" s="768"/>
      <c r="AA255" s="709"/>
      <c r="AB255" s="709"/>
      <c r="AC255" s="709"/>
      <c r="AD255" s="709"/>
      <c r="AE255" s="710"/>
      <c r="AF255" s="769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t="15" hidden="1" x14ac:dyDescent="0.25">
      <c r="A256" s="707" t="s">
        <v>397</v>
      </c>
      <c r="B256" s="708"/>
      <c r="C256" s="708"/>
      <c r="D256" s="708"/>
      <c r="E256" s="708"/>
      <c r="F256" s="708"/>
      <c r="G256" s="708"/>
      <c r="H256" s="708"/>
      <c r="I256" s="708"/>
      <c r="J256" s="708"/>
      <c r="K256" s="708"/>
      <c r="L256" s="708"/>
      <c r="M256" s="708"/>
      <c r="N256" s="708"/>
      <c r="O256" s="708"/>
      <c r="P256" s="708"/>
      <c r="Q256" s="708"/>
      <c r="R256" s="708"/>
      <c r="S256" s="708"/>
      <c r="T256" s="708"/>
      <c r="U256" s="708"/>
      <c r="V256" s="708"/>
      <c r="W256" s="708"/>
      <c r="X256" s="708"/>
      <c r="Y256" s="708"/>
      <c r="Z256" s="708"/>
      <c r="AA256" s="709"/>
      <c r="AB256" s="709"/>
      <c r="AC256" s="709"/>
      <c r="AD256" s="709"/>
      <c r="AE256" s="710"/>
      <c r="AF256" s="711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t="15" hidden="1" x14ac:dyDescent="0.25">
      <c r="A257" s="712" t="s">
        <v>176</v>
      </c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08"/>
      <c r="Y257" s="708"/>
      <c r="Z257" s="708"/>
      <c r="AA257" s="709"/>
      <c r="AB257" s="709"/>
      <c r="AC257" s="709"/>
      <c r="AD257" s="709"/>
      <c r="AE257" s="710"/>
      <c r="AF257" s="714"/>
      <c r="AG257" s="2"/>
      <c r="AH257" s="2"/>
      <c r="AI257" s="2"/>
      <c r="AJ257" s="2"/>
      <c r="AK257" s="60"/>
      <c r="AL257" s="60"/>
      <c r="AM257" s="60"/>
      <c r="AN257" s="2"/>
      <c r="AO257" s="2"/>
      <c r="AP257" s="2"/>
      <c r="AQ257" s="2"/>
      <c r="AR257" s="2"/>
    </row>
    <row r="258" spans="1:82" hidden="1" x14ac:dyDescent="0.2">
      <c r="A258" s="81" t="s">
        <v>398</v>
      </c>
      <c r="B258" s="82" t="s">
        <v>399</v>
      </c>
      <c r="C258" s="82">
        <v>4301135395</v>
      </c>
      <c r="D258" s="82">
        <v>4607111039156</v>
      </c>
      <c r="E258" s="83">
        <v>3.7</v>
      </c>
      <c r="F258" s="84">
        <v>1</v>
      </c>
      <c r="G258" s="83">
        <v>3.7</v>
      </c>
      <c r="H258" s="83">
        <v>3.8919999999999999</v>
      </c>
      <c r="I258" s="85">
        <v>126</v>
      </c>
      <c r="J258" s="85" t="s">
        <v>96</v>
      </c>
      <c r="K258" s="86" t="s">
        <v>88</v>
      </c>
      <c r="L258" s="86"/>
      <c r="M258" s="699">
        <v>180</v>
      </c>
      <c r="N258" s="699"/>
      <c r="O258" s="841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8" s="701"/>
      <c r="Q258" s="701"/>
      <c r="R258" s="701"/>
      <c r="S258" s="701"/>
      <c r="T258" s="87" t="s">
        <v>42</v>
      </c>
      <c r="U258" s="64">
        <v>0</v>
      </c>
      <c r="V258" s="65">
        <f>IFERROR(IF(U258="","",U258),"")</f>
        <v>0</v>
      </c>
      <c r="W258" s="64">
        <v>0</v>
      </c>
      <c r="X258" s="65">
        <f>IFERROR(IF(W258="","",W258),"")</f>
        <v>0</v>
      </c>
      <c r="Y258" s="64">
        <v>0</v>
      </c>
      <c r="Z258" s="65">
        <f>IFERROR(IF(Y258="","",Y258),"")</f>
        <v>0</v>
      </c>
      <c r="AA258" s="64">
        <v>0</v>
      </c>
      <c r="AB258" s="65">
        <f>IFERROR(IF(AA258="","",AA258),"")</f>
        <v>0</v>
      </c>
      <c r="AC258" s="66" t="str">
        <f>IF(IFERROR(U258*0.00936,0)+IFERROR(W258*0.00936,0)+IFERROR(Y258*0.00936,0)+IFERROR(AA258*0.00936,0)=0,"",IFERROR(U258*0.00936,0)+IFERROR(W258*0.00936,0)+IFERROR(Y258*0.00936,0)+IFERROR(AA258*0.00936,0))</f>
        <v/>
      </c>
      <c r="AD258" s="81" t="s">
        <v>57</v>
      </c>
      <c r="AE258" s="81" t="s">
        <v>57</v>
      </c>
      <c r="AF258" s="433" t="s">
        <v>400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432" t="s">
        <v>97</v>
      </c>
      <c r="BO258" s="79">
        <f>IFERROR(U258*H258,0)</f>
        <v>0</v>
      </c>
      <c r="BP258" s="79">
        <f>IFERROR(V258*H258,0)</f>
        <v>0</v>
      </c>
      <c r="BQ258" s="79">
        <f>IFERROR(U258/I258,0)</f>
        <v>0</v>
      </c>
      <c r="BR258" s="79">
        <f>IFERROR(V258/I258,0)</f>
        <v>0</v>
      </c>
      <c r="BS258" s="79">
        <f>IFERROR(W258*H258,0)</f>
        <v>0</v>
      </c>
      <c r="BT258" s="79">
        <f>IFERROR(X258*H258,0)</f>
        <v>0</v>
      </c>
      <c r="BU258" s="79">
        <f>IFERROR(W258/I258,0)</f>
        <v>0</v>
      </c>
      <c r="BV258" s="79">
        <f>IFERROR(X258/I258,0)</f>
        <v>0</v>
      </c>
      <c r="BW258" s="79">
        <f>IFERROR(Y258*H258,0)</f>
        <v>0</v>
      </c>
      <c r="BX258" s="79">
        <f>IFERROR(Z258*H258,0)</f>
        <v>0</v>
      </c>
      <c r="BY258" s="79">
        <f>IFERROR(Y258/I258,0)</f>
        <v>0</v>
      </c>
      <c r="BZ258" s="79">
        <f>IFERROR(Z258/I258,0)</f>
        <v>0</v>
      </c>
      <c r="CA258" s="79">
        <f>IFERROR(AA258*H258,0)</f>
        <v>0</v>
      </c>
      <c r="CB258" s="79">
        <f>IFERROR(AB258*H258,0)</f>
        <v>0</v>
      </c>
      <c r="CC258" s="79">
        <f>IFERROR(AA258/I258,0)</f>
        <v>0</v>
      </c>
      <c r="CD258" s="79">
        <f>IFERROR(AB258/I258,0)</f>
        <v>0</v>
      </c>
    </row>
    <row r="259" spans="1:82" hidden="1" x14ac:dyDescent="0.2">
      <c r="A259" s="81" t="s">
        <v>401</v>
      </c>
      <c r="B259" s="82" t="s">
        <v>402</v>
      </c>
      <c r="C259" s="82">
        <v>4301135392</v>
      </c>
      <c r="D259" s="82">
        <v>4607111039132</v>
      </c>
      <c r="E259" s="83">
        <v>3.7</v>
      </c>
      <c r="F259" s="84">
        <v>1</v>
      </c>
      <c r="G259" s="83">
        <v>3.7</v>
      </c>
      <c r="H259" s="83">
        <v>3.8919999999999999</v>
      </c>
      <c r="I259" s="85">
        <v>126</v>
      </c>
      <c r="J259" s="85" t="s">
        <v>96</v>
      </c>
      <c r="K259" s="86" t="s">
        <v>88</v>
      </c>
      <c r="L259" s="86"/>
      <c r="M259" s="699">
        <v>180</v>
      </c>
      <c r="N259" s="699"/>
      <c r="O259" s="842" t="s">
        <v>403</v>
      </c>
      <c r="P259" s="701"/>
      <c r="Q259" s="701"/>
      <c r="R259" s="701"/>
      <c r="S259" s="701"/>
      <c r="T259" s="87" t="s">
        <v>42</v>
      </c>
      <c r="U259" s="64">
        <v>0</v>
      </c>
      <c r="V259" s="65">
        <f>IFERROR(IF(U259="","",U259),"")</f>
        <v>0</v>
      </c>
      <c r="W259" s="64">
        <v>0</v>
      </c>
      <c r="X259" s="65">
        <f>IFERROR(IF(W259="","",W259),"")</f>
        <v>0</v>
      </c>
      <c r="Y259" s="64">
        <v>0</v>
      </c>
      <c r="Z259" s="65">
        <f>IFERROR(IF(Y259="","",Y259),"")</f>
        <v>0</v>
      </c>
      <c r="AA259" s="64">
        <v>0</v>
      </c>
      <c r="AB259" s="65">
        <f>IFERROR(IF(AA259="","",AA259),"")</f>
        <v>0</v>
      </c>
      <c r="AC259" s="66" t="str">
        <f>IF(IFERROR(U259*0.00936,0)+IFERROR(W259*0.00936,0)+IFERROR(Y259*0.00936,0)+IFERROR(AA259*0.00936,0)=0,"",IFERROR(U259*0.00936,0)+IFERROR(W259*0.00936,0)+IFERROR(Y259*0.00936,0)+IFERROR(AA259*0.00936,0))</f>
        <v/>
      </c>
      <c r="AD259" s="81" t="s">
        <v>57</v>
      </c>
      <c r="AE259" s="81" t="s">
        <v>57</v>
      </c>
      <c r="AF259" s="435" t="s">
        <v>400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434" t="s">
        <v>97</v>
      </c>
      <c r="BO259" s="79">
        <f>IFERROR(U259*H259,0)</f>
        <v>0</v>
      </c>
      <c r="BP259" s="79">
        <f>IFERROR(V259*H259,0)</f>
        <v>0</v>
      </c>
      <c r="BQ259" s="79">
        <f>IFERROR(U259/I259,0)</f>
        <v>0</v>
      </c>
      <c r="BR259" s="79">
        <f>IFERROR(V259/I259,0)</f>
        <v>0</v>
      </c>
      <c r="BS259" s="79">
        <f>IFERROR(W259*H259,0)</f>
        <v>0</v>
      </c>
      <c r="BT259" s="79">
        <f>IFERROR(X259*H259,0)</f>
        <v>0</v>
      </c>
      <c r="BU259" s="79">
        <f>IFERROR(W259/I259,0)</f>
        <v>0</v>
      </c>
      <c r="BV259" s="79">
        <f>IFERROR(X259/I259,0)</f>
        <v>0</v>
      </c>
      <c r="BW259" s="79">
        <f>IFERROR(Y259*H259,0)</f>
        <v>0</v>
      </c>
      <c r="BX259" s="79">
        <f>IFERROR(Z259*H259,0)</f>
        <v>0</v>
      </c>
      <c r="BY259" s="79">
        <f>IFERROR(Y259/I259,0)</f>
        <v>0</v>
      </c>
      <c r="BZ259" s="79">
        <f>IFERROR(Z259/I259,0)</f>
        <v>0</v>
      </c>
      <c r="CA259" s="79">
        <f>IFERROR(AA259*H259,0)</f>
        <v>0</v>
      </c>
      <c r="CB259" s="79">
        <f>IFERROR(AB259*H259,0)</f>
        <v>0</v>
      </c>
      <c r="CC259" s="79">
        <f>IFERROR(AA259/I259,0)</f>
        <v>0</v>
      </c>
      <c r="CD259" s="79">
        <f>IFERROR(AB259/I259,0)</f>
        <v>0</v>
      </c>
    </row>
    <row r="260" spans="1:82" hidden="1" x14ac:dyDescent="0.2">
      <c r="A260" s="696"/>
      <c r="B260" s="696"/>
      <c r="C260" s="696"/>
      <c r="D260" s="696"/>
      <c r="E260" s="696"/>
      <c r="F260" s="696"/>
      <c r="G260" s="696"/>
      <c r="H260" s="696"/>
      <c r="I260" s="696"/>
      <c r="J260" s="696"/>
      <c r="K260" s="696"/>
      <c r="L260" s="696"/>
      <c r="M260" s="696"/>
      <c r="N260" s="696"/>
      <c r="O260" s="704" t="s">
        <v>43</v>
      </c>
      <c r="P260" s="705"/>
      <c r="Q260" s="705"/>
      <c r="R260" s="705"/>
      <c r="S260" s="705"/>
      <c r="T260" s="39" t="s">
        <v>42</v>
      </c>
      <c r="U260" s="104">
        <f t="shared" ref="U260:AB260" si="229">IFERROR(SUM(U258:U259),0)</f>
        <v>0</v>
      </c>
      <c r="V260" s="104">
        <f t="shared" si="229"/>
        <v>0</v>
      </c>
      <c r="W260" s="104">
        <f t="shared" si="229"/>
        <v>0</v>
      </c>
      <c r="X260" s="104">
        <f t="shared" si="229"/>
        <v>0</v>
      </c>
      <c r="Y260" s="104">
        <f t="shared" si="229"/>
        <v>0</v>
      </c>
      <c r="Z260" s="104">
        <f t="shared" si="229"/>
        <v>0</v>
      </c>
      <c r="AA260" s="104">
        <f t="shared" si="229"/>
        <v>0</v>
      </c>
      <c r="AB260" s="104">
        <f t="shared" si="229"/>
        <v>0</v>
      </c>
      <c r="AC260" s="104">
        <f>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696"/>
      <c r="B261" s="696"/>
      <c r="C261" s="696"/>
      <c r="D261" s="696"/>
      <c r="E261" s="696"/>
      <c r="F261" s="696"/>
      <c r="G261" s="696"/>
      <c r="H261" s="696"/>
      <c r="I261" s="696"/>
      <c r="J261" s="696"/>
      <c r="K261" s="696"/>
      <c r="L261" s="696"/>
      <c r="M261" s="696"/>
      <c r="N261" s="696"/>
      <c r="O261" s="704" t="s">
        <v>43</v>
      </c>
      <c r="P261" s="705"/>
      <c r="Q261" s="705"/>
      <c r="R261" s="705"/>
      <c r="S261" s="705"/>
      <c r="T261" s="39" t="s">
        <v>0</v>
      </c>
      <c r="U261" s="106">
        <f>IFERROR(U258*G258,0)+IFERROR(U259*G259,0)</f>
        <v>0</v>
      </c>
      <c r="V261" s="106">
        <f>IFERROR(V258*G258,0)+IFERROR(V259*G259,0)</f>
        <v>0</v>
      </c>
      <c r="W261" s="106">
        <f>IFERROR(W258*G258,0)+IFERROR(W259*G259,0)</f>
        <v>0</v>
      </c>
      <c r="X261" s="106">
        <f>IFERROR(X258*G258,0)+IFERROR(X259*G259,0)</f>
        <v>0</v>
      </c>
      <c r="Y261" s="106">
        <f>IFERROR(Y258*G258,0)+IFERROR(Y259*G259,0)</f>
        <v>0</v>
      </c>
      <c r="Z261" s="106">
        <f>IFERROR(Z258*G258,0)+IFERROR(Z259*G259,0)</f>
        <v>0</v>
      </c>
      <c r="AA261" s="106">
        <f>IFERROR(AA258*G258,0)+IFERROR(AA259*G259,0)</f>
        <v>0</v>
      </c>
      <c r="AB261" s="106">
        <f>IFERROR(AB258*G258,0)+IFERROR(AB259*G259,0)</f>
        <v>0</v>
      </c>
      <c r="AC261" s="104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15" hidden="1" x14ac:dyDescent="0.25">
      <c r="A262" s="707" t="s">
        <v>404</v>
      </c>
      <c r="B262" s="708"/>
      <c r="C262" s="708"/>
      <c r="D262" s="708"/>
      <c r="E262" s="708"/>
      <c r="F262" s="708"/>
      <c r="G262" s="708"/>
      <c r="H262" s="708"/>
      <c r="I262" s="708"/>
      <c r="J262" s="708"/>
      <c r="K262" s="708"/>
      <c r="L262" s="708"/>
      <c r="M262" s="708"/>
      <c r="N262" s="708"/>
      <c r="O262" s="708"/>
      <c r="P262" s="708"/>
      <c r="Q262" s="708"/>
      <c r="R262" s="708"/>
      <c r="S262" s="708"/>
      <c r="T262" s="708"/>
      <c r="U262" s="708"/>
      <c r="V262" s="708"/>
      <c r="W262" s="708"/>
      <c r="X262" s="708"/>
      <c r="Y262" s="708"/>
      <c r="Z262" s="708"/>
      <c r="AA262" s="709"/>
      <c r="AB262" s="709"/>
      <c r="AC262" s="709"/>
      <c r="AD262" s="709"/>
      <c r="AE262" s="710"/>
      <c r="AF262" s="711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712" t="s">
        <v>93</v>
      </c>
      <c r="B263" s="713"/>
      <c r="C263" s="713"/>
      <c r="D263" s="713"/>
      <c r="E263" s="713"/>
      <c r="F263" s="713"/>
      <c r="G263" s="713"/>
      <c r="H263" s="713"/>
      <c r="I263" s="713"/>
      <c r="J263" s="713"/>
      <c r="K263" s="713"/>
      <c r="L263" s="713"/>
      <c r="M263" s="713"/>
      <c r="N263" s="713"/>
      <c r="O263" s="713"/>
      <c r="P263" s="713"/>
      <c r="Q263" s="713"/>
      <c r="R263" s="713"/>
      <c r="S263" s="713"/>
      <c r="T263" s="713"/>
      <c r="U263" s="713"/>
      <c r="V263" s="713"/>
      <c r="W263" s="713"/>
      <c r="X263" s="708"/>
      <c r="Y263" s="708"/>
      <c r="Z263" s="708"/>
      <c r="AA263" s="709"/>
      <c r="AB263" s="709"/>
      <c r="AC263" s="709"/>
      <c r="AD263" s="709"/>
      <c r="AE263" s="710"/>
      <c r="AF263" s="714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idden="1" x14ac:dyDescent="0.2">
      <c r="A264" s="81" t="s">
        <v>405</v>
      </c>
      <c r="B264" s="82" t="s">
        <v>406</v>
      </c>
      <c r="C264" s="82">
        <v>4301132052</v>
      </c>
      <c r="D264" s="82">
        <v>4607111036872</v>
      </c>
      <c r="E264" s="83">
        <v>1</v>
      </c>
      <c r="F264" s="84">
        <v>6</v>
      </c>
      <c r="G264" s="83">
        <v>6</v>
      </c>
      <c r="H264" s="83">
        <v>6.26</v>
      </c>
      <c r="I264" s="85">
        <v>84</v>
      </c>
      <c r="J264" s="85" t="s">
        <v>89</v>
      </c>
      <c r="K264" s="86" t="s">
        <v>88</v>
      </c>
      <c r="L264" s="86"/>
      <c r="M264" s="699">
        <v>180</v>
      </c>
      <c r="N264" s="699"/>
      <c r="O264" s="839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4" s="701"/>
      <c r="Q264" s="701"/>
      <c r="R264" s="701"/>
      <c r="S264" s="701"/>
      <c r="T264" s="87" t="s">
        <v>42</v>
      </c>
      <c r="U264" s="64">
        <v>0</v>
      </c>
      <c r="V264" s="65">
        <f>IFERROR(IF(U264="","",U264),"")</f>
        <v>0</v>
      </c>
      <c r="W264" s="64">
        <v>0</v>
      </c>
      <c r="X264" s="65">
        <f>IFERROR(IF(W264="","",W264),"")</f>
        <v>0</v>
      </c>
      <c r="Y264" s="64">
        <v>0</v>
      </c>
      <c r="Z264" s="65">
        <f>IFERROR(IF(Y264="","",Y264),"")</f>
        <v>0</v>
      </c>
      <c r="AA264" s="64">
        <v>0</v>
      </c>
      <c r="AB264" s="65">
        <f>IFERROR(IF(AA264="","",AA264),"")</f>
        <v>0</v>
      </c>
      <c r="AC264" s="66" t="str">
        <f>IF(IFERROR(U264*0.0155,0)+IFERROR(W264*0.0155,0)+IFERROR(Y264*0.0155,0)+IFERROR(AA264*0.0155,0)=0,"",IFERROR(U264*0.0155,0)+IFERROR(W264*0.0155,0)+IFERROR(Y264*0.0155,0)+IFERROR(AA264*0.0155,0))</f>
        <v/>
      </c>
      <c r="AD264" s="81" t="s">
        <v>57</v>
      </c>
      <c r="AE264" s="81" t="s">
        <v>57</v>
      </c>
      <c r="AF264" s="437" t="s">
        <v>407</v>
      </c>
      <c r="AG264" s="2"/>
      <c r="AH264" s="2"/>
      <c r="AI264" s="2"/>
      <c r="AJ264" s="2"/>
      <c r="AK264" s="2"/>
      <c r="AL264" s="60"/>
      <c r="AM264" s="60"/>
      <c r="AN264" s="60"/>
      <c r="AO264" s="2"/>
      <c r="AP264" s="2"/>
      <c r="AQ264" s="2"/>
      <c r="AR264" s="2"/>
      <c r="AS264" s="2"/>
      <c r="AT264" s="2"/>
      <c r="AU264" s="20"/>
      <c r="AV264" s="20"/>
      <c r="AW264" s="21"/>
      <c r="BB264" s="436" t="s">
        <v>97</v>
      </c>
      <c r="BO264" s="79">
        <f>IFERROR(U264*H264,0)</f>
        <v>0</v>
      </c>
      <c r="BP264" s="79">
        <f>IFERROR(V264*H264,0)</f>
        <v>0</v>
      </c>
      <c r="BQ264" s="79">
        <f>IFERROR(U264/I264,0)</f>
        <v>0</v>
      </c>
      <c r="BR264" s="79">
        <f>IFERROR(V264/I264,0)</f>
        <v>0</v>
      </c>
      <c r="BS264" s="79">
        <f>IFERROR(W264*H264,0)</f>
        <v>0</v>
      </c>
      <c r="BT264" s="79">
        <f>IFERROR(X264*H264,0)</f>
        <v>0</v>
      </c>
      <c r="BU264" s="79">
        <f>IFERROR(W264/I264,0)</f>
        <v>0</v>
      </c>
      <c r="BV264" s="79">
        <f>IFERROR(X264/I264,0)</f>
        <v>0</v>
      </c>
      <c r="BW264" s="79">
        <f>IFERROR(Y264*H264,0)</f>
        <v>0</v>
      </c>
      <c r="BX264" s="79">
        <f>IFERROR(Z264*H264,0)</f>
        <v>0</v>
      </c>
      <c r="BY264" s="79">
        <f>IFERROR(Y264/I264,0)</f>
        <v>0</v>
      </c>
      <c r="BZ264" s="79">
        <f>IFERROR(Z264/I264,0)</f>
        <v>0</v>
      </c>
      <c r="CA264" s="79">
        <f>IFERROR(AA264*H264,0)</f>
        <v>0</v>
      </c>
      <c r="CB264" s="79">
        <f>IFERROR(AB264*H264,0)</f>
        <v>0</v>
      </c>
      <c r="CC264" s="79">
        <f>IFERROR(AA264/I264,0)</f>
        <v>0</v>
      </c>
      <c r="CD264" s="79">
        <f>IFERROR(AB264/I264,0)</f>
        <v>0</v>
      </c>
    </row>
    <row r="265" spans="1:82" hidden="1" x14ac:dyDescent="0.2">
      <c r="A265" s="81" t="s">
        <v>405</v>
      </c>
      <c r="B265" s="82" t="s">
        <v>406</v>
      </c>
      <c r="C265" s="82">
        <v>4301132119</v>
      </c>
      <c r="D265" s="82">
        <v>4607111036872</v>
      </c>
      <c r="E265" s="83">
        <v>1</v>
      </c>
      <c r="F265" s="84">
        <v>6</v>
      </c>
      <c r="G265" s="83">
        <v>6</v>
      </c>
      <c r="H265" s="83">
        <v>6.26</v>
      </c>
      <c r="I265" s="85">
        <v>84</v>
      </c>
      <c r="J265" s="85" t="s">
        <v>89</v>
      </c>
      <c r="K265" s="86" t="s">
        <v>88</v>
      </c>
      <c r="L265" s="86"/>
      <c r="M265" s="699">
        <v>180</v>
      </c>
      <c r="N265" s="699"/>
      <c r="O265" s="840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5" s="701"/>
      <c r="Q265" s="701"/>
      <c r="R265" s="701"/>
      <c r="S265" s="701"/>
      <c r="T265" s="87" t="s">
        <v>42</v>
      </c>
      <c r="U265" s="64">
        <v>0</v>
      </c>
      <c r="V265" s="65">
        <f>IFERROR(IF(U265="","",U265),"")</f>
        <v>0</v>
      </c>
      <c r="W265" s="64">
        <v>0</v>
      </c>
      <c r="X265" s="65">
        <f>IFERROR(IF(W265="","",W265),"")</f>
        <v>0</v>
      </c>
      <c r="Y265" s="64">
        <v>0</v>
      </c>
      <c r="Z265" s="65">
        <f>IFERROR(IF(Y265="","",Y265),"")</f>
        <v>0</v>
      </c>
      <c r="AA265" s="64">
        <v>0</v>
      </c>
      <c r="AB265" s="65">
        <f>IFERROR(IF(AA265="","",AA265),"")</f>
        <v>0</v>
      </c>
      <c r="AC265" s="66" t="str">
        <f>IF(IFERROR(U265*0.0155,0)+IFERROR(W265*0.0155,0)+IFERROR(Y265*0.0155,0)+IFERROR(AA265*0.0155,0)=0,"",IFERROR(U265*0.0155,0)+IFERROR(W265*0.0155,0)+IFERROR(Y265*0.0155,0)+IFERROR(AA265*0.0155,0))</f>
        <v/>
      </c>
      <c r="AD265" s="81" t="s">
        <v>57</v>
      </c>
      <c r="AE265" s="81" t="s">
        <v>57</v>
      </c>
      <c r="AF265" s="439" t="s">
        <v>407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438" t="s">
        <v>97</v>
      </c>
      <c r="BO265" s="79">
        <f>IFERROR(U265*H265,0)</f>
        <v>0</v>
      </c>
      <c r="BP265" s="79">
        <f>IFERROR(V265*H265,0)</f>
        <v>0</v>
      </c>
      <c r="BQ265" s="79">
        <f>IFERROR(U265/I265,0)</f>
        <v>0</v>
      </c>
      <c r="BR265" s="79">
        <f>IFERROR(V265/I265,0)</f>
        <v>0</v>
      </c>
      <c r="BS265" s="79">
        <f>IFERROR(W265*H265,0)</f>
        <v>0</v>
      </c>
      <c r="BT265" s="79">
        <f>IFERROR(X265*H265,0)</f>
        <v>0</v>
      </c>
      <c r="BU265" s="79">
        <f>IFERROR(W265/I265,0)</f>
        <v>0</v>
      </c>
      <c r="BV265" s="79">
        <f>IFERROR(X265/I265,0)</f>
        <v>0</v>
      </c>
      <c r="BW265" s="79">
        <f>IFERROR(Y265*H265,0)</f>
        <v>0</v>
      </c>
      <c r="BX265" s="79">
        <f>IFERROR(Z265*H265,0)</f>
        <v>0</v>
      </c>
      <c r="BY265" s="79">
        <f>IFERROR(Y265/I265,0)</f>
        <v>0</v>
      </c>
      <c r="BZ265" s="79">
        <f>IFERROR(Z265/I265,0)</f>
        <v>0</v>
      </c>
      <c r="CA265" s="79">
        <f>IFERROR(AA265*H265,0)</f>
        <v>0</v>
      </c>
      <c r="CB265" s="79">
        <f>IFERROR(AB265*H265,0)</f>
        <v>0</v>
      </c>
      <c r="CC265" s="79">
        <f>IFERROR(AA265/I265,0)</f>
        <v>0</v>
      </c>
      <c r="CD265" s="79">
        <f>IFERROR(AB265/I265,0)</f>
        <v>0</v>
      </c>
    </row>
    <row r="266" spans="1:82" hidden="1" x14ac:dyDescent="0.2">
      <c r="A266" s="696"/>
      <c r="B266" s="696"/>
      <c r="C266" s="696"/>
      <c r="D266" s="696"/>
      <c r="E266" s="696"/>
      <c r="F266" s="696"/>
      <c r="G266" s="696"/>
      <c r="H266" s="696"/>
      <c r="I266" s="696"/>
      <c r="J266" s="696"/>
      <c r="K266" s="696"/>
      <c r="L266" s="696"/>
      <c r="M266" s="696"/>
      <c r="N266" s="696"/>
      <c r="O266" s="704" t="s">
        <v>43</v>
      </c>
      <c r="P266" s="705"/>
      <c r="Q266" s="705"/>
      <c r="R266" s="705"/>
      <c r="S266" s="705"/>
      <c r="T266" s="39" t="s">
        <v>42</v>
      </c>
      <c r="U266" s="104">
        <f t="shared" ref="U266:AB266" si="230">IFERROR(SUM(U264:U265),0)</f>
        <v>0</v>
      </c>
      <c r="V266" s="104">
        <f t="shared" si="230"/>
        <v>0</v>
      </c>
      <c r="W266" s="104">
        <f t="shared" si="230"/>
        <v>0</v>
      </c>
      <c r="X266" s="104">
        <f t="shared" si="230"/>
        <v>0</v>
      </c>
      <c r="Y266" s="104">
        <f t="shared" si="230"/>
        <v>0</v>
      </c>
      <c r="Z266" s="104">
        <f t="shared" si="230"/>
        <v>0</v>
      </c>
      <c r="AA266" s="104">
        <f t="shared" si="230"/>
        <v>0</v>
      </c>
      <c r="AB266" s="104">
        <f t="shared" si="230"/>
        <v>0</v>
      </c>
      <c r="AC266" s="104">
        <f>IFERROR(IF(AC264="",0,AC264),0)+IFERROR(IF(AC265="",0,AC265),0)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696"/>
      <c r="B267" s="696"/>
      <c r="C267" s="696"/>
      <c r="D267" s="696"/>
      <c r="E267" s="696"/>
      <c r="F267" s="696"/>
      <c r="G267" s="696"/>
      <c r="H267" s="696"/>
      <c r="I267" s="696"/>
      <c r="J267" s="696"/>
      <c r="K267" s="696"/>
      <c r="L267" s="696"/>
      <c r="M267" s="696"/>
      <c r="N267" s="696"/>
      <c r="O267" s="704" t="s">
        <v>43</v>
      </c>
      <c r="P267" s="705"/>
      <c r="Q267" s="705"/>
      <c r="R267" s="705"/>
      <c r="S267" s="705"/>
      <c r="T267" s="39" t="s">
        <v>0</v>
      </c>
      <c r="U267" s="106">
        <f>IFERROR(U264*G264,0)+IFERROR(U265*G265,0)</f>
        <v>0</v>
      </c>
      <c r="V267" s="106">
        <f>IFERROR(V264*G264,0)+IFERROR(V265*G265,0)</f>
        <v>0</v>
      </c>
      <c r="W267" s="106">
        <f>IFERROR(W264*G264,0)+IFERROR(W265*G265,0)</f>
        <v>0</v>
      </c>
      <c r="X267" s="106">
        <f>IFERROR(X264*G264,0)+IFERROR(X265*G265,0)</f>
        <v>0</v>
      </c>
      <c r="Y267" s="106">
        <f>IFERROR(Y264*G264,0)+IFERROR(Y265*G265,0)</f>
        <v>0</v>
      </c>
      <c r="Z267" s="106">
        <f>IFERROR(Z264*G264,0)+IFERROR(Z265*G265,0)</f>
        <v>0</v>
      </c>
      <c r="AA267" s="106">
        <f>IFERROR(AA264*G264,0)+IFERROR(AA265*G265,0)</f>
        <v>0</v>
      </c>
      <c r="AB267" s="106">
        <f>IFERROR(AB264*G264,0)+IFERROR(AB265*G265,0)</f>
        <v>0</v>
      </c>
      <c r="AC267" s="104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712" t="s">
        <v>170</v>
      </c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13"/>
      <c r="P268" s="713"/>
      <c r="Q268" s="713"/>
      <c r="R268" s="713"/>
      <c r="S268" s="713"/>
      <c r="T268" s="713"/>
      <c r="U268" s="713"/>
      <c r="V268" s="713"/>
      <c r="W268" s="713"/>
      <c r="X268" s="708"/>
      <c r="Y268" s="708"/>
      <c r="Z268" s="708"/>
      <c r="AA268" s="709"/>
      <c r="AB268" s="709"/>
      <c r="AC268" s="709"/>
      <c r="AD268" s="709"/>
      <c r="AE268" s="710"/>
      <c r="AF268" s="714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t="22.5" hidden="1" x14ac:dyDescent="0.2">
      <c r="A269" s="81" t="s">
        <v>408</v>
      </c>
      <c r="B269" s="82" t="s">
        <v>409</v>
      </c>
      <c r="C269" s="82">
        <v>4301136001</v>
      </c>
      <c r="D269" s="82">
        <v>4607111035714</v>
      </c>
      <c r="E269" s="83">
        <v>5</v>
      </c>
      <c r="F269" s="84">
        <v>1</v>
      </c>
      <c r="G269" s="83">
        <v>5</v>
      </c>
      <c r="H269" s="83">
        <v>5.2350000000000003</v>
      </c>
      <c r="I269" s="85">
        <v>84</v>
      </c>
      <c r="J269" s="85" t="s">
        <v>89</v>
      </c>
      <c r="K269" s="86" t="s">
        <v>88</v>
      </c>
      <c r="L269" s="86"/>
      <c r="M269" s="699">
        <v>180</v>
      </c>
      <c r="N269" s="699"/>
      <c r="O269" s="836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9" s="701"/>
      <c r="Q269" s="701"/>
      <c r="R269" s="701"/>
      <c r="S269" s="701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IF(IFERROR(U269*0.0155,0)+IFERROR(W269*0.0155,0)+IFERROR(Y269*0.0155,0)+IFERROR(AA269*0.0155,0)=0,"",IFERROR(U269*0.0155,0)+IFERROR(W269*0.0155,0)+IFERROR(Y269*0.0155,0)+IFERROR(AA269*0.0155,0))</f>
        <v/>
      </c>
      <c r="AD269" s="81" t="s">
        <v>57</v>
      </c>
      <c r="AE269" s="81" t="s">
        <v>57</v>
      </c>
      <c r="AF269" s="441" t="s">
        <v>410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97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t="22.5" hidden="1" x14ac:dyDescent="0.2">
      <c r="A270" s="81" t="s">
        <v>408</v>
      </c>
      <c r="B270" s="82" t="s">
        <v>409</v>
      </c>
      <c r="C270" s="82">
        <v>4301136050</v>
      </c>
      <c r="D270" s="82">
        <v>4607111035714</v>
      </c>
      <c r="E270" s="83">
        <v>5</v>
      </c>
      <c r="F270" s="84">
        <v>1</v>
      </c>
      <c r="G270" s="83">
        <v>5</v>
      </c>
      <c r="H270" s="83">
        <v>5.2350000000000003</v>
      </c>
      <c r="I270" s="85">
        <v>84</v>
      </c>
      <c r="J270" s="85" t="s">
        <v>89</v>
      </c>
      <c r="K270" s="86" t="s">
        <v>88</v>
      </c>
      <c r="L270" s="86"/>
      <c r="M270" s="699">
        <v>180</v>
      </c>
      <c r="N270" s="699"/>
      <c r="O270" s="837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70" s="701"/>
      <c r="Q270" s="701"/>
      <c r="R270" s="701"/>
      <c r="S270" s="701"/>
      <c r="T270" s="87" t="s">
        <v>42</v>
      </c>
      <c r="U270" s="64">
        <v>0</v>
      </c>
      <c r="V270" s="65">
        <f>IFERROR(IF(U270="","",U270),"")</f>
        <v>0</v>
      </c>
      <c r="W270" s="64">
        <v>0</v>
      </c>
      <c r="X270" s="65">
        <f>IFERROR(IF(W270="","",W270),"")</f>
        <v>0</v>
      </c>
      <c r="Y270" s="64">
        <v>0</v>
      </c>
      <c r="Z270" s="65">
        <f>IFERROR(IF(Y270="","",Y270),"")</f>
        <v>0</v>
      </c>
      <c r="AA270" s="64">
        <v>0</v>
      </c>
      <c r="AB270" s="65">
        <f>IFERROR(IF(AA270="","",AA270),"")</f>
        <v>0</v>
      </c>
      <c r="AC270" s="66" t="str">
        <f>IF(IFERROR(U270*0.0155,0)+IFERROR(W270*0.0155,0)+IFERROR(Y270*0.0155,0)+IFERROR(AA270*0.0155,0)=0,"",IFERROR(U270*0.0155,0)+IFERROR(W270*0.0155,0)+IFERROR(Y270*0.0155,0)+IFERROR(AA270*0.0155,0))</f>
        <v/>
      </c>
      <c r="AD270" s="81" t="s">
        <v>57</v>
      </c>
      <c r="AE270" s="81" t="s">
        <v>57</v>
      </c>
      <c r="AF270" s="443" t="s">
        <v>410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442" t="s">
        <v>97</v>
      </c>
      <c r="BO270" s="79">
        <f>IFERROR(U270*H270,0)</f>
        <v>0</v>
      </c>
      <c r="BP270" s="79">
        <f>IFERROR(V270*H270,0)</f>
        <v>0</v>
      </c>
      <c r="BQ270" s="79">
        <f>IFERROR(U270/I270,0)</f>
        <v>0</v>
      </c>
      <c r="BR270" s="79">
        <f>IFERROR(V270/I270,0)</f>
        <v>0</v>
      </c>
      <c r="BS270" s="79">
        <f>IFERROR(W270*H270,0)</f>
        <v>0</v>
      </c>
      <c r="BT270" s="79">
        <f>IFERROR(X270*H270,0)</f>
        <v>0</v>
      </c>
      <c r="BU270" s="79">
        <f>IFERROR(W270/I270,0)</f>
        <v>0</v>
      </c>
      <c r="BV270" s="79">
        <f>IFERROR(X270/I270,0)</f>
        <v>0</v>
      </c>
      <c r="BW270" s="79">
        <f>IFERROR(Y270*H270,0)</f>
        <v>0</v>
      </c>
      <c r="BX270" s="79">
        <f>IFERROR(Z270*H270,0)</f>
        <v>0</v>
      </c>
      <c r="BY270" s="79">
        <f>IFERROR(Y270/I270,0)</f>
        <v>0</v>
      </c>
      <c r="BZ270" s="79">
        <f>IFERROR(Z270/I270,0)</f>
        <v>0</v>
      </c>
      <c r="CA270" s="79">
        <f>IFERROR(AA270*H270,0)</f>
        <v>0</v>
      </c>
      <c r="CB270" s="79">
        <f>IFERROR(AB270*H270,0)</f>
        <v>0</v>
      </c>
      <c r="CC270" s="79">
        <f>IFERROR(AA270/I270,0)</f>
        <v>0</v>
      </c>
      <c r="CD270" s="79">
        <f>IFERROR(AB270/I270,0)</f>
        <v>0</v>
      </c>
    </row>
    <row r="271" spans="1:82" hidden="1" x14ac:dyDescent="0.2">
      <c r="A271" s="81" t="s">
        <v>411</v>
      </c>
      <c r="B271" s="82" t="s">
        <v>412</v>
      </c>
      <c r="C271" s="82">
        <v>4301136046</v>
      </c>
      <c r="D271" s="82">
        <v>4607111038029</v>
      </c>
      <c r="E271" s="83">
        <v>2.2400000000000002</v>
      </c>
      <c r="F271" s="84">
        <v>1</v>
      </c>
      <c r="G271" s="83">
        <v>2.2400000000000002</v>
      </c>
      <c r="H271" s="83">
        <v>2.4319999999999999</v>
      </c>
      <c r="I271" s="85">
        <v>126</v>
      </c>
      <c r="J271" s="85" t="s">
        <v>96</v>
      </c>
      <c r="K271" s="86" t="s">
        <v>88</v>
      </c>
      <c r="L271" s="86"/>
      <c r="M271" s="699">
        <v>180</v>
      </c>
      <c r="N271" s="699"/>
      <c r="O271" s="838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71" s="701"/>
      <c r="Q271" s="701"/>
      <c r="R271" s="701"/>
      <c r="S271" s="701"/>
      <c r="T271" s="87" t="s">
        <v>42</v>
      </c>
      <c r="U271" s="64">
        <v>0</v>
      </c>
      <c r="V271" s="65">
        <f>IFERROR(IF(U271="","",U271),"")</f>
        <v>0</v>
      </c>
      <c r="W271" s="64">
        <v>0</v>
      </c>
      <c r="X271" s="65">
        <f>IFERROR(IF(W271="","",W271),"")</f>
        <v>0</v>
      </c>
      <c r="Y271" s="64">
        <v>0</v>
      </c>
      <c r="Z271" s="65">
        <f>IFERROR(IF(Y271="","",Y271),"")</f>
        <v>0</v>
      </c>
      <c r="AA271" s="64">
        <v>0</v>
      </c>
      <c r="AB271" s="65">
        <f>IFERROR(IF(AA271="","",AA271),"")</f>
        <v>0</v>
      </c>
      <c r="AC271" s="66" t="str">
        <f>IF(IFERROR(U271*0.00936,0)+IFERROR(W271*0.00936,0)+IFERROR(Y271*0.00936,0)+IFERROR(AA271*0.00936,0)=0,"",IFERROR(U271*0.00936,0)+IFERROR(W271*0.00936,0)+IFERROR(Y271*0.00936,0)+IFERROR(AA271*0.00936,0))</f>
        <v/>
      </c>
      <c r="AD271" s="81" t="s">
        <v>57</v>
      </c>
      <c r="AE271" s="81" t="s">
        <v>57</v>
      </c>
      <c r="AF271" s="445" t="s">
        <v>413</v>
      </c>
      <c r="AG271" s="2"/>
      <c r="AH271" s="2"/>
      <c r="AI271" s="2"/>
      <c r="AJ271" s="2"/>
      <c r="AK271" s="2"/>
      <c r="AL271" s="60"/>
      <c r="AM271" s="60"/>
      <c r="AN271" s="60"/>
      <c r="AO271" s="2"/>
      <c r="AP271" s="2"/>
      <c r="AQ271" s="2"/>
      <c r="AR271" s="2"/>
      <c r="AS271" s="2"/>
      <c r="AT271" s="2"/>
      <c r="AU271" s="20"/>
      <c r="AV271" s="20"/>
      <c r="AW271" s="21"/>
      <c r="BB271" s="444" t="s">
        <v>97</v>
      </c>
      <c r="BO271" s="79">
        <f>IFERROR(U271*H271,0)</f>
        <v>0</v>
      </c>
      <c r="BP271" s="79">
        <f>IFERROR(V271*H271,0)</f>
        <v>0</v>
      </c>
      <c r="BQ271" s="79">
        <f>IFERROR(U271/I271,0)</f>
        <v>0</v>
      </c>
      <c r="BR271" s="79">
        <f>IFERROR(V271/I271,0)</f>
        <v>0</v>
      </c>
      <c r="BS271" s="79">
        <f>IFERROR(W271*H271,0)</f>
        <v>0</v>
      </c>
      <c r="BT271" s="79">
        <f>IFERROR(X271*H271,0)</f>
        <v>0</v>
      </c>
      <c r="BU271" s="79">
        <f>IFERROR(W271/I271,0)</f>
        <v>0</v>
      </c>
      <c r="BV271" s="79">
        <f>IFERROR(X271/I271,0)</f>
        <v>0</v>
      </c>
      <c r="BW271" s="79">
        <f>IFERROR(Y271*H271,0)</f>
        <v>0</v>
      </c>
      <c r="BX271" s="79">
        <f>IFERROR(Z271*H271,0)</f>
        <v>0</v>
      </c>
      <c r="BY271" s="79">
        <f>IFERROR(Y271/I271,0)</f>
        <v>0</v>
      </c>
      <c r="BZ271" s="79">
        <f>IFERROR(Z271/I271,0)</f>
        <v>0</v>
      </c>
      <c r="CA271" s="79">
        <f>IFERROR(AA271*H271,0)</f>
        <v>0</v>
      </c>
      <c r="CB271" s="79">
        <f>IFERROR(AB271*H271,0)</f>
        <v>0</v>
      </c>
      <c r="CC271" s="79">
        <f>IFERROR(AA271/I271,0)</f>
        <v>0</v>
      </c>
      <c r="CD271" s="79">
        <f>IFERROR(AB271/I271,0)</f>
        <v>0</v>
      </c>
    </row>
    <row r="272" spans="1:82" hidden="1" x14ac:dyDescent="0.2">
      <c r="A272" s="696"/>
      <c r="B272" s="696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704" t="s">
        <v>43</v>
      </c>
      <c r="P272" s="705"/>
      <c r="Q272" s="705"/>
      <c r="R272" s="705"/>
      <c r="S272" s="705"/>
      <c r="T272" s="39" t="s">
        <v>42</v>
      </c>
      <c r="U272" s="104">
        <f t="shared" ref="U272:AB272" si="231">IFERROR(SUM(U269:U271),0)</f>
        <v>0</v>
      </c>
      <c r="V272" s="104">
        <f t="shared" si="231"/>
        <v>0</v>
      </c>
      <c r="W272" s="104">
        <f t="shared" si="231"/>
        <v>0</v>
      </c>
      <c r="X272" s="104">
        <f t="shared" si="231"/>
        <v>0</v>
      </c>
      <c r="Y272" s="104">
        <f t="shared" si="231"/>
        <v>0</v>
      </c>
      <c r="Z272" s="104">
        <f t="shared" si="231"/>
        <v>0</v>
      </c>
      <c r="AA272" s="104">
        <f t="shared" si="231"/>
        <v>0</v>
      </c>
      <c r="AB272" s="104">
        <f t="shared" si="231"/>
        <v>0</v>
      </c>
      <c r="AC272" s="104">
        <f>IFERROR(IF(AC269="",0,AC269),0)+IFERROR(IF(AC270="",0,AC270),0)+IFERROR(IF(AC271="",0,AC271),0)</f>
        <v>0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idden="1" x14ac:dyDescent="0.2">
      <c r="A273" s="696"/>
      <c r="B273" s="696"/>
      <c r="C273" s="696"/>
      <c r="D273" s="696"/>
      <c r="E273" s="696"/>
      <c r="F273" s="696"/>
      <c r="G273" s="696"/>
      <c r="H273" s="696"/>
      <c r="I273" s="696"/>
      <c r="J273" s="696"/>
      <c r="K273" s="696"/>
      <c r="L273" s="696"/>
      <c r="M273" s="696"/>
      <c r="N273" s="696"/>
      <c r="O273" s="704" t="s">
        <v>43</v>
      </c>
      <c r="P273" s="705"/>
      <c r="Q273" s="705"/>
      <c r="R273" s="705"/>
      <c r="S273" s="705"/>
      <c r="T273" s="39" t="s">
        <v>0</v>
      </c>
      <c r="U273" s="106">
        <f>IFERROR(U269*G269,0)+IFERROR(U270*G270,0)+IFERROR(U271*G271,0)</f>
        <v>0</v>
      </c>
      <c r="V273" s="106">
        <f>IFERROR(V269*G269,0)+IFERROR(V270*G270,0)+IFERROR(V271*G271,0)</f>
        <v>0</v>
      </c>
      <c r="W273" s="106">
        <f>IFERROR(W269*G269,0)+IFERROR(W270*G270,0)+IFERROR(W271*G271,0)</f>
        <v>0</v>
      </c>
      <c r="X273" s="106">
        <f>IFERROR(X269*G269,0)+IFERROR(X270*G270,0)+IFERROR(X271*G271,0)</f>
        <v>0</v>
      </c>
      <c r="Y273" s="106">
        <f>IFERROR(Y269*G269,0)+IFERROR(Y270*G270,0)+IFERROR(Y271*G271,0)</f>
        <v>0</v>
      </c>
      <c r="Z273" s="106">
        <f>IFERROR(Z269*G269,0)+IFERROR(Z270*G270,0)+IFERROR(Z271*G271,0)</f>
        <v>0</v>
      </c>
      <c r="AA273" s="106">
        <f>IFERROR(AA269*G269,0)+IFERROR(AA270*G270,0)+IFERROR(AA271*G271,0)</f>
        <v>0</v>
      </c>
      <c r="AB273" s="106">
        <f>IFERROR(AB269*G269,0)+IFERROR(AB270*G270,0)+IFERROR(AB271*G271,0)</f>
        <v>0</v>
      </c>
      <c r="AC273" s="104" t="s">
        <v>57</v>
      </c>
      <c r="AD273" s="3"/>
      <c r="AE273" s="71"/>
      <c r="AF273" s="3"/>
      <c r="AG273" s="3"/>
      <c r="AH273" s="3"/>
      <c r="AI273" s="3"/>
      <c r="AJ273" s="3"/>
      <c r="AK273" s="3"/>
      <c r="AL273" s="61"/>
      <c r="AM273" s="61"/>
      <c r="AN273" s="61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hidden="1" x14ac:dyDescent="0.25">
      <c r="A274" s="712" t="s">
        <v>176</v>
      </c>
      <c r="B274" s="713"/>
      <c r="C274" s="713"/>
      <c r="D274" s="713"/>
      <c r="E274" s="713"/>
      <c r="F274" s="713"/>
      <c r="G274" s="713"/>
      <c r="H274" s="713"/>
      <c r="I274" s="713"/>
      <c r="J274" s="713"/>
      <c r="K274" s="713"/>
      <c r="L274" s="713"/>
      <c r="M274" s="713"/>
      <c r="N274" s="713"/>
      <c r="O274" s="713"/>
      <c r="P274" s="713"/>
      <c r="Q274" s="713"/>
      <c r="R274" s="713"/>
      <c r="S274" s="713"/>
      <c r="T274" s="713"/>
      <c r="U274" s="713"/>
      <c r="V274" s="713"/>
      <c r="W274" s="713"/>
      <c r="X274" s="708"/>
      <c r="Y274" s="708"/>
      <c r="Z274" s="708"/>
      <c r="AA274" s="709"/>
      <c r="AB274" s="709"/>
      <c r="AC274" s="709"/>
      <c r="AD274" s="709"/>
      <c r="AE274" s="710"/>
      <c r="AF274" s="714"/>
      <c r="AG274" s="2"/>
      <c r="AH274" s="2"/>
      <c r="AI274" s="2"/>
      <c r="AJ274" s="2"/>
      <c r="AK274" s="60"/>
      <c r="AL274" s="60"/>
      <c r="AM274" s="60"/>
      <c r="AN274" s="2"/>
      <c r="AO274" s="2"/>
      <c r="AP274" s="2"/>
      <c r="AQ274" s="2"/>
      <c r="AR274" s="2"/>
    </row>
    <row r="275" spans="1:82" ht="22.5" hidden="1" x14ac:dyDescent="0.2">
      <c r="A275" s="81" t="s">
        <v>414</v>
      </c>
      <c r="B275" s="82" t="s">
        <v>415</v>
      </c>
      <c r="C275" s="82">
        <v>4301135324</v>
      </c>
      <c r="D275" s="82">
        <v>4607111038456</v>
      </c>
      <c r="E275" s="83">
        <v>3.7</v>
      </c>
      <c r="F275" s="84">
        <v>1</v>
      </c>
      <c r="G275" s="83">
        <v>3.7</v>
      </c>
      <c r="H275" s="83">
        <v>3.8919999999999999</v>
      </c>
      <c r="I275" s="85">
        <v>126</v>
      </c>
      <c r="J275" s="85" t="s">
        <v>96</v>
      </c>
      <c r="K275" s="86" t="s">
        <v>88</v>
      </c>
      <c r="L275" s="86"/>
      <c r="M275" s="699">
        <v>180</v>
      </c>
      <c r="N275" s="699"/>
      <c r="O275" s="832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5" s="701"/>
      <c r="Q275" s="701"/>
      <c r="R275" s="701"/>
      <c r="S275" s="701"/>
      <c r="T275" s="87" t="s">
        <v>42</v>
      </c>
      <c r="U275" s="64">
        <v>0</v>
      </c>
      <c r="V275" s="65">
        <f t="shared" ref="V275:V284" si="232">IFERROR(IF(U275="","",U275),"")</f>
        <v>0</v>
      </c>
      <c r="W275" s="64">
        <v>0</v>
      </c>
      <c r="X275" s="65">
        <f t="shared" ref="X275:X284" si="233">IFERROR(IF(W275="","",W275),"")</f>
        <v>0</v>
      </c>
      <c r="Y275" s="64">
        <v>0</v>
      </c>
      <c r="Z275" s="65">
        <f t="shared" ref="Z275:Z284" si="234">IFERROR(IF(Y275="","",Y275),"")</f>
        <v>0</v>
      </c>
      <c r="AA275" s="64">
        <v>0</v>
      </c>
      <c r="AB275" s="65">
        <f t="shared" ref="AB275:AB284" si="235">IFERROR(IF(AA275="","",AA275),"")</f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57</v>
      </c>
      <c r="AE275" s="81" t="s">
        <v>57</v>
      </c>
      <c r="AF275" s="447" t="s">
        <v>416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97</v>
      </c>
      <c r="BO275" s="79">
        <f t="shared" ref="BO275:BO284" si="236">IFERROR(U275*H275,0)</f>
        <v>0</v>
      </c>
      <c r="BP275" s="79">
        <f t="shared" ref="BP275:BP284" si="237">IFERROR(V275*H275,0)</f>
        <v>0</v>
      </c>
      <c r="BQ275" s="79">
        <f t="shared" ref="BQ275:BQ284" si="238">IFERROR(U275/I275,0)</f>
        <v>0</v>
      </c>
      <c r="BR275" s="79">
        <f t="shared" ref="BR275:BR284" si="239">IFERROR(V275/I275,0)</f>
        <v>0</v>
      </c>
      <c r="BS275" s="79">
        <f t="shared" ref="BS275:BS284" si="240">IFERROR(W275*H275,0)</f>
        <v>0</v>
      </c>
      <c r="BT275" s="79">
        <f t="shared" ref="BT275:BT284" si="241">IFERROR(X275*H275,0)</f>
        <v>0</v>
      </c>
      <c r="BU275" s="79">
        <f t="shared" ref="BU275:BU284" si="242">IFERROR(W275/I275,0)</f>
        <v>0</v>
      </c>
      <c r="BV275" s="79">
        <f t="shared" ref="BV275:BV284" si="243">IFERROR(X275/I275,0)</f>
        <v>0</v>
      </c>
      <c r="BW275" s="79">
        <f t="shared" ref="BW275:BW284" si="244">IFERROR(Y275*H275,0)</f>
        <v>0</v>
      </c>
      <c r="BX275" s="79">
        <f t="shared" ref="BX275:BX284" si="245">IFERROR(Z275*H275,0)</f>
        <v>0</v>
      </c>
      <c r="BY275" s="79">
        <f t="shared" ref="BY275:BY284" si="246">IFERROR(Y275/I275,0)</f>
        <v>0</v>
      </c>
      <c r="BZ275" s="79">
        <f t="shared" ref="BZ275:BZ284" si="247">IFERROR(Z275/I275,0)</f>
        <v>0</v>
      </c>
      <c r="CA275" s="79">
        <f t="shared" ref="CA275:CA284" si="248">IFERROR(AA275*H275,0)</f>
        <v>0</v>
      </c>
      <c r="CB275" s="79">
        <f t="shared" ref="CB275:CB284" si="249">IFERROR(AB275*H275,0)</f>
        <v>0</v>
      </c>
      <c r="CC275" s="79">
        <f t="shared" ref="CC275:CC284" si="250">IFERROR(AA275/I275,0)</f>
        <v>0</v>
      </c>
      <c r="CD275" s="79">
        <f t="shared" ref="CD275:CD284" si="251">IFERROR(AB275/I275,0)</f>
        <v>0</v>
      </c>
    </row>
    <row r="276" spans="1:82" hidden="1" x14ac:dyDescent="0.2">
      <c r="A276" s="81" t="s">
        <v>417</v>
      </c>
      <c r="B276" s="82" t="s">
        <v>418</v>
      </c>
      <c r="C276" s="82">
        <v>4301135349</v>
      </c>
      <c r="D276" s="82">
        <v>4607111036797</v>
      </c>
      <c r="E276" s="83">
        <v>3.7</v>
      </c>
      <c r="F276" s="84">
        <v>1</v>
      </c>
      <c r="G276" s="83">
        <v>3.7</v>
      </c>
      <c r="H276" s="83">
        <v>3.8919999999999999</v>
      </c>
      <c r="I276" s="85">
        <v>126</v>
      </c>
      <c r="J276" s="85" t="s">
        <v>96</v>
      </c>
      <c r="K276" s="86" t="s">
        <v>88</v>
      </c>
      <c r="L276" s="86"/>
      <c r="M276" s="699">
        <v>180</v>
      </c>
      <c r="N276" s="699"/>
      <c r="O276" s="833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6" s="701"/>
      <c r="Q276" s="701"/>
      <c r="R276" s="701"/>
      <c r="S276" s="701"/>
      <c r="T276" s="87" t="s">
        <v>42</v>
      </c>
      <c r="U276" s="64">
        <v>0</v>
      </c>
      <c r="V276" s="65">
        <f t="shared" si="232"/>
        <v>0</v>
      </c>
      <c r="W276" s="64">
        <v>0</v>
      </c>
      <c r="X276" s="65">
        <f t="shared" si="233"/>
        <v>0</v>
      </c>
      <c r="Y276" s="64">
        <v>0</v>
      </c>
      <c r="Z276" s="65">
        <f t="shared" si="234"/>
        <v>0</v>
      </c>
      <c r="AA276" s="64">
        <v>0</v>
      </c>
      <c r="AB276" s="65">
        <f t="shared" si="235"/>
        <v>0</v>
      </c>
      <c r="AC276" s="66" t="str">
        <f>IF(IFERROR(U276*0.00936,0)+IFERROR(W276*0.00936,0)+IFERROR(Y276*0.00936,0)+IFERROR(AA276*0.00936,0)=0,"",IFERROR(U276*0.00936,0)+IFERROR(W276*0.00936,0)+IFERROR(Y276*0.00936,0)+IFERROR(AA276*0.00936,0))</f>
        <v/>
      </c>
      <c r="AD276" s="81" t="s">
        <v>57</v>
      </c>
      <c r="AE276" s="81" t="s">
        <v>57</v>
      </c>
      <c r="AF276" s="449" t="s">
        <v>419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97</v>
      </c>
      <c r="BO276" s="79">
        <f t="shared" si="236"/>
        <v>0</v>
      </c>
      <c r="BP276" s="79">
        <f t="shared" si="237"/>
        <v>0</v>
      </c>
      <c r="BQ276" s="79">
        <f t="shared" si="238"/>
        <v>0</v>
      </c>
      <c r="BR276" s="79">
        <f t="shared" si="239"/>
        <v>0</v>
      </c>
      <c r="BS276" s="79">
        <f t="shared" si="240"/>
        <v>0</v>
      </c>
      <c r="BT276" s="79">
        <f t="shared" si="241"/>
        <v>0</v>
      </c>
      <c r="BU276" s="79">
        <f t="shared" si="242"/>
        <v>0</v>
      </c>
      <c r="BV276" s="79">
        <f t="shared" si="243"/>
        <v>0</v>
      </c>
      <c r="BW276" s="79">
        <f t="shared" si="244"/>
        <v>0</v>
      </c>
      <c r="BX276" s="79">
        <f t="shared" si="245"/>
        <v>0</v>
      </c>
      <c r="BY276" s="79">
        <f t="shared" si="246"/>
        <v>0</v>
      </c>
      <c r="BZ276" s="79">
        <f t="shared" si="247"/>
        <v>0</v>
      </c>
      <c r="CA276" s="79">
        <f t="shared" si="248"/>
        <v>0</v>
      </c>
      <c r="CB276" s="79">
        <f t="shared" si="249"/>
        <v>0</v>
      </c>
      <c r="CC276" s="79">
        <f t="shared" si="250"/>
        <v>0</v>
      </c>
      <c r="CD276" s="79">
        <f t="shared" si="251"/>
        <v>0</v>
      </c>
    </row>
    <row r="277" spans="1:82" hidden="1" x14ac:dyDescent="0.2">
      <c r="A277" s="81" t="s">
        <v>420</v>
      </c>
      <c r="B277" s="82" t="s">
        <v>421</v>
      </c>
      <c r="C277" s="82">
        <v>4301135456</v>
      </c>
      <c r="D277" s="82">
        <v>4607111039125</v>
      </c>
      <c r="E277" s="83">
        <v>3.5</v>
      </c>
      <c r="F277" s="84">
        <v>1</v>
      </c>
      <c r="G277" s="83">
        <v>3.5</v>
      </c>
      <c r="H277" s="83">
        <v>3.68</v>
      </c>
      <c r="I277" s="85">
        <v>126</v>
      </c>
      <c r="J277" s="85" t="s">
        <v>96</v>
      </c>
      <c r="K277" s="86" t="s">
        <v>88</v>
      </c>
      <c r="L277" s="86"/>
      <c r="M277" s="699">
        <v>180</v>
      </c>
      <c r="N277" s="699"/>
      <c r="O277" s="834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7" s="701"/>
      <c r="Q277" s="701"/>
      <c r="R277" s="701"/>
      <c r="S277" s="701"/>
      <c r="T277" s="87" t="s">
        <v>42</v>
      </c>
      <c r="U277" s="64">
        <v>0</v>
      </c>
      <c r="V277" s="65">
        <f t="shared" si="232"/>
        <v>0</v>
      </c>
      <c r="W277" s="64">
        <v>0</v>
      </c>
      <c r="X277" s="65">
        <f t="shared" si="233"/>
        <v>0</v>
      </c>
      <c r="Y277" s="64">
        <v>0</v>
      </c>
      <c r="Z277" s="65">
        <f t="shared" si="234"/>
        <v>0</v>
      </c>
      <c r="AA277" s="64">
        <v>0</v>
      </c>
      <c r="AB277" s="65">
        <f t="shared" si="235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57</v>
      </c>
      <c r="AE277" s="81" t="s">
        <v>57</v>
      </c>
      <c r="AF277" s="451" t="s">
        <v>400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97</v>
      </c>
      <c r="BO277" s="79">
        <f t="shared" si="236"/>
        <v>0</v>
      </c>
      <c r="BP277" s="79">
        <f t="shared" si="237"/>
        <v>0</v>
      </c>
      <c r="BQ277" s="79">
        <f t="shared" si="238"/>
        <v>0</v>
      </c>
      <c r="BR277" s="79">
        <f t="shared" si="239"/>
        <v>0</v>
      </c>
      <c r="BS277" s="79">
        <f t="shared" si="240"/>
        <v>0</v>
      </c>
      <c r="BT277" s="79">
        <f t="shared" si="241"/>
        <v>0</v>
      </c>
      <c r="BU277" s="79">
        <f t="shared" si="242"/>
        <v>0</v>
      </c>
      <c r="BV277" s="79">
        <f t="shared" si="243"/>
        <v>0</v>
      </c>
      <c r="BW277" s="79">
        <f t="shared" si="244"/>
        <v>0</v>
      </c>
      <c r="BX277" s="79">
        <f t="shared" si="245"/>
        <v>0</v>
      </c>
      <c r="BY277" s="79">
        <f t="shared" si="246"/>
        <v>0</v>
      </c>
      <c r="BZ277" s="79">
        <f t="shared" si="247"/>
        <v>0</v>
      </c>
      <c r="CA277" s="79">
        <f t="shared" si="248"/>
        <v>0</v>
      </c>
      <c r="CB277" s="79">
        <f t="shared" si="249"/>
        <v>0</v>
      </c>
      <c r="CC277" s="79">
        <f t="shared" si="250"/>
        <v>0</v>
      </c>
      <c r="CD277" s="79">
        <f t="shared" si="251"/>
        <v>0</v>
      </c>
    </row>
    <row r="278" spans="1:82" ht="22.5" hidden="1" x14ac:dyDescent="0.2">
      <c r="A278" s="81" t="s">
        <v>422</v>
      </c>
      <c r="B278" s="82" t="s">
        <v>423</v>
      </c>
      <c r="C278" s="82">
        <v>4301135004</v>
      </c>
      <c r="D278" s="82">
        <v>4607111035707</v>
      </c>
      <c r="E278" s="83">
        <v>5.5</v>
      </c>
      <c r="F278" s="84">
        <v>1</v>
      </c>
      <c r="G278" s="83">
        <v>5.5</v>
      </c>
      <c r="H278" s="83">
        <v>5.7350000000000003</v>
      </c>
      <c r="I278" s="85">
        <v>84</v>
      </c>
      <c r="J278" s="85" t="s">
        <v>89</v>
      </c>
      <c r="K278" s="86" t="s">
        <v>88</v>
      </c>
      <c r="L278" s="86"/>
      <c r="M278" s="699">
        <v>180</v>
      </c>
      <c r="N278" s="699"/>
      <c r="O278" s="835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8" s="701"/>
      <c r="Q278" s="701"/>
      <c r="R278" s="701"/>
      <c r="S278" s="701"/>
      <c r="T278" s="87" t="s">
        <v>42</v>
      </c>
      <c r="U278" s="64">
        <v>0</v>
      </c>
      <c r="V278" s="65">
        <f t="shared" si="232"/>
        <v>0</v>
      </c>
      <c r="W278" s="64">
        <v>0</v>
      </c>
      <c r="X278" s="65">
        <f t="shared" si="233"/>
        <v>0</v>
      </c>
      <c r="Y278" s="64">
        <v>0</v>
      </c>
      <c r="Z278" s="65">
        <f t="shared" si="234"/>
        <v>0</v>
      </c>
      <c r="AA278" s="64">
        <v>0</v>
      </c>
      <c r="AB278" s="65">
        <f t="shared" si="235"/>
        <v>0</v>
      </c>
      <c r="AC278" s="66" t="str">
        <f>IF(IFERROR(U278*0.0155,0)+IFERROR(W278*0.0155,0)+IFERROR(Y278*0.0155,0)+IFERROR(AA278*0.0155,0)=0,"",IFERROR(U278*0.0155,0)+IFERROR(W278*0.0155,0)+IFERROR(Y278*0.0155,0)+IFERROR(AA278*0.0155,0))</f>
        <v/>
      </c>
      <c r="AD278" s="81" t="s">
        <v>57</v>
      </c>
      <c r="AE278" s="81" t="s">
        <v>57</v>
      </c>
      <c r="AF278" s="453" t="s">
        <v>424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97</v>
      </c>
      <c r="BO278" s="79">
        <f t="shared" si="236"/>
        <v>0</v>
      </c>
      <c r="BP278" s="79">
        <f t="shared" si="237"/>
        <v>0</v>
      </c>
      <c r="BQ278" s="79">
        <f t="shared" si="238"/>
        <v>0</v>
      </c>
      <c r="BR278" s="79">
        <f t="shared" si="239"/>
        <v>0</v>
      </c>
      <c r="BS278" s="79">
        <f t="shared" si="240"/>
        <v>0</v>
      </c>
      <c r="BT278" s="79">
        <f t="shared" si="241"/>
        <v>0</v>
      </c>
      <c r="BU278" s="79">
        <f t="shared" si="242"/>
        <v>0</v>
      </c>
      <c r="BV278" s="79">
        <f t="shared" si="243"/>
        <v>0</v>
      </c>
      <c r="BW278" s="79">
        <f t="shared" si="244"/>
        <v>0</v>
      </c>
      <c r="BX278" s="79">
        <f t="shared" si="245"/>
        <v>0</v>
      </c>
      <c r="BY278" s="79">
        <f t="shared" si="246"/>
        <v>0</v>
      </c>
      <c r="BZ278" s="79">
        <f t="shared" si="247"/>
        <v>0</v>
      </c>
      <c r="CA278" s="79">
        <f t="shared" si="248"/>
        <v>0</v>
      </c>
      <c r="CB278" s="79">
        <f t="shared" si="249"/>
        <v>0</v>
      </c>
      <c r="CC278" s="79">
        <f t="shared" si="250"/>
        <v>0</v>
      </c>
      <c r="CD278" s="79">
        <f t="shared" si="251"/>
        <v>0</v>
      </c>
    </row>
    <row r="279" spans="1:82" hidden="1" x14ac:dyDescent="0.2">
      <c r="A279" s="81" t="s">
        <v>425</v>
      </c>
      <c r="B279" s="82" t="s">
        <v>426</v>
      </c>
      <c r="C279" s="82">
        <v>4301135398</v>
      </c>
      <c r="D279" s="82">
        <v>4607111039187</v>
      </c>
      <c r="E279" s="83">
        <v>3</v>
      </c>
      <c r="F279" s="84">
        <v>1</v>
      </c>
      <c r="G279" s="83">
        <v>3</v>
      </c>
      <c r="H279" s="83">
        <v>3.1920000000000002</v>
      </c>
      <c r="I279" s="85">
        <v>126</v>
      </c>
      <c r="J279" s="85" t="s">
        <v>96</v>
      </c>
      <c r="K279" s="86" t="s">
        <v>88</v>
      </c>
      <c r="L279" s="86"/>
      <c r="M279" s="699">
        <v>180</v>
      </c>
      <c r="N279" s="699"/>
      <c r="O279" s="827" t="s">
        <v>427</v>
      </c>
      <c r="P279" s="701"/>
      <c r="Q279" s="701"/>
      <c r="R279" s="701"/>
      <c r="S279" s="701"/>
      <c r="T279" s="87" t="s">
        <v>42</v>
      </c>
      <c r="U279" s="64">
        <v>0</v>
      </c>
      <c r="V279" s="65">
        <f t="shared" si="232"/>
        <v>0</v>
      </c>
      <c r="W279" s="64">
        <v>0</v>
      </c>
      <c r="X279" s="65">
        <f t="shared" si="233"/>
        <v>0</v>
      </c>
      <c r="Y279" s="64">
        <v>0</v>
      </c>
      <c r="Z279" s="65">
        <f t="shared" si="234"/>
        <v>0</v>
      </c>
      <c r="AA279" s="64">
        <v>0</v>
      </c>
      <c r="AB279" s="65">
        <f t="shared" si="235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57</v>
      </c>
      <c r="AE279" s="81" t="s">
        <v>57</v>
      </c>
      <c r="AF279" s="455" t="s">
        <v>428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97</v>
      </c>
      <c r="BO279" s="79">
        <f t="shared" si="236"/>
        <v>0</v>
      </c>
      <c r="BP279" s="79">
        <f t="shared" si="237"/>
        <v>0</v>
      </c>
      <c r="BQ279" s="79">
        <f t="shared" si="238"/>
        <v>0</v>
      </c>
      <c r="BR279" s="79">
        <f t="shared" si="239"/>
        <v>0</v>
      </c>
      <c r="BS279" s="79">
        <f t="shared" si="240"/>
        <v>0</v>
      </c>
      <c r="BT279" s="79">
        <f t="shared" si="241"/>
        <v>0</v>
      </c>
      <c r="BU279" s="79">
        <f t="shared" si="242"/>
        <v>0</v>
      </c>
      <c r="BV279" s="79">
        <f t="shared" si="243"/>
        <v>0</v>
      </c>
      <c r="BW279" s="79">
        <f t="shared" si="244"/>
        <v>0</v>
      </c>
      <c r="BX279" s="79">
        <f t="shared" si="245"/>
        <v>0</v>
      </c>
      <c r="BY279" s="79">
        <f t="shared" si="246"/>
        <v>0</v>
      </c>
      <c r="BZ279" s="79">
        <f t="shared" si="247"/>
        <v>0</v>
      </c>
      <c r="CA279" s="79">
        <f t="shared" si="248"/>
        <v>0</v>
      </c>
      <c r="CB279" s="79">
        <f t="shared" si="249"/>
        <v>0</v>
      </c>
      <c r="CC279" s="79">
        <f t="shared" si="250"/>
        <v>0</v>
      </c>
      <c r="CD279" s="79">
        <f t="shared" si="251"/>
        <v>0</v>
      </c>
    </row>
    <row r="280" spans="1:82" hidden="1" x14ac:dyDescent="0.2">
      <c r="A280" s="81" t="s">
        <v>429</v>
      </c>
      <c r="B280" s="82" t="s">
        <v>430</v>
      </c>
      <c r="C280" s="82">
        <v>4301135156</v>
      </c>
      <c r="D280" s="82">
        <v>4607111037275</v>
      </c>
      <c r="E280" s="83">
        <v>3</v>
      </c>
      <c r="F280" s="84">
        <v>1</v>
      </c>
      <c r="G280" s="83">
        <v>3</v>
      </c>
      <c r="H280" s="83">
        <v>3.1920000000000002</v>
      </c>
      <c r="I280" s="85">
        <v>126</v>
      </c>
      <c r="J280" s="85" t="s">
        <v>96</v>
      </c>
      <c r="K280" s="86" t="s">
        <v>88</v>
      </c>
      <c r="L280" s="86"/>
      <c r="M280" s="699">
        <v>180</v>
      </c>
      <c r="N280" s="699"/>
      <c r="O280" s="828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80" s="701"/>
      <c r="Q280" s="701"/>
      <c r="R280" s="701"/>
      <c r="S280" s="701"/>
      <c r="T280" s="87" t="s">
        <v>42</v>
      </c>
      <c r="U280" s="64">
        <v>0</v>
      </c>
      <c r="V280" s="65">
        <f t="shared" si="232"/>
        <v>0</v>
      </c>
      <c r="W280" s="64">
        <v>0</v>
      </c>
      <c r="X280" s="65">
        <f t="shared" si="233"/>
        <v>0</v>
      </c>
      <c r="Y280" s="64">
        <v>0</v>
      </c>
      <c r="Z280" s="65">
        <f t="shared" si="234"/>
        <v>0</v>
      </c>
      <c r="AA280" s="64">
        <v>0</v>
      </c>
      <c r="AB280" s="65">
        <f t="shared" si="235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57</v>
      </c>
      <c r="AE280" s="81" t="s">
        <v>57</v>
      </c>
      <c r="AF280" s="457" t="s">
        <v>431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97</v>
      </c>
      <c r="BO280" s="79">
        <f t="shared" si="236"/>
        <v>0</v>
      </c>
      <c r="BP280" s="79">
        <f t="shared" si="237"/>
        <v>0</v>
      </c>
      <c r="BQ280" s="79">
        <f t="shared" si="238"/>
        <v>0</v>
      </c>
      <c r="BR280" s="79">
        <f t="shared" si="239"/>
        <v>0</v>
      </c>
      <c r="BS280" s="79">
        <f t="shared" si="240"/>
        <v>0</v>
      </c>
      <c r="BT280" s="79">
        <f t="shared" si="241"/>
        <v>0</v>
      </c>
      <c r="BU280" s="79">
        <f t="shared" si="242"/>
        <v>0</v>
      </c>
      <c r="BV280" s="79">
        <f t="shared" si="243"/>
        <v>0</v>
      </c>
      <c r="BW280" s="79">
        <f t="shared" si="244"/>
        <v>0</v>
      </c>
      <c r="BX280" s="79">
        <f t="shared" si="245"/>
        <v>0</v>
      </c>
      <c r="BY280" s="79">
        <f t="shared" si="246"/>
        <v>0</v>
      </c>
      <c r="BZ280" s="79">
        <f t="shared" si="247"/>
        <v>0</v>
      </c>
      <c r="CA280" s="79">
        <f t="shared" si="248"/>
        <v>0</v>
      </c>
      <c r="CB280" s="79">
        <f t="shared" si="249"/>
        <v>0</v>
      </c>
      <c r="CC280" s="79">
        <f t="shared" si="250"/>
        <v>0</v>
      </c>
      <c r="CD280" s="79">
        <f t="shared" si="251"/>
        <v>0</v>
      </c>
    </row>
    <row r="281" spans="1:82" hidden="1" x14ac:dyDescent="0.2">
      <c r="A281" s="81" t="s">
        <v>432</v>
      </c>
      <c r="B281" s="82" t="s">
        <v>433</v>
      </c>
      <c r="C281" s="82">
        <v>4301135227</v>
      </c>
      <c r="D281" s="82">
        <v>4607111037206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96</v>
      </c>
      <c r="K281" s="86" t="s">
        <v>88</v>
      </c>
      <c r="L281" s="86"/>
      <c r="M281" s="699">
        <v>180</v>
      </c>
      <c r="N281" s="699"/>
      <c r="O281" s="829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1" s="701"/>
      <c r="Q281" s="701"/>
      <c r="R281" s="701"/>
      <c r="S281" s="701"/>
      <c r="T281" s="87" t="s">
        <v>42</v>
      </c>
      <c r="U281" s="64">
        <v>0</v>
      </c>
      <c r="V281" s="65">
        <f t="shared" si="232"/>
        <v>0</v>
      </c>
      <c r="W281" s="64">
        <v>0</v>
      </c>
      <c r="X281" s="65">
        <f t="shared" si="233"/>
        <v>0</v>
      </c>
      <c r="Y281" s="64">
        <v>0</v>
      </c>
      <c r="Z281" s="65">
        <f t="shared" si="234"/>
        <v>0</v>
      </c>
      <c r="AA281" s="64">
        <v>0</v>
      </c>
      <c r="AB281" s="65">
        <f t="shared" si="235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57</v>
      </c>
      <c r="AE281" s="81" t="s">
        <v>57</v>
      </c>
      <c r="AF281" s="459" t="s">
        <v>434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97</v>
      </c>
      <c r="BO281" s="79">
        <f t="shared" si="236"/>
        <v>0</v>
      </c>
      <c r="BP281" s="79">
        <f t="shared" si="237"/>
        <v>0</v>
      </c>
      <c r="BQ281" s="79">
        <f t="shared" si="238"/>
        <v>0</v>
      </c>
      <c r="BR281" s="79">
        <f t="shared" si="239"/>
        <v>0</v>
      </c>
      <c r="BS281" s="79">
        <f t="shared" si="240"/>
        <v>0</v>
      </c>
      <c r="BT281" s="79">
        <f t="shared" si="241"/>
        <v>0</v>
      </c>
      <c r="BU281" s="79">
        <f t="shared" si="242"/>
        <v>0</v>
      </c>
      <c r="BV281" s="79">
        <f t="shared" si="243"/>
        <v>0</v>
      </c>
      <c r="BW281" s="79">
        <f t="shared" si="244"/>
        <v>0</v>
      </c>
      <c r="BX281" s="79">
        <f t="shared" si="245"/>
        <v>0</v>
      </c>
      <c r="BY281" s="79">
        <f t="shared" si="246"/>
        <v>0</v>
      </c>
      <c r="BZ281" s="79">
        <f t="shared" si="247"/>
        <v>0</v>
      </c>
      <c r="CA281" s="79">
        <f t="shared" si="248"/>
        <v>0</v>
      </c>
      <c r="CB281" s="79">
        <f t="shared" si="249"/>
        <v>0</v>
      </c>
      <c r="CC281" s="79">
        <f t="shared" si="250"/>
        <v>0</v>
      </c>
      <c r="CD281" s="79">
        <f t="shared" si="251"/>
        <v>0</v>
      </c>
    </row>
    <row r="282" spans="1:82" hidden="1" x14ac:dyDescent="0.2">
      <c r="A282" s="81" t="s">
        <v>435</v>
      </c>
      <c r="B282" s="82" t="s">
        <v>436</v>
      </c>
      <c r="C282" s="82">
        <v>4301135391</v>
      </c>
      <c r="D282" s="82">
        <v>4607111039132</v>
      </c>
      <c r="E282" s="83">
        <v>3.7</v>
      </c>
      <c r="F282" s="84">
        <v>1</v>
      </c>
      <c r="G282" s="83">
        <v>3.7</v>
      </c>
      <c r="H282" s="83">
        <v>3.8919999999999999</v>
      </c>
      <c r="I282" s="85">
        <v>126</v>
      </c>
      <c r="J282" s="85" t="s">
        <v>96</v>
      </c>
      <c r="K282" s="86" t="s">
        <v>88</v>
      </c>
      <c r="L282" s="86"/>
      <c r="M282" s="699">
        <v>180</v>
      </c>
      <c r="N282" s="699"/>
      <c r="O282" s="830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2" s="701"/>
      <c r="Q282" s="701"/>
      <c r="R282" s="701"/>
      <c r="S282" s="701"/>
      <c r="T282" s="87" t="s">
        <v>42</v>
      </c>
      <c r="U282" s="64">
        <v>0</v>
      </c>
      <c r="V282" s="65">
        <f t="shared" si="232"/>
        <v>0</v>
      </c>
      <c r="W282" s="64">
        <v>0</v>
      </c>
      <c r="X282" s="65">
        <f t="shared" si="233"/>
        <v>0</v>
      </c>
      <c r="Y282" s="64">
        <v>0</v>
      </c>
      <c r="Z282" s="65">
        <f t="shared" si="234"/>
        <v>0</v>
      </c>
      <c r="AA282" s="64">
        <v>0</v>
      </c>
      <c r="AB282" s="65">
        <f t="shared" si="235"/>
        <v>0</v>
      </c>
      <c r="AC282" s="66" t="str">
        <f>IF(IFERROR(U282*0.00936,0)+IFERROR(W282*0.00936,0)+IFERROR(Y282*0.00936,0)+IFERROR(AA282*0.00936,0)=0,"",IFERROR(U282*0.00936,0)+IFERROR(W282*0.00936,0)+IFERROR(Y282*0.00936,0)+IFERROR(AA282*0.00936,0))</f>
        <v/>
      </c>
      <c r="AD282" s="81" t="s">
        <v>57</v>
      </c>
      <c r="AE282" s="81" t="s">
        <v>57</v>
      </c>
      <c r="AF282" s="461" t="s">
        <v>400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97</v>
      </c>
      <c r="BO282" s="79">
        <f t="shared" si="236"/>
        <v>0</v>
      </c>
      <c r="BP282" s="79">
        <f t="shared" si="237"/>
        <v>0</v>
      </c>
      <c r="BQ282" s="79">
        <f t="shared" si="238"/>
        <v>0</v>
      </c>
      <c r="BR282" s="79">
        <f t="shared" si="239"/>
        <v>0</v>
      </c>
      <c r="BS282" s="79">
        <f t="shared" si="240"/>
        <v>0</v>
      </c>
      <c r="BT282" s="79">
        <f t="shared" si="241"/>
        <v>0</v>
      </c>
      <c r="BU282" s="79">
        <f t="shared" si="242"/>
        <v>0</v>
      </c>
      <c r="BV282" s="79">
        <f t="shared" si="243"/>
        <v>0</v>
      </c>
      <c r="BW282" s="79">
        <f t="shared" si="244"/>
        <v>0</v>
      </c>
      <c r="BX282" s="79">
        <f t="shared" si="245"/>
        <v>0</v>
      </c>
      <c r="BY282" s="79">
        <f t="shared" si="246"/>
        <v>0</v>
      </c>
      <c r="BZ282" s="79">
        <f t="shared" si="247"/>
        <v>0</v>
      </c>
      <c r="CA282" s="79">
        <f t="shared" si="248"/>
        <v>0</v>
      </c>
      <c r="CB282" s="79">
        <f t="shared" si="249"/>
        <v>0</v>
      </c>
      <c r="CC282" s="79">
        <f t="shared" si="250"/>
        <v>0</v>
      </c>
      <c r="CD282" s="79">
        <f t="shared" si="251"/>
        <v>0</v>
      </c>
    </row>
    <row r="283" spans="1:82" hidden="1" x14ac:dyDescent="0.2">
      <c r="A283" s="81" t="s">
        <v>437</v>
      </c>
      <c r="B283" s="82" t="s">
        <v>438</v>
      </c>
      <c r="C283" s="82">
        <v>4301135396</v>
      </c>
      <c r="D283" s="82">
        <v>4607111039163</v>
      </c>
      <c r="E283" s="83">
        <v>3.7</v>
      </c>
      <c r="F283" s="84">
        <v>1</v>
      </c>
      <c r="G283" s="83">
        <v>3.7</v>
      </c>
      <c r="H283" s="83">
        <v>3.8919999999999999</v>
      </c>
      <c r="I283" s="85">
        <v>126</v>
      </c>
      <c r="J283" s="85" t="s">
        <v>96</v>
      </c>
      <c r="K283" s="86" t="s">
        <v>88</v>
      </c>
      <c r="L283" s="86"/>
      <c r="M283" s="699">
        <v>180</v>
      </c>
      <c r="N283" s="699"/>
      <c r="O283" s="831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3" s="701"/>
      <c r="Q283" s="701"/>
      <c r="R283" s="701"/>
      <c r="S283" s="701"/>
      <c r="T283" s="87" t="s">
        <v>42</v>
      </c>
      <c r="U283" s="64">
        <v>0</v>
      </c>
      <c r="V283" s="65">
        <f t="shared" si="232"/>
        <v>0</v>
      </c>
      <c r="W283" s="64">
        <v>0</v>
      </c>
      <c r="X283" s="65">
        <f t="shared" si="233"/>
        <v>0</v>
      </c>
      <c r="Y283" s="64">
        <v>0</v>
      </c>
      <c r="Z283" s="65">
        <f t="shared" si="234"/>
        <v>0</v>
      </c>
      <c r="AA283" s="64">
        <v>0</v>
      </c>
      <c r="AB283" s="65">
        <f t="shared" si="235"/>
        <v>0</v>
      </c>
      <c r="AC283" s="66" t="str">
        <f>IF(IFERROR(U283*0.00936,0)+IFERROR(W283*0.00936,0)+IFERROR(Y283*0.00936,0)+IFERROR(AA283*0.00936,0)=0,"",IFERROR(U283*0.00936,0)+IFERROR(W283*0.00936,0)+IFERROR(Y283*0.00936,0)+IFERROR(AA283*0.00936,0))</f>
        <v/>
      </c>
      <c r="AD283" s="81" t="s">
        <v>57</v>
      </c>
      <c r="AE283" s="81" t="s">
        <v>57</v>
      </c>
      <c r="AF283" s="463" t="s">
        <v>400</v>
      </c>
      <c r="AG283" s="2"/>
      <c r="AH283" s="2"/>
      <c r="AI283" s="2"/>
      <c r="AJ283" s="2"/>
      <c r="AK283" s="2"/>
      <c r="AL283" s="60"/>
      <c r="AM283" s="60"/>
      <c r="AN283" s="60"/>
      <c r="AO283" s="2"/>
      <c r="AP283" s="2"/>
      <c r="AQ283" s="2"/>
      <c r="AR283" s="2"/>
      <c r="AS283" s="2"/>
      <c r="AT283" s="2"/>
      <c r="AU283" s="20"/>
      <c r="AV283" s="20"/>
      <c r="AW283" s="21"/>
      <c r="BB283" s="462" t="s">
        <v>97</v>
      </c>
      <c r="BO283" s="79">
        <f t="shared" si="236"/>
        <v>0</v>
      </c>
      <c r="BP283" s="79">
        <f t="shared" si="237"/>
        <v>0</v>
      </c>
      <c r="BQ283" s="79">
        <f t="shared" si="238"/>
        <v>0</v>
      </c>
      <c r="BR283" s="79">
        <f t="shared" si="239"/>
        <v>0</v>
      </c>
      <c r="BS283" s="79">
        <f t="shared" si="240"/>
        <v>0</v>
      </c>
      <c r="BT283" s="79">
        <f t="shared" si="241"/>
        <v>0</v>
      </c>
      <c r="BU283" s="79">
        <f t="shared" si="242"/>
        <v>0</v>
      </c>
      <c r="BV283" s="79">
        <f t="shared" si="243"/>
        <v>0</v>
      </c>
      <c r="BW283" s="79">
        <f t="shared" si="244"/>
        <v>0</v>
      </c>
      <c r="BX283" s="79">
        <f t="shared" si="245"/>
        <v>0</v>
      </c>
      <c r="BY283" s="79">
        <f t="shared" si="246"/>
        <v>0</v>
      </c>
      <c r="BZ283" s="79">
        <f t="shared" si="247"/>
        <v>0</v>
      </c>
      <c r="CA283" s="79">
        <f t="shared" si="248"/>
        <v>0</v>
      </c>
      <c r="CB283" s="79">
        <f t="shared" si="249"/>
        <v>0</v>
      </c>
      <c r="CC283" s="79">
        <f t="shared" si="250"/>
        <v>0</v>
      </c>
      <c r="CD283" s="79">
        <f t="shared" si="251"/>
        <v>0</v>
      </c>
    </row>
    <row r="284" spans="1:82" hidden="1" x14ac:dyDescent="0.2">
      <c r="A284" s="81" t="s">
        <v>439</v>
      </c>
      <c r="B284" s="82" t="s">
        <v>440</v>
      </c>
      <c r="C284" s="82">
        <v>4301135317</v>
      </c>
      <c r="D284" s="82">
        <v>4607111039057</v>
      </c>
      <c r="E284" s="83">
        <v>1.8</v>
      </c>
      <c r="F284" s="84">
        <v>1</v>
      </c>
      <c r="G284" s="83">
        <v>1.8</v>
      </c>
      <c r="H284" s="83">
        <v>1.9</v>
      </c>
      <c r="I284" s="85">
        <v>234</v>
      </c>
      <c r="J284" s="85" t="s">
        <v>190</v>
      </c>
      <c r="K284" s="86" t="s">
        <v>88</v>
      </c>
      <c r="L284" s="86"/>
      <c r="M284" s="699">
        <v>180</v>
      </c>
      <c r="N284" s="699"/>
      <c r="O284" s="825" t="s">
        <v>441</v>
      </c>
      <c r="P284" s="701"/>
      <c r="Q284" s="701"/>
      <c r="R284" s="701"/>
      <c r="S284" s="701"/>
      <c r="T284" s="87" t="s">
        <v>42</v>
      </c>
      <c r="U284" s="64">
        <v>0</v>
      </c>
      <c r="V284" s="65">
        <f t="shared" si="232"/>
        <v>0</v>
      </c>
      <c r="W284" s="64">
        <v>0</v>
      </c>
      <c r="X284" s="65">
        <f t="shared" si="233"/>
        <v>0</v>
      </c>
      <c r="Y284" s="64">
        <v>0</v>
      </c>
      <c r="Z284" s="65">
        <f t="shared" si="234"/>
        <v>0</v>
      </c>
      <c r="AA284" s="64">
        <v>0</v>
      </c>
      <c r="AB284" s="65">
        <f t="shared" si="235"/>
        <v>0</v>
      </c>
      <c r="AC284" s="66" t="str">
        <f>IF(IFERROR(U284*0.00502,0)+IFERROR(W284*0.00502,0)+IFERROR(Y284*0.00502,0)+IFERROR(AA284*0.00502,0)=0,"",IFERROR(U284*0.00502,0)+IFERROR(W284*0.00502,0)+IFERROR(Y284*0.00502,0)+IFERROR(AA284*0.00502,0))</f>
        <v/>
      </c>
      <c r="AD284" s="81" t="s">
        <v>57</v>
      </c>
      <c r="AE284" s="81" t="s">
        <v>57</v>
      </c>
      <c r="AF284" s="465" t="s">
        <v>341</v>
      </c>
      <c r="AG284" s="2"/>
      <c r="AH284" s="2"/>
      <c r="AI284" s="2"/>
      <c r="AJ284" s="2"/>
      <c r="AK284" s="2"/>
      <c r="AL284" s="60"/>
      <c r="AM284" s="60"/>
      <c r="AN284" s="60"/>
      <c r="AO284" s="2"/>
      <c r="AP284" s="2"/>
      <c r="AQ284" s="2"/>
      <c r="AR284" s="2"/>
      <c r="AS284" s="2"/>
      <c r="AT284" s="2"/>
      <c r="AU284" s="20"/>
      <c r="AV284" s="20"/>
      <c r="AW284" s="21"/>
      <c r="BB284" s="464" t="s">
        <v>97</v>
      </c>
      <c r="BO284" s="79">
        <f t="shared" si="236"/>
        <v>0</v>
      </c>
      <c r="BP284" s="79">
        <f t="shared" si="237"/>
        <v>0</v>
      </c>
      <c r="BQ284" s="79">
        <f t="shared" si="238"/>
        <v>0</v>
      </c>
      <c r="BR284" s="79">
        <f t="shared" si="239"/>
        <v>0</v>
      </c>
      <c r="BS284" s="79">
        <f t="shared" si="240"/>
        <v>0</v>
      </c>
      <c r="BT284" s="79">
        <f t="shared" si="241"/>
        <v>0</v>
      </c>
      <c r="BU284" s="79">
        <f t="shared" si="242"/>
        <v>0</v>
      </c>
      <c r="BV284" s="79">
        <f t="shared" si="243"/>
        <v>0</v>
      </c>
      <c r="BW284" s="79">
        <f t="shared" si="244"/>
        <v>0</v>
      </c>
      <c r="BX284" s="79">
        <f t="shared" si="245"/>
        <v>0</v>
      </c>
      <c r="BY284" s="79">
        <f t="shared" si="246"/>
        <v>0</v>
      </c>
      <c r="BZ284" s="79">
        <f t="shared" si="247"/>
        <v>0</v>
      </c>
      <c r="CA284" s="79">
        <f t="shared" si="248"/>
        <v>0</v>
      </c>
      <c r="CB284" s="79">
        <f t="shared" si="249"/>
        <v>0</v>
      </c>
      <c r="CC284" s="79">
        <f t="shared" si="250"/>
        <v>0</v>
      </c>
      <c r="CD284" s="79">
        <f t="shared" si="251"/>
        <v>0</v>
      </c>
    </row>
    <row r="285" spans="1:82" hidden="1" x14ac:dyDescent="0.2">
      <c r="A285" s="696"/>
      <c r="B285" s="696"/>
      <c r="C285" s="696"/>
      <c r="D285" s="696"/>
      <c r="E285" s="696"/>
      <c r="F285" s="696"/>
      <c r="G285" s="696"/>
      <c r="H285" s="696"/>
      <c r="I285" s="696"/>
      <c r="J285" s="696"/>
      <c r="K285" s="696"/>
      <c r="L285" s="696"/>
      <c r="M285" s="696"/>
      <c r="N285" s="696"/>
      <c r="O285" s="704" t="s">
        <v>43</v>
      </c>
      <c r="P285" s="705"/>
      <c r="Q285" s="705"/>
      <c r="R285" s="705"/>
      <c r="S285" s="705"/>
      <c r="T285" s="39" t="s">
        <v>42</v>
      </c>
      <c r="U285" s="104">
        <f t="shared" ref="U285:AB285" si="252">IFERROR(SUM(U275:U284),0)</f>
        <v>0</v>
      </c>
      <c r="V285" s="104">
        <f t="shared" si="252"/>
        <v>0</v>
      </c>
      <c r="W285" s="104">
        <f t="shared" si="252"/>
        <v>0</v>
      </c>
      <c r="X285" s="104">
        <f t="shared" si="252"/>
        <v>0</v>
      </c>
      <c r="Y285" s="104">
        <f t="shared" si="252"/>
        <v>0</v>
      </c>
      <c r="Z285" s="104">
        <f t="shared" si="252"/>
        <v>0</v>
      </c>
      <c r="AA285" s="104">
        <f t="shared" si="252"/>
        <v>0</v>
      </c>
      <c r="AB285" s="104">
        <f t="shared" si="252"/>
        <v>0</v>
      </c>
      <c r="AC285" s="104">
        <f>IFERROR(IF(AC275="",0,AC275),0)+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</f>
        <v>0</v>
      </c>
      <c r="AD285" s="3"/>
      <c r="AE285" s="71"/>
      <c r="AF285" s="3"/>
      <c r="AG285" s="3"/>
      <c r="AH285" s="3"/>
      <c r="AI285" s="3"/>
      <c r="AJ285" s="3"/>
      <c r="AK285" s="3"/>
      <c r="AL285" s="61"/>
      <c r="AM285" s="61"/>
      <c r="AN285" s="61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idden="1" x14ac:dyDescent="0.2">
      <c r="A286" s="696"/>
      <c r="B286" s="696"/>
      <c r="C286" s="696"/>
      <c r="D286" s="696"/>
      <c r="E286" s="696"/>
      <c r="F286" s="696"/>
      <c r="G286" s="696"/>
      <c r="H286" s="696"/>
      <c r="I286" s="696"/>
      <c r="J286" s="696"/>
      <c r="K286" s="696"/>
      <c r="L286" s="696"/>
      <c r="M286" s="696"/>
      <c r="N286" s="696"/>
      <c r="O286" s="704" t="s">
        <v>43</v>
      </c>
      <c r="P286" s="705"/>
      <c r="Q286" s="705"/>
      <c r="R286" s="705"/>
      <c r="S286" s="705"/>
      <c r="T286" s="39" t="s">
        <v>0</v>
      </c>
      <c r="U286" s="106">
        <f>IFERROR(U275*G275,0)+IFERROR(U276*G276,0)+IFERROR(U277*G277,0)+IFERROR(U278*G278,0)+IFERROR(U279*G279,0)+IFERROR(U280*G280,0)+IFERROR(U281*G281,0)+IFERROR(U282*G282,0)+IFERROR(U283*G283,0)+IFERROR(U284*G284,0)</f>
        <v>0</v>
      </c>
      <c r="V286" s="106">
        <f>IFERROR(V275*G275,0)+IFERROR(V276*G276,0)+IFERROR(V277*G277,0)+IFERROR(V278*G278,0)+IFERROR(V279*G279,0)+IFERROR(V280*G280,0)+IFERROR(V281*G281,0)+IFERROR(V282*G282,0)+IFERROR(V283*G283,0)+IFERROR(V284*G284,0)</f>
        <v>0</v>
      </c>
      <c r="W286" s="106">
        <f>IFERROR(W275*G275,0)+IFERROR(W276*G276,0)+IFERROR(W277*G277,0)+IFERROR(W278*G278,0)+IFERROR(W279*G279,0)+IFERROR(W280*G280,0)+IFERROR(W281*G281,0)+IFERROR(W282*G282,0)+IFERROR(W283*G283,0)+IFERROR(W284*G284,0)</f>
        <v>0</v>
      </c>
      <c r="X286" s="106">
        <f>IFERROR(X275*G275,0)+IFERROR(X276*G276,0)+IFERROR(X277*G277,0)+IFERROR(X278*G278,0)+IFERROR(X279*G279,0)+IFERROR(X280*G280,0)+IFERROR(X281*G281,0)+IFERROR(X282*G282,0)+IFERROR(X283*G283,0)+IFERROR(X284*G284,0)</f>
        <v>0</v>
      </c>
      <c r="Y286" s="106">
        <f>IFERROR(Y275*G275,0)+IFERROR(Y276*G276,0)+IFERROR(Y277*G277,0)+IFERROR(Y278*G278,0)+IFERROR(Y279*G279,0)+IFERROR(Y280*G280,0)+IFERROR(Y281*G281,0)+IFERROR(Y282*G282,0)+IFERROR(Y283*G283,0)+IFERROR(Y284*G284,0)</f>
        <v>0</v>
      </c>
      <c r="Z286" s="106">
        <f>IFERROR(Z275*G275,0)+IFERROR(Z276*G276,0)+IFERROR(Z277*G277,0)+IFERROR(Z278*G278,0)+IFERROR(Z279*G279,0)+IFERROR(Z280*G280,0)+IFERROR(Z281*G281,0)+IFERROR(Z282*G282,0)+IFERROR(Z283*G283,0)+IFERROR(Z284*G284,0)</f>
        <v>0</v>
      </c>
      <c r="AA286" s="106">
        <f>IFERROR(AA275*G275,0)+IFERROR(AA276*G276,0)+IFERROR(AA277*G277,0)+IFERROR(AA278*G278,0)+IFERROR(AA279*G279,0)+IFERROR(AA280*G280,0)+IFERROR(AA281*G281,0)+IFERROR(AA282*G282,0)+IFERROR(AA283*G283,0)+IFERROR(AA284*G284,0)</f>
        <v>0</v>
      </c>
      <c r="AB286" s="106">
        <f>IFERROR(AB275*G275,0)+IFERROR(AB276*G276,0)+IFERROR(AB277*G277,0)+IFERROR(AB278*G278,0)+IFERROR(AB279*G279,0)+IFERROR(AB280*G280,0)+IFERROR(AB281*G281,0)+IFERROR(AB282*G282,0)+IFERROR(AB283*G283,0)+IFERROR(AB284*G284,0)</f>
        <v>0</v>
      </c>
      <c r="AC286" s="104" t="s">
        <v>57</v>
      </c>
      <c r="AD286" s="3"/>
      <c r="AE286" s="71"/>
      <c r="AF286" s="3"/>
      <c r="AG286" s="3"/>
      <c r="AH286" s="3"/>
      <c r="AI286" s="3"/>
      <c r="AJ286" s="3"/>
      <c r="AK286" s="3"/>
      <c r="AL286" s="61"/>
      <c r="AM286" s="61"/>
      <c r="AN286" s="61"/>
      <c r="AO286" s="3"/>
      <c r="AP286" s="3"/>
      <c r="AQ286" s="2"/>
      <c r="AR286" s="2"/>
      <c r="AS286" s="2"/>
      <c r="AT286" s="2"/>
      <c r="AU286" s="20"/>
      <c r="AV286" s="20"/>
      <c r="AW286" s="21"/>
    </row>
    <row r="287" spans="1:82" ht="15" hidden="1" x14ac:dyDescent="0.25">
      <c r="A287" s="707" t="s">
        <v>442</v>
      </c>
      <c r="B287" s="708"/>
      <c r="C287" s="708"/>
      <c r="D287" s="708"/>
      <c r="E287" s="708"/>
      <c r="F287" s="708"/>
      <c r="G287" s="708"/>
      <c r="H287" s="708"/>
      <c r="I287" s="708"/>
      <c r="J287" s="708"/>
      <c r="K287" s="708"/>
      <c r="L287" s="708"/>
      <c r="M287" s="708"/>
      <c r="N287" s="708"/>
      <c r="O287" s="708"/>
      <c r="P287" s="708"/>
      <c r="Q287" s="708"/>
      <c r="R287" s="708"/>
      <c r="S287" s="708"/>
      <c r="T287" s="708"/>
      <c r="U287" s="708"/>
      <c r="V287" s="708"/>
      <c r="W287" s="708"/>
      <c r="X287" s="708"/>
      <c r="Y287" s="708"/>
      <c r="Z287" s="708"/>
      <c r="AA287" s="709"/>
      <c r="AB287" s="709"/>
      <c r="AC287" s="709"/>
      <c r="AD287" s="709"/>
      <c r="AE287" s="710"/>
      <c r="AF287" s="711"/>
      <c r="AG287" s="2"/>
      <c r="AH287" s="2"/>
      <c r="AI287" s="2"/>
      <c r="AJ287" s="2"/>
      <c r="AK287" s="60"/>
      <c r="AL287" s="60"/>
      <c r="AM287" s="60"/>
      <c r="AN287" s="2"/>
      <c r="AO287" s="2"/>
      <c r="AP287" s="2"/>
      <c r="AQ287" s="2"/>
      <c r="AR287" s="2"/>
    </row>
    <row r="288" spans="1:82" ht="15" hidden="1" x14ac:dyDescent="0.25">
      <c r="A288" s="712" t="s">
        <v>85</v>
      </c>
      <c r="B288" s="713"/>
      <c r="C288" s="713"/>
      <c r="D288" s="713"/>
      <c r="E288" s="713"/>
      <c r="F288" s="713"/>
      <c r="G288" s="713"/>
      <c r="H288" s="713"/>
      <c r="I288" s="713"/>
      <c r="J288" s="713"/>
      <c r="K288" s="713"/>
      <c r="L288" s="713"/>
      <c r="M288" s="713"/>
      <c r="N288" s="713"/>
      <c r="O288" s="713"/>
      <c r="P288" s="713"/>
      <c r="Q288" s="713"/>
      <c r="R288" s="713"/>
      <c r="S288" s="713"/>
      <c r="T288" s="713"/>
      <c r="U288" s="713"/>
      <c r="V288" s="713"/>
      <c r="W288" s="713"/>
      <c r="X288" s="708"/>
      <c r="Y288" s="708"/>
      <c r="Z288" s="708"/>
      <c r="AA288" s="709"/>
      <c r="AB288" s="709"/>
      <c r="AC288" s="709"/>
      <c r="AD288" s="709"/>
      <c r="AE288" s="710"/>
      <c r="AF288" s="714"/>
      <c r="AG288" s="2"/>
      <c r="AH288" s="2"/>
      <c r="AI288" s="2"/>
      <c r="AJ288" s="2"/>
      <c r="AK288" s="60"/>
      <c r="AL288" s="60"/>
      <c r="AM288" s="60"/>
      <c r="AN288" s="2"/>
      <c r="AO288" s="2"/>
      <c r="AP288" s="2"/>
      <c r="AQ288" s="2"/>
      <c r="AR288" s="2"/>
    </row>
    <row r="289" spans="1:82" hidden="1" x14ac:dyDescent="0.2">
      <c r="A289" s="81" t="s">
        <v>443</v>
      </c>
      <c r="B289" s="82" t="s">
        <v>444</v>
      </c>
      <c r="C289" s="82">
        <v>4301071026</v>
      </c>
      <c r="D289" s="82">
        <v>4607111036384</v>
      </c>
      <c r="E289" s="83">
        <v>1</v>
      </c>
      <c r="F289" s="84">
        <v>5</v>
      </c>
      <c r="G289" s="83">
        <v>5</v>
      </c>
      <c r="H289" s="83">
        <v>5.2530000000000001</v>
      </c>
      <c r="I289" s="85">
        <v>144</v>
      </c>
      <c r="J289" s="85" t="s">
        <v>89</v>
      </c>
      <c r="K289" s="86" t="s">
        <v>88</v>
      </c>
      <c r="L289" s="86"/>
      <c r="M289" s="699">
        <v>180</v>
      </c>
      <c r="N289" s="699"/>
      <c r="O289" s="826" t="s">
        <v>445</v>
      </c>
      <c r="P289" s="701"/>
      <c r="Q289" s="701"/>
      <c r="R289" s="701"/>
      <c r="S289" s="701"/>
      <c r="T289" s="87" t="s">
        <v>42</v>
      </c>
      <c r="U289" s="64">
        <v>0</v>
      </c>
      <c r="V289" s="65">
        <f t="shared" ref="V289:V294" si="253">IFERROR(IF(U289="","",U289),"")</f>
        <v>0</v>
      </c>
      <c r="W289" s="64">
        <v>0</v>
      </c>
      <c r="X289" s="65">
        <f t="shared" ref="X289:X294" si="254">IFERROR(IF(W289="","",W289),"")</f>
        <v>0</v>
      </c>
      <c r="Y289" s="64">
        <v>0</v>
      </c>
      <c r="Z289" s="65">
        <f t="shared" ref="Z289:Z294" si="255">IFERROR(IF(Y289="","",Y289),"")</f>
        <v>0</v>
      </c>
      <c r="AA289" s="64">
        <v>0</v>
      </c>
      <c r="AB289" s="65">
        <f t="shared" ref="AB289:AB294" si="256">IFERROR(IF(AA289="","",AA289),"")</f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57</v>
      </c>
      <c r="AE289" s="81" t="s">
        <v>57</v>
      </c>
      <c r="AF289" s="467" t="s">
        <v>446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68</v>
      </c>
      <c r="BO289" s="79">
        <f t="shared" ref="BO289:BO294" si="257">IFERROR(U289*H289,0)</f>
        <v>0</v>
      </c>
      <c r="BP289" s="79">
        <f t="shared" ref="BP289:BP294" si="258">IFERROR(V289*H289,0)</f>
        <v>0</v>
      </c>
      <c r="BQ289" s="79">
        <f t="shared" ref="BQ289:BQ294" si="259">IFERROR(U289/I289,0)</f>
        <v>0</v>
      </c>
      <c r="BR289" s="79">
        <f t="shared" ref="BR289:BR294" si="260">IFERROR(V289/I289,0)</f>
        <v>0</v>
      </c>
      <c r="BS289" s="79">
        <f t="shared" ref="BS289:BS294" si="261">IFERROR(W289*H289,0)</f>
        <v>0</v>
      </c>
      <c r="BT289" s="79">
        <f t="shared" ref="BT289:BT294" si="262">IFERROR(X289*H289,0)</f>
        <v>0</v>
      </c>
      <c r="BU289" s="79">
        <f t="shared" ref="BU289:BU294" si="263">IFERROR(W289/I289,0)</f>
        <v>0</v>
      </c>
      <c r="BV289" s="79">
        <f t="shared" ref="BV289:BV294" si="264">IFERROR(X289/I289,0)</f>
        <v>0</v>
      </c>
      <c r="BW289" s="79">
        <f t="shared" ref="BW289:BW294" si="265">IFERROR(Y289*H289,0)</f>
        <v>0</v>
      </c>
      <c r="BX289" s="79">
        <f t="shared" ref="BX289:BX294" si="266">IFERROR(Z289*H289,0)</f>
        <v>0</v>
      </c>
      <c r="BY289" s="79">
        <f t="shared" ref="BY289:BY294" si="267">IFERROR(Y289/I289,0)</f>
        <v>0</v>
      </c>
      <c r="BZ289" s="79">
        <f t="shared" ref="BZ289:BZ294" si="268">IFERROR(Z289/I289,0)</f>
        <v>0</v>
      </c>
      <c r="CA289" s="79">
        <f t="shared" ref="CA289:CA294" si="269">IFERROR(AA289*H289,0)</f>
        <v>0</v>
      </c>
      <c r="CB289" s="79">
        <f t="shared" ref="CB289:CB294" si="270">IFERROR(AB289*H289,0)</f>
        <v>0</v>
      </c>
      <c r="CC289" s="79">
        <f t="shared" ref="CC289:CC294" si="271">IFERROR(AA289/I289,0)</f>
        <v>0</v>
      </c>
      <c r="CD289" s="79">
        <f t="shared" ref="CD289:CD294" si="272">IFERROR(AB289/I289,0)</f>
        <v>0</v>
      </c>
    </row>
    <row r="290" spans="1:82" hidden="1" x14ac:dyDescent="0.2">
      <c r="A290" s="81" t="s">
        <v>443</v>
      </c>
      <c r="B290" s="82" t="s">
        <v>447</v>
      </c>
      <c r="C290" s="82">
        <v>4301071062</v>
      </c>
      <c r="D290" s="82">
        <v>4607111036384</v>
      </c>
      <c r="E290" s="83">
        <v>5</v>
      </c>
      <c r="F290" s="84">
        <v>1</v>
      </c>
      <c r="G290" s="83">
        <v>5</v>
      </c>
      <c r="H290" s="83">
        <v>5.2106000000000003</v>
      </c>
      <c r="I290" s="85">
        <v>144</v>
      </c>
      <c r="J290" s="85" t="s">
        <v>89</v>
      </c>
      <c r="K290" s="86" t="s">
        <v>88</v>
      </c>
      <c r="L290" s="86"/>
      <c r="M290" s="699">
        <v>180</v>
      </c>
      <c r="N290" s="699"/>
      <c r="O290" s="820" t="s">
        <v>448</v>
      </c>
      <c r="P290" s="701"/>
      <c r="Q290" s="701"/>
      <c r="R290" s="701"/>
      <c r="S290" s="701"/>
      <c r="T290" s="87" t="s">
        <v>42</v>
      </c>
      <c r="U290" s="64">
        <v>0</v>
      </c>
      <c r="V290" s="65">
        <f t="shared" si="253"/>
        <v>0</v>
      </c>
      <c r="W290" s="64">
        <v>0</v>
      </c>
      <c r="X290" s="65">
        <f t="shared" si="254"/>
        <v>0</v>
      </c>
      <c r="Y290" s="64">
        <v>0</v>
      </c>
      <c r="Z290" s="65">
        <f t="shared" si="255"/>
        <v>0</v>
      </c>
      <c r="AA290" s="64">
        <v>0</v>
      </c>
      <c r="AB290" s="65">
        <f t="shared" si="256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57</v>
      </c>
      <c r="AE290" s="81" t="s">
        <v>57</v>
      </c>
      <c r="AF290" s="469" t="s">
        <v>449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68</v>
      </c>
      <c r="BO290" s="79">
        <f t="shared" si="257"/>
        <v>0</v>
      </c>
      <c r="BP290" s="79">
        <f t="shared" si="258"/>
        <v>0</v>
      </c>
      <c r="BQ290" s="79">
        <f t="shared" si="259"/>
        <v>0</v>
      </c>
      <c r="BR290" s="79">
        <f t="shared" si="260"/>
        <v>0</v>
      </c>
      <c r="BS290" s="79">
        <f t="shared" si="261"/>
        <v>0</v>
      </c>
      <c r="BT290" s="79">
        <f t="shared" si="262"/>
        <v>0</v>
      </c>
      <c r="BU290" s="79">
        <f t="shared" si="263"/>
        <v>0</v>
      </c>
      <c r="BV290" s="79">
        <f t="shared" si="264"/>
        <v>0</v>
      </c>
      <c r="BW290" s="79">
        <f t="shared" si="265"/>
        <v>0</v>
      </c>
      <c r="BX290" s="79">
        <f t="shared" si="266"/>
        <v>0</v>
      </c>
      <c r="BY290" s="79">
        <f t="shared" si="267"/>
        <v>0</v>
      </c>
      <c r="BZ290" s="79">
        <f t="shared" si="268"/>
        <v>0</v>
      </c>
      <c r="CA290" s="79">
        <f t="shared" si="269"/>
        <v>0</v>
      </c>
      <c r="CB290" s="79">
        <f t="shared" si="270"/>
        <v>0</v>
      </c>
      <c r="CC290" s="79">
        <f t="shared" si="271"/>
        <v>0</v>
      </c>
      <c r="CD290" s="79">
        <f t="shared" si="272"/>
        <v>0</v>
      </c>
    </row>
    <row r="291" spans="1:82" hidden="1" x14ac:dyDescent="0.2">
      <c r="A291" s="81" t="s">
        <v>450</v>
      </c>
      <c r="B291" s="82" t="s">
        <v>451</v>
      </c>
      <c r="C291" s="82">
        <v>4301071056</v>
      </c>
      <c r="D291" s="82">
        <v>4640242180250</v>
      </c>
      <c r="E291" s="83">
        <v>5</v>
      </c>
      <c r="F291" s="84">
        <v>1</v>
      </c>
      <c r="G291" s="83">
        <v>5</v>
      </c>
      <c r="H291" s="83">
        <v>5.2131999999999996</v>
      </c>
      <c r="I291" s="85">
        <v>144</v>
      </c>
      <c r="J291" s="85" t="s">
        <v>89</v>
      </c>
      <c r="K291" s="86" t="s">
        <v>88</v>
      </c>
      <c r="L291" s="86"/>
      <c r="M291" s="699">
        <v>180</v>
      </c>
      <c r="N291" s="699"/>
      <c r="O291" s="821" t="s">
        <v>452</v>
      </c>
      <c r="P291" s="701"/>
      <c r="Q291" s="701"/>
      <c r="R291" s="701"/>
      <c r="S291" s="701"/>
      <c r="T291" s="87" t="s">
        <v>42</v>
      </c>
      <c r="U291" s="64">
        <v>0</v>
      </c>
      <c r="V291" s="65">
        <f t="shared" si="253"/>
        <v>0</v>
      </c>
      <c r="W291" s="64">
        <v>0</v>
      </c>
      <c r="X291" s="65">
        <f t="shared" si="254"/>
        <v>0</v>
      </c>
      <c r="Y291" s="64">
        <v>0</v>
      </c>
      <c r="Z291" s="65">
        <f t="shared" si="255"/>
        <v>0</v>
      </c>
      <c r="AA291" s="64">
        <v>0</v>
      </c>
      <c r="AB291" s="65">
        <f t="shared" si="256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57</v>
      </c>
      <c r="AE291" s="81" t="s">
        <v>57</v>
      </c>
      <c r="AF291" s="471" t="s">
        <v>453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68</v>
      </c>
      <c r="BO291" s="79">
        <f t="shared" si="257"/>
        <v>0</v>
      </c>
      <c r="BP291" s="79">
        <f t="shared" si="258"/>
        <v>0</v>
      </c>
      <c r="BQ291" s="79">
        <f t="shared" si="259"/>
        <v>0</v>
      </c>
      <c r="BR291" s="79">
        <f t="shared" si="260"/>
        <v>0</v>
      </c>
      <c r="BS291" s="79">
        <f t="shared" si="261"/>
        <v>0</v>
      </c>
      <c r="BT291" s="79">
        <f t="shared" si="262"/>
        <v>0</v>
      </c>
      <c r="BU291" s="79">
        <f t="shared" si="263"/>
        <v>0</v>
      </c>
      <c r="BV291" s="79">
        <f t="shared" si="264"/>
        <v>0</v>
      </c>
      <c r="BW291" s="79">
        <f t="shared" si="265"/>
        <v>0</v>
      </c>
      <c r="BX291" s="79">
        <f t="shared" si="266"/>
        <v>0</v>
      </c>
      <c r="BY291" s="79">
        <f t="shared" si="267"/>
        <v>0</v>
      </c>
      <c r="BZ291" s="79">
        <f t="shared" si="268"/>
        <v>0</v>
      </c>
      <c r="CA291" s="79">
        <f t="shared" si="269"/>
        <v>0</v>
      </c>
      <c r="CB291" s="79">
        <f t="shared" si="270"/>
        <v>0</v>
      </c>
      <c r="CC291" s="79">
        <f t="shared" si="271"/>
        <v>0</v>
      </c>
      <c r="CD291" s="79">
        <f t="shared" si="272"/>
        <v>0</v>
      </c>
    </row>
    <row r="292" spans="1:82" hidden="1" x14ac:dyDescent="0.2">
      <c r="A292" s="81" t="s">
        <v>454</v>
      </c>
      <c r="B292" s="82" t="s">
        <v>455</v>
      </c>
      <c r="C292" s="82">
        <v>4301071028</v>
      </c>
      <c r="D292" s="82">
        <v>4607111036216</v>
      </c>
      <c r="E292" s="83">
        <v>1</v>
      </c>
      <c r="F292" s="84">
        <v>5</v>
      </c>
      <c r="G292" s="83">
        <v>5</v>
      </c>
      <c r="H292" s="83">
        <v>5.266</v>
      </c>
      <c r="I292" s="85">
        <v>144</v>
      </c>
      <c r="J292" s="85" t="s">
        <v>89</v>
      </c>
      <c r="K292" s="86" t="s">
        <v>88</v>
      </c>
      <c r="L292" s="86"/>
      <c r="M292" s="699">
        <v>180</v>
      </c>
      <c r="N292" s="699"/>
      <c r="O292" s="8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2" s="701"/>
      <c r="Q292" s="701"/>
      <c r="R292" s="701"/>
      <c r="S292" s="701"/>
      <c r="T292" s="87" t="s">
        <v>42</v>
      </c>
      <c r="U292" s="64">
        <v>0</v>
      </c>
      <c r="V292" s="65">
        <f t="shared" si="253"/>
        <v>0</v>
      </c>
      <c r="W292" s="64">
        <v>0</v>
      </c>
      <c r="X292" s="65">
        <f t="shared" si="254"/>
        <v>0</v>
      </c>
      <c r="Y292" s="64">
        <v>0</v>
      </c>
      <c r="Z292" s="65">
        <f t="shared" si="255"/>
        <v>0</v>
      </c>
      <c r="AA292" s="64">
        <v>0</v>
      </c>
      <c r="AB292" s="65">
        <f t="shared" si="256"/>
        <v>0</v>
      </c>
      <c r="AC292" s="66" t="str">
        <f>IF(IFERROR(U292*0.00866,0)+IFERROR(W292*0.00866,0)+IFERROR(Y292*0.00866,0)+IFERROR(AA292*0.00866,0)=0,"",IFERROR(U292*0.00866,0)+IFERROR(W292*0.00866,0)+IFERROR(Y292*0.00866,0)+IFERROR(AA292*0.00866,0))</f>
        <v/>
      </c>
      <c r="AD292" s="81" t="s">
        <v>57</v>
      </c>
      <c r="AE292" s="81" t="s">
        <v>57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68</v>
      </c>
      <c r="BO292" s="79">
        <f t="shared" si="257"/>
        <v>0</v>
      </c>
      <c r="BP292" s="79">
        <f t="shared" si="258"/>
        <v>0</v>
      </c>
      <c r="BQ292" s="79">
        <f t="shared" si="259"/>
        <v>0</v>
      </c>
      <c r="BR292" s="79">
        <f t="shared" si="260"/>
        <v>0</v>
      </c>
      <c r="BS292" s="79">
        <f t="shared" si="261"/>
        <v>0</v>
      </c>
      <c r="BT292" s="79">
        <f t="shared" si="262"/>
        <v>0</v>
      </c>
      <c r="BU292" s="79">
        <f t="shared" si="263"/>
        <v>0</v>
      </c>
      <c r="BV292" s="79">
        <f t="shared" si="264"/>
        <v>0</v>
      </c>
      <c r="BW292" s="79">
        <f t="shared" si="265"/>
        <v>0</v>
      </c>
      <c r="BX292" s="79">
        <f t="shared" si="266"/>
        <v>0</v>
      </c>
      <c r="BY292" s="79">
        <f t="shared" si="267"/>
        <v>0</v>
      </c>
      <c r="BZ292" s="79">
        <f t="shared" si="268"/>
        <v>0</v>
      </c>
      <c r="CA292" s="79">
        <f t="shared" si="269"/>
        <v>0</v>
      </c>
      <c r="CB292" s="79">
        <f t="shared" si="270"/>
        <v>0</v>
      </c>
      <c r="CC292" s="79">
        <f t="shared" si="271"/>
        <v>0</v>
      </c>
      <c r="CD292" s="79">
        <f t="shared" si="272"/>
        <v>0</v>
      </c>
    </row>
    <row r="293" spans="1:82" hidden="1" x14ac:dyDescent="0.2">
      <c r="A293" s="81" t="s">
        <v>454</v>
      </c>
      <c r="B293" s="82" t="s">
        <v>457</v>
      </c>
      <c r="C293" s="82">
        <v>4301071050</v>
      </c>
      <c r="D293" s="82">
        <v>4607111036216</v>
      </c>
      <c r="E293" s="83">
        <v>5</v>
      </c>
      <c r="F293" s="84">
        <v>1</v>
      </c>
      <c r="G293" s="83">
        <v>5</v>
      </c>
      <c r="H293" s="83">
        <v>5.2131999999999996</v>
      </c>
      <c r="I293" s="85">
        <v>144</v>
      </c>
      <c r="J293" s="85" t="s">
        <v>89</v>
      </c>
      <c r="K293" s="86" t="s">
        <v>88</v>
      </c>
      <c r="L293" s="86"/>
      <c r="M293" s="699">
        <v>180</v>
      </c>
      <c r="N293" s="699"/>
      <c r="O293" s="8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3" s="701"/>
      <c r="Q293" s="701"/>
      <c r="R293" s="701"/>
      <c r="S293" s="701"/>
      <c r="T293" s="87" t="s">
        <v>42</v>
      </c>
      <c r="U293" s="64">
        <v>0</v>
      </c>
      <c r="V293" s="65">
        <f t="shared" si="253"/>
        <v>0</v>
      </c>
      <c r="W293" s="64">
        <v>0</v>
      </c>
      <c r="X293" s="65">
        <f t="shared" si="254"/>
        <v>0</v>
      </c>
      <c r="Y293" s="64">
        <v>0</v>
      </c>
      <c r="Z293" s="65">
        <f t="shared" si="255"/>
        <v>0</v>
      </c>
      <c r="AA293" s="64">
        <v>0</v>
      </c>
      <c r="AB293" s="65">
        <f t="shared" si="256"/>
        <v>0</v>
      </c>
      <c r="AC293" s="66" t="str">
        <f>IF(IFERROR(U293*0.00866,0)+IFERROR(W293*0.00866,0)+IFERROR(Y293*0.00866,0)+IFERROR(AA293*0.00866,0)=0,"",IFERROR(U293*0.00866,0)+IFERROR(W293*0.00866,0)+IFERROR(Y293*0.00866,0)+IFERROR(AA293*0.00866,0))</f>
        <v/>
      </c>
      <c r="AD293" s="81" t="s">
        <v>57</v>
      </c>
      <c r="AE293" s="81" t="s">
        <v>57</v>
      </c>
      <c r="AF293" s="475" t="s">
        <v>456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474" t="s">
        <v>68</v>
      </c>
      <c r="BO293" s="79">
        <f t="shared" si="257"/>
        <v>0</v>
      </c>
      <c r="BP293" s="79">
        <f t="shared" si="258"/>
        <v>0</v>
      </c>
      <c r="BQ293" s="79">
        <f t="shared" si="259"/>
        <v>0</v>
      </c>
      <c r="BR293" s="79">
        <f t="shared" si="260"/>
        <v>0</v>
      </c>
      <c r="BS293" s="79">
        <f t="shared" si="261"/>
        <v>0</v>
      </c>
      <c r="BT293" s="79">
        <f t="shared" si="262"/>
        <v>0</v>
      </c>
      <c r="BU293" s="79">
        <f t="shared" si="263"/>
        <v>0</v>
      </c>
      <c r="BV293" s="79">
        <f t="shared" si="264"/>
        <v>0</v>
      </c>
      <c r="BW293" s="79">
        <f t="shared" si="265"/>
        <v>0</v>
      </c>
      <c r="BX293" s="79">
        <f t="shared" si="266"/>
        <v>0</v>
      </c>
      <c r="BY293" s="79">
        <f t="shared" si="267"/>
        <v>0</v>
      </c>
      <c r="BZ293" s="79">
        <f t="shared" si="268"/>
        <v>0</v>
      </c>
      <c r="CA293" s="79">
        <f t="shared" si="269"/>
        <v>0</v>
      </c>
      <c r="CB293" s="79">
        <f t="shared" si="270"/>
        <v>0</v>
      </c>
      <c r="CC293" s="79">
        <f t="shared" si="271"/>
        <v>0</v>
      </c>
      <c r="CD293" s="79">
        <f t="shared" si="272"/>
        <v>0</v>
      </c>
    </row>
    <row r="294" spans="1:82" hidden="1" x14ac:dyDescent="0.2">
      <c r="A294" s="81" t="s">
        <v>458</v>
      </c>
      <c r="B294" s="82" t="s">
        <v>459</v>
      </c>
      <c r="C294" s="82">
        <v>4301071027</v>
      </c>
      <c r="D294" s="82">
        <v>4607111036278</v>
      </c>
      <c r="E294" s="83">
        <v>1</v>
      </c>
      <c r="F294" s="84">
        <v>5</v>
      </c>
      <c r="G294" s="83">
        <v>5</v>
      </c>
      <c r="H294" s="83">
        <v>5.2830000000000004</v>
      </c>
      <c r="I294" s="85">
        <v>84</v>
      </c>
      <c r="J294" s="85" t="s">
        <v>89</v>
      </c>
      <c r="K294" s="86" t="s">
        <v>88</v>
      </c>
      <c r="L294" s="86"/>
      <c r="M294" s="699">
        <v>180</v>
      </c>
      <c r="N294" s="699"/>
      <c r="O294" s="824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4" s="701"/>
      <c r="Q294" s="701"/>
      <c r="R294" s="701"/>
      <c r="S294" s="701"/>
      <c r="T294" s="87" t="s">
        <v>42</v>
      </c>
      <c r="U294" s="64">
        <v>0</v>
      </c>
      <c r="V294" s="65">
        <f t="shared" si="253"/>
        <v>0</v>
      </c>
      <c r="W294" s="64">
        <v>0</v>
      </c>
      <c r="X294" s="65">
        <f t="shared" si="254"/>
        <v>0</v>
      </c>
      <c r="Y294" s="64">
        <v>0</v>
      </c>
      <c r="Z294" s="65">
        <f t="shared" si="255"/>
        <v>0</v>
      </c>
      <c r="AA294" s="64">
        <v>0</v>
      </c>
      <c r="AB294" s="65">
        <f t="shared" si="256"/>
        <v>0</v>
      </c>
      <c r="AC294" s="66" t="str">
        <f>IF(IFERROR(U294*0.0155,0)+IFERROR(W294*0.0155,0)+IFERROR(Y294*0.0155,0)+IFERROR(AA294*0.0155,0)=0,"",IFERROR(U294*0.0155,0)+IFERROR(W294*0.0155,0)+IFERROR(Y294*0.0155,0)+IFERROR(AA294*0.0155,0))</f>
        <v/>
      </c>
      <c r="AD294" s="81" t="s">
        <v>57</v>
      </c>
      <c r="AE294" s="81" t="s">
        <v>57</v>
      </c>
      <c r="AF294" s="477" t="s">
        <v>460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476" t="s">
        <v>68</v>
      </c>
      <c r="BO294" s="79">
        <f t="shared" si="257"/>
        <v>0</v>
      </c>
      <c r="BP294" s="79">
        <f t="shared" si="258"/>
        <v>0</v>
      </c>
      <c r="BQ294" s="79">
        <f t="shared" si="259"/>
        <v>0</v>
      </c>
      <c r="BR294" s="79">
        <f t="shared" si="260"/>
        <v>0</v>
      </c>
      <c r="BS294" s="79">
        <f t="shared" si="261"/>
        <v>0</v>
      </c>
      <c r="BT294" s="79">
        <f t="shared" si="262"/>
        <v>0</v>
      </c>
      <c r="BU294" s="79">
        <f t="shared" si="263"/>
        <v>0</v>
      </c>
      <c r="BV294" s="79">
        <f t="shared" si="264"/>
        <v>0</v>
      </c>
      <c r="BW294" s="79">
        <f t="shared" si="265"/>
        <v>0</v>
      </c>
      <c r="BX294" s="79">
        <f t="shared" si="266"/>
        <v>0</v>
      </c>
      <c r="BY294" s="79">
        <f t="shared" si="267"/>
        <v>0</v>
      </c>
      <c r="BZ294" s="79">
        <f t="shared" si="268"/>
        <v>0</v>
      </c>
      <c r="CA294" s="79">
        <f t="shared" si="269"/>
        <v>0</v>
      </c>
      <c r="CB294" s="79">
        <f t="shared" si="270"/>
        <v>0</v>
      </c>
      <c r="CC294" s="79">
        <f t="shared" si="271"/>
        <v>0</v>
      </c>
      <c r="CD294" s="79">
        <f t="shared" si="272"/>
        <v>0</v>
      </c>
    </row>
    <row r="295" spans="1:82" hidden="1" x14ac:dyDescent="0.2">
      <c r="A295" s="696"/>
      <c r="B295" s="696"/>
      <c r="C295" s="696"/>
      <c r="D295" s="696"/>
      <c r="E295" s="696"/>
      <c r="F295" s="696"/>
      <c r="G295" s="696"/>
      <c r="H295" s="696"/>
      <c r="I295" s="696"/>
      <c r="J295" s="696"/>
      <c r="K295" s="696"/>
      <c r="L295" s="696"/>
      <c r="M295" s="696"/>
      <c r="N295" s="696"/>
      <c r="O295" s="704" t="s">
        <v>43</v>
      </c>
      <c r="P295" s="705"/>
      <c r="Q295" s="705"/>
      <c r="R295" s="705"/>
      <c r="S295" s="705"/>
      <c r="T295" s="39" t="s">
        <v>42</v>
      </c>
      <c r="U295" s="104">
        <f t="shared" ref="U295:AB295" si="273">IFERROR(SUM(U289:U294),0)</f>
        <v>0</v>
      </c>
      <c r="V295" s="104">
        <f t="shared" si="273"/>
        <v>0</v>
      </c>
      <c r="W295" s="104">
        <f t="shared" si="273"/>
        <v>0</v>
      </c>
      <c r="X295" s="104">
        <f t="shared" si="273"/>
        <v>0</v>
      </c>
      <c r="Y295" s="104">
        <f t="shared" si="273"/>
        <v>0</v>
      </c>
      <c r="Z295" s="104">
        <f t="shared" si="273"/>
        <v>0</v>
      </c>
      <c r="AA295" s="104">
        <f t="shared" si="273"/>
        <v>0</v>
      </c>
      <c r="AB295" s="104">
        <f t="shared" si="273"/>
        <v>0</v>
      </c>
      <c r="AC295" s="104">
        <f>IFERROR(IF(AC289="",0,AC289),0)+IFERROR(IF(AC290="",0,AC290),0)+IFERROR(IF(AC291="",0,AC291),0)+IFERROR(IF(AC292="",0,AC292),0)+IFERROR(IF(AC293="",0,AC293),0)+IFERROR(IF(AC294="",0,AC294),0)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696"/>
      <c r="B296" s="696"/>
      <c r="C296" s="696"/>
      <c r="D296" s="696"/>
      <c r="E296" s="696"/>
      <c r="F296" s="696"/>
      <c r="G296" s="696"/>
      <c r="H296" s="696"/>
      <c r="I296" s="696"/>
      <c r="J296" s="696"/>
      <c r="K296" s="696"/>
      <c r="L296" s="696"/>
      <c r="M296" s="696"/>
      <c r="N296" s="696"/>
      <c r="O296" s="704" t="s">
        <v>43</v>
      </c>
      <c r="P296" s="705"/>
      <c r="Q296" s="705"/>
      <c r="R296" s="705"/>
      <c r="S296" s="705"/>
      <c r="T296" s="39" t="s">
        <v>0</v>
      </c>
      <c r="U296" s="106">
        <f>IFERROR(U289*G289,0)+IFERROR(U290*G290,0)+IFERROR(U291*G291,0)+IFERROR(U292*G292,0)+IFERROR(U293*G293,0)+IFERROR(U294*G294,0)</f>
        <v>0</v>
      </c>
      <c r="V296" s="106">
        <f>IFERROR(V289*G289,0)+IFERROR(V290*G290,0)+IFERROR(V291*G291,0)+IFERROR(V292*G292,0)+IFERROR(V293*G293,0)+IFERROR(V294*G294,0)</f>
        <v>0</v>
      </c>
      <c r="W296" s="106">
        <f>IFERROR(W289*G289,0)+IFERROR(W290*G290,0)+IFERROR(W291*G291,0)+IFERROR(W292*G292,0)+IFERROR(W293*G293,0)+IFERROR(W294*G294,0)</f>
        <v>0</v>
      </c>
      <c r="X296" s="106">
        <f>IFERROR(X289*G289,0)+IFERROR(X290*G290,0)+IFERROR(X291*G291,0)+IFERROR(X292*G292,0)+IFERROR(X293*G293,0)+IFERROR(X294*G294,0)</f>
        <v>0</v>
      </c>
      <c r="Y296" s="106">
        <f>IFERROR(Y289*G289,0)+IFERROR(Y290*G290,0)+IFERROR(Y291*G291,0)+IFERROR(Y292*G292,0)+IFERROR(Y293*G293,0)+IFERROR(Y294*G294,0)</f>
        <v>0</v>
      </c>
      <c r="Z296" s="106">
        <f>IFERROR(Z289*G289,0)+IFERROR(Z290*G290,0)+IFERROR(Z291*G291,0)+IFERROR(Z292*G292,0)+IFERROR(Z293*G293,0)+IFERROR(Z294*G294,0)</f>
        <v>0</v>
      </c>
      <c r="AA296" s="106">
        <f>IFERROR(AA289*G289,0)+IFERROR(AA290*G290,0)+IFERROR(AA291*G291,0)+IFERROR(AA292*G292,0)+IFERROR(AA293*G293,0)+IFERROR(AA294*G294,0)</f>
        <v>0</v>
      </c>
      <c r="AB296" s="106">
        <f>IFERROR(AB289*G289,0)+IFERROR(AB290*G290,0)+IFERROR(AB291*G291,0)+IFERROR(AB292*G292,0)+IFERROR(AB293*G293,0)+IFERROR(AB294*G294,0)</f>
        <v>0</v>
      </c>
      <c r="AC296" s="104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712" t="s">
        <v>461</v>
      </c>
      <c r="B297" s="713"/>
      <c r="C297" s="713"/>
      <c r="D297" s="713"/>
      <c r="E297" s="713"/>
      <c r="F297" s="713"/>
      <c r="G297" s="713"/>
      <c r="H297" s="713"/>
      <c r="I297" s="713"/>
      <c r="J297" s="713"/>
      <c r="K297" s="713"/>
      <c r="L297" s="713"/>
      <c r="M297" s="713"/>
      <c r="N297" s="713"/>
      <c r="O297" s="713"/>
      <c r="P297" s="713"/>
      <c r="Q297" s="713"/>
      <c r="R297" s="713"/>
      <c r="S297" s="713"/>
      <c r="T297" s="713"/>
      <c r="U297" s="713"/>
      <c r="V297" s="713"/>
      <c r="W297" s="713"/>
      <c r="X297" s="708"/>
      <c r="Y297" s="708"/>
      <c r="Z297" s="708"/>
      <c r="AA297" s="709"/>
      <c r="AB297" s="709"/>
      <c r="AC297" s="709"/>
      <c r="AD297" s="709"/>
      <c r="AE297" s="710"/>
      <c r="AF297" s="714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81" t="s">
        <v>462</v>
      </c>
      <c r="B298" s="82" t="s">
        <v>463</v>
      </c>
      <c r="C298" s="82">
        <v>4301080153</v>
      </c>
      <c r="D298" s="82">
        <v>4607111036827</v>
      </c>
      <c r="E298" s="83">
        <v>1</v>
      </c>
      <c r="F298" s="84">
        <v>5</v>
      </c>
      <c r="G298" s="83">
        <v>5</v>
      </c>
      <c r="H298" s="83">
        <v>5.2</v>
      </c>
      <c r="I298" s="85">
        <v>144</v>
      </c>
      <c r="J298" s="85" t="s">
        <v>89</v>
      </c>
      <c r="K298" s="86" t="s">
        <v>88</v>
      </c>
      <c r="L298" s="86"/>
      <c r="M298" s="699">
        <v>90</v>
      </c>
      <c r="N298" s="699"/>
      <c r="O298" s="8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8" s="701"/>
      <c r="Q298" s="701"/>
      <c r="R298" s="701"/>
      <c r="S298" s="701"/>
      <c r="T298" s="87" t="s">
        <v>42</v>
      </c>
      <c r="U298" s="64">
        <v>0</v>
      </c>
      <c r="V298" s="65">
        <f>IFERROR(IF(U298="","",U298),"")</f>
        <v>0</v>
      </c>
      <c r="W298" s="64">
        <v>0</v>
      </c>
      <c r="X298" s="65">
        <f>IFERROR(IF(W298="","",W298),"")</f>
        <v>0</v>
      </c>
      <c r="Y298" s="64">
        <v>0</v>
      </c>
      <c r="Z298" s="65">
        <f>IFERROR(IF(Y298="","",Y298),"")</f>
        <v>0</v>
      </c>
      <c r="AA298" s="64">
        <v>0</v>
      </c>
      <c r="AB298" s="65">
        <f>IFERROR(IF(AA298="","",AA298),"")</f>
        <v>0</v>
      </c>
      <c r="AC298" s="66" t="str">
        <f>IF(IFERROR(U298*0.00866,0)+IFERROR(W298*0.00866,0)+IFERROR(Y298*0.00866,0)+IFERROR(AA298*0.00866,0)=0,"",IFERROR(U298*0.00866,0)+IFERROR(W298*0.00866,0)+IFERROR(Y298*0.00866,0)+IFERROR(AA298*0.00866,0))</f>
        <v/>
      </c>
      <c r="AD298" s="81" t="s">
        <v>57</v>
      </c>
      <c r="AE298" s="81" t="s">
        <v>57</v>
      </c>
      <c r="AF298" s="479" t="s">
        <v>464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478" t="s">
        <v>68</v>
      </c>
      <c r="BO298" s="79">
        <f>IFERROR(U298*H298,0)</f>
        <v>0</v>
      </c>
      <c r="BP298" s="79">
        <f>IFERROR(V298*H298,0)</f>
        <v>0</v>
      </c>
      <c r="BQ298" s="79">
        <f>IFERROR(U298/I298,0)</f>
        <v>0</v>
      </c>
      <c r="BR298" s="79">
        <f>IFERROR(V298/I298,0)</f>
        <v>0</v>
      </c>
      <c r="BS298" s="79">
        <f>IFERROR(W298*H298,0)</f>
        <v>0</v>
      </c>
      <c r="BT298" s="79">
        <f>IFERROR(X298*H298,0)</f>
        <v>0</v>
      </c>
      <c r="BU298" s="79">
        <f>IFERROR(W298/I298,0)</f>
        <v>0</v>
      </c>
      <c r="BV298" s="79">
        <f>IFERROR(X298/I298,0)</f>
        <v>0</v>
      </c>
      <c r="BW298" s="79">
        <f>IFERROR(Y298*H298,0)</f>
        <v>0</v>
      </c>
      <c r="BX298" s="79">
        <f>IFERROR(Z298*H298,0)</f>
        <v>0</v>
      </c>
      <c r="BY298" s="79">
        <f>IFERROR(Y298/I298,0)</f>
        <v>0</v>
      </c>
      <c r="BZ298" s="79">
        <f>IFERROR(Z298/I298,0)</f>
        <v>0</v>
      </c>
      <c r="CA298" s="79">
        <f>IFERROR(AA298*H298,0)</f>
        <v>0</v>
      </c>
      <c r="CB298" s="79">
        <f>IFERROR(AB298*H298,0)</f>
        <v>0</v>
      </c>
      <c r="CC298" s="79">
        <f>IFERROR(AA298/I298,0)</f>
        <v>0</v>
      </c>
      <c r="CD298" s="79">
        <f>IFERROR(AB298/I298,0)</f>
        <v>0</v>
      </c>
    </row>
    <row r="299" spans="1:82" hidden="1" x14ac:dyDescent="0.2">
      <c r="A299" s="696"/>
      <c r="B299" s="696"/>
      <c r="C299" s="696"/>
      <c r="D299" s="696"/>
      <c r="E299" s="696"/>
      <c r="F299" s="696"/>
      <c r="G299" s="696"/>
      <c r="H299" s="696"/>
      <c r="I299" s="696"/>
      <c r="J299" s="696"/>
      <c r="K299" s="696"/>
      <c r="L299" s="696"/>
      <c r="M299" s="696"/>
      <c r="N299" s="696"/>
      <c r="O299" s="704" t="s">
        <v>43</v>
      </c>
      <c r="P299" s="705"/>
      <c r="Q299" s="705"/>
      <c r="R299" s="705"/>
      <c r="S299" s="705"/>
      <c r="T299" s="39" t="s">
        <v>42</v>
      </c>
      <c r="U299" s="104">
        <f t="shared" ref="U299:AB299" si="274">IFERROR(SUM(U298:U298),0)</f>
        <v>0</v>
      </c>
      <c r="V299" s="104">
        <f t="shared" si="274"/>
        <v>0</v>
      </c>
      <c r="W299" s="104">
        <f t="shared" si="274"/>
        <v>0</v>
      </c>
      <c r="X299" s="104">
        <f t="shared" si="274"/>
        <v>0</v>
      </c>
      <c r="Y299" s="104">
        <f t="shared" si="274"/>
        <v>0</v>
      </c>
      <c r="Z299" s="104">
        <f t="shared" si="274"/>
        <v>0</v>
      </c>
      <c r="AA299" s="104">
        <f t="shared" si="274"/>
        <v>0</v>
      </c>
      <c r="AB299" s="104">
        <f t="shared" si="274"/>
        <v>0</v>
      </c>
      <c r="AC299" s="104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696"/>
      <c r="B300" s="696"/>
      <c r="C300" s="696"/>
      <c r="D300" s="696"/>
      <c r="E300" s="696"/>
      <c r="F300" s="696"/>
      <c r="G300" s="696"/>
      <c r="H300" s="696"/>
      <c r="I300" s="696"/>
      <c r="J300" s="696"/>
      <c r="K300" s="696"/>
      <c r="L300" s="696"/>
      <c r="M300" s="696"/>
      <c r="N300" s="696"/>
      <c r="O300" s="704" t="s">
        <v>43</v>
      </c>
      <c r="P300" s="705"/>
      <c r="Q300" s="705"/>
      <c r="R300" s="705"/>
      <c r="S300" s="705"/>
      <c r="T300" s="39" t="s">
        <v>0</v>
      </c>
      <c r="U300" s="106">
        <f>IFERROR(U298*G298,0)</f>
        <v>0</v>
      </c>
      <c r="V300" s="106">
        <f>IFERROR(V298*G298,0)</f>
        <v>0</v>
      </c>
      <c r="W300" s="106">
        <f>IFERROR(W298*G298,0)</f>
        <v>0</v>
      </c>
      <c r="X300" s="106">
        <f>IFERROR(X298*G298,0)</f>
        <v>0</v>
      </c>
      <c r="Y300" s="106">
        <f>IFERROR(Y298*G298,0)</f>
        <v>0</v>
      </c>
      <c r="Z300" s="106">
        <f>IFERROR(Z298*G298,0)</f>
        <v>0</v>
      </c>
      <c r="AA300" s="106">
        <f>IFERROR(AA298*G298,0)</f>
        <v>0</v>
      </c>
      <c r="AB300" s="106">
        <f>IFERROR(AB298*G298,0)</f>
        <v>0</v>
      </c>
      <c r="AC300" s="104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27.75" hidden="1" customHeight="1" x14ac:dyDescent="0.2">
      <c r="A301" s="766" t="s">
        <v>465</v>
      </c>
      <c r="B301" s="767"/>
      <c r="C301" s="767"/>
      <c r="D301" s="767"/>
      <c r="E301" s="767"/>
      <c r="F301" s="767"/>
      <c r="G301" s="767"/>
      <c r="H301" s="767"/>
      <c r="I301" s="767"/>
      <c r="J301" s="767"/>
      <c r="K301" s="767"/>
      <c r="L301" s="767"/>
      <c r="M301" s="767"/>
      <c r="N301" s="767"/>
      <c r="O301" s="767"/>
      <c r="P301" s="767"/>
      <c r="Q301" s="767"/>
      <c r="R301" s="767"/>
      <c r="S301" s="767"/>
      <c r="T301" s="767"/>
      <c r="U301" s="767"/>
      <c r="V301" s="767"/>
      <c r="W301" s="768"/>
      <c r="X301" s="768"/>
      <c r="Y301" s="768"/>
      <c r="Z301" s="768"/>
      <c r="AA301" s="709"/>
      <c r="AB301" s="709"/>
      <c r="AC301" s="709"/>
      <c r="AD301" s="709"/>
      <c r="AE301" s="710"/>
      <c r="AF301" s="769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707" t="s">
        <v>466</v>
      </c>
      <c r="B302" s="708"/>
      <c r="C302" s="708"/>
      <c r="D302" s="708"/>
      <c r="E302" s="708"/>
      <c r="F302" s="708"/>
      <c r="G302" s="708"/>
      <c r="H302" s="708"/>
      <c r="I302" s="708"/>
      <c r="J302" s="708"/>
      <c r="K302" s="708"/>
      <c r="L302" s="708"/>
      <c r="M302" s="708"/>
      <c r="N302" s="708"/>
      <c r="O302" s="708"/>
      <c r="P302" s="708"/>
      <c r="Q302" s="708"/>
      <c r="R302" s="708"/>
      <c r="S302" s="708"/>
      <c r="T302" s="708"/>
      <c r="U302" s="708"/>
      <c r="V302" s="708"/>
      <c r="W302" s="708"/>
      <c r="X302" s="708"/>
      <c r="Y302" s="708"/>
      <c r="Z302" s="708"/>
      <c r="AA302" s="709"/>
      <c r="AB302" s="709"/>
      <c r="AC302" s="709"/>
      <c r="AD302" s="709"/>
      <c r="AE302" s="710"/>
      <c r="AF302" s="711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t="15" hidden="1" x14ac:dyDescent="0.25">
      <c r="A303" s="712" t="s">
        <v>93</v>
      </c>
      <c r="B303" s="713"/>
      <c r="C303" s="713"/>
      <c r="D303" s="713"/>
      <c r="E303" s="713"/>
      <c r="F303" s="713"/>
      <c r="G303" s="713"/>
      <c r="H303" s="713"/>
      <c r="I303" s="713"/>
      <c r="J303" s="713"/>
      <c r="K303" s="713"/>
      <c r="L303" s="713"/>
      <c r="M303" s="713"/>
      <c r="N303" s="713"/>
      <c r="O303" s="713"/>
      <c r="P303" s="713"/>
      <c r="Q303" s="713"/>
      <c r="R303" s="713"/>
      <c r="S303" s="713"/>
      <c r="T303" s="713"/>
      <c r="U303" s="713"/>
      <c r="V303" s="713"/>
      <c r="W303" s="713"/>
      <c r="X303" s="708"/>
      <c r="Y303" s="708"/>
      <c r="Z303" s="708"/>
      <c r="AA303" s="709"/>
      <c r="AB303" s="709"/>
      <c r="AC303" s="709"/>
      <c r="AD303" s="709"/>
      <c r="AE303" s="710"/>
      <c r="AF303" s="714"/>
      <c r="AG303" s="2"/>
      <c r="AH303" s="2"/>
      <c r="AI303" s="2"/>
      <c r="AJ303" s="2"/>
      <c r="AK303" s="60"/>
      <c r="AL303" s="60"/>
      <c r="AM303" s="60"/>
      <c r="AN303" s="2"/>
      <c r="AO303" s="2"/>
      <c r="AP303" s="2"/>
      <c r="AQ303" s="2"/>
      <c r="AR303" s="2"/>
    </row>
    <row r="304" spans="1:82" hidden="1" x14ac:dyDescent="0.2">
      <c r="A304" s="81" t="s">
        <v>467</v>
      </c>
      <c r="B304" s="82" t="s">
        <v>468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96</v>
      </c>
      <c r="K304" s="86" t="s">
        <v>88</v>
      </c>
      <c r="L304" s="86"/>
      <c r="M304" s="699">
        <v>365</v>
      </c>
      <c r="N304" s="699"/>
      <c r="O304" s="81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701"/>
      <c r="Q304" s="701"/>
      <c r="R304" s="701"/>
      <c r="S304" s="701"/>
      <c r="T304" s="87" t="s">
        <v>42</v>
      </c>
      <c r="U304" s="64">
        <v>0</v>
      </c>
      <c r="V304" s="65">
        <f t="shared" ref="V304:V323" si="275">IFERROR(IF(U304="","",U304),"")</f>
        <v>0</v>
      </c>
      <c r="W304" s="64">
        <v>0</v>
      </c>
      <c r="X304" s="65">
        <f t="shared" ref="X304:X323" si="276">IFERROR(IF(W304="","",W304),"")</f>
        <v>0</v>
      </c>
      <c r="Y304" s="64">
        <v>0</v>
      </c>
      <c r="Z304" s="65">
        <f t="shared" ref="Z304:Z323" si="277">IFERROR(IF(Y304="","",Y304),"")</f>
        <v>0</v>
      </c>
      <c r="AA304" s="64">
        <v>0</v>
      </c>
      <c r="AB304" s="65">
        <f t="shared" ref="AB304:AB323" si="278">IFERROR(IF(AA304="","",AA304),"")</f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57</v>
      </c>
      <c r="AE304" s="81" t="s">
        <v>57</v>
      </c>
      <c r="AF304" s="481" t="s">
        <v>469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97</v>
      </c>
      <c r="BO304" s="79">
        <f t="shared" ref="BO304:BO323" si="279">IFERROR(U304*H304,0)</f>
        <v>0</v>
      </c>
      <c r="BP304" s="79">
        <f t="shared" ref="BP304:BP323" si="280">IFERROR(V304*H304,0)</f>
        <v>0</v>
      </c>
      <c r="BQ304" s="79">
        <f t="shared" ref="BQ304:BQ323" si="281">IFERROR(U304/I304,0)</f>
        <v>0</v>
      </c>
      <c r="BR304" s="79">
        <f t="shared" ref="BR304:BR323" si="282">IFERROR(V304/I304,0)</f>
        <v>0</v>
      </c>
      <c r="BS304" s="79">
        <f t="shared" ref="BS304:BS323" si="283">IFERROR(W304*H304,0)</f>
        <v>0</v>
      </c>
      <c r="BT304" s="79">
        <f t="shared" ref="BT304:BT323" si="284">IFERROR(X304*H304,0)</f>
        <v>0</v>
      </c>
      <c r="BU304" s="79">
        <f t="shared" ref="BU304:BU323" si="285">IFERROR(W304/I304,0)</f>
        <v>0</v>
      </c>
      <c r="BV304" s="79">
        <f t="shared" ref="BV304:BV323" si="286">IFERROR(X304/I304,0)</f>
        <v>0</v>
      </c>
      <c r="BW304" s="79">
        <f t="shared" ref="BW304:BW323" si="287">IFERROR(Y304*H304,0)</f>
        <v>0</v>
      </c>
      <c r="BX304" s="79">
        <f t="shared" ref="BX304:BX323" si="288">IFERROR(Z304*H304,0)</f>
        <v>0</v>
      </c>
      <c r="BY304" s="79">
        <f t="shared" ref="BY304:BY323" si="289">IFERROR(Y304/I304,0)</f>
        <v>0</v>
      </c>
      <c r="BZ304" s="79">
        <f t="shared" ref="BZ304:BZ323" si="290">IFERROR(Z304/I304,0)</f>
        <v>0</v>
      </c>
      <c r="CA304" s="79">
        <f t="shared" ref="CA304:CA323" si="291">IFERROR(AA304*H304,0)</f>
        <v>0</v>
      </c>
      <c r="CB304" s="79">
        <f t="shared" ref="CB304:CB323" si="292">IFERROR(AB304*H304,0)</f>
        <v>0</v>
      </c>
      <c r="CC304" s="79">
        <f t="shared" ref="CC304:CC323" si="293">IFERROR(AA304/I304,0)</f>
        <v>0</v>
      </c>
      <c r="CD304" s="79">
        <f t="shared" ref="CD304:CD323" si="294">IFERROR(AB304/I304,0)</f>
        <v>0</v>
      </c>
    </row>
    <row r="305" spans="1:82" hidden="1" x14ac:dyDescent="0.2">
      <c r="A305" s="81" t="s">
        <v>467</v>
      </c>
      <c r="B305" s="82" t="s">
        <v>468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96</v>
      </c>
      <c r="K305" s="86" t="s">
        <v>88</v>
      </c>
      <c r="L305" s="86"/>
      <c r="M305" s="699">
        <v>365</v>
      </c>
      <c r="N305" s="699"/>
      <c r="O305" s="8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701"/>
      <c r="Q305" s="701"/>
      <c r="R305" s="701"/>
      <c r="S305" s="701"/>
      <c r="T305" s="87" t="s">
        <v>42</v>
      </c>
      <c r="U305" s="64">
        <v>0</v>
      </c>
      <c r="V305" s="65">
        <f t="shared" si="275"/>
        <v>0</v>
      </c>
      <c r="W305" s="64">
        <v>0</v>
      </c>
      <c r="X305" s="65">
        <f t="shared" si="276"/>
        <v>0</v>
      </c>
      <c r="Y305" s="64">
        <v>0</v>
      </c>
      <c r="Z305" s="65">
        <f t="shared" si="277"/>
        <v>0</v>
      </c>
      <c r="AA305" s="64">
        <v>0</v>
      </c>
      <c r="AB305" s="65">
        <f t="shared" si="278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57</v>
      </c>
      <c r="AE305" s="81" t="s">
        <v>57</v>
      </c>
      <c r="AF305" s="483" t="s">
        <v>469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97</v>
      </c>
      <c r="BO305" s="79">
        <f t="shared" si="279"/>
        <v>0</v>
      </c>
      <c r="BP305" s="79">
        <f t="shared" si="280"/>
        <v>0</v>
      </c>
      <c r="BQ305" s="79">
        <f t="shared" si="281"/>
        <v>0</v>
      </c>
      <c r="BR305" s="79">
        <f t="shared" si="282"/>
        <v>0</v>
      </c>
      <c r="BS305" s="79">
        <f t="shared" si="283"/>
        <v>0</v>
      </c>
      <c r="BT305" s="79">
        <f t="shared" si="284"/>
        <v>0</v>
      </c>
      <c r="BU305" s="79">
        <f t="shared" si="285"/>
        <v>0</v>
      </c>
      <c r="BV305" s="79">
        <f t="shared" si="286"/>
        <v>0</v>
      </c>
      <c r="BW305" s="79">
        <f t="shared" si="287"/>
        <v>0</v>
      </c>
      <c r="BX305" s="79">
        <f t="shared" si="288"/>
        <v>0</v>
      </c>
      <c r="BY305" s="79">
        <f t="shared" si="289"/>
        <v>0</v>
      </c>
      <c r="BZ305" s="79">
        <f t="shared" si="290"/>
        <v>0</v>
      </c>
      <c r="CA305" s="79">
        <f t="shared" si="291"/>
        <v>0</v>
      </c>
      <c r="CB305" s="79">
        <f t="shared" si="292"/>
        <v>0</v>
      </c>
      <c r="CC305" s="79">
        <f t="shared" si="293"/>
        <v>0</v>
      </c>
      <c r="CD305" s="79">
        <f t="shared" si="294"/>
        <v>0</v>
      </c>
    </row>
    <row r="306" spans="1:82" hidden="1" x14ac:dyDescent="0.2">
      <c r="A306" s="81" t="s">
        <v>470</v>
      </c>
      <c r="B306" s="82" t="s">
        <v>471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96</v>
      </c>
      <c r="K306" s="86" t="s">
        <v>88</v>
      </c>
      <c r="L306" s="86"/>
      <c r="M306" s="699">
        <v>365</v>
      </c>
      <c r="N306" s="699"/>
      <c r="O306" s="81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701"/>
      <c r="Q306" s="701"/>
      <c r="R306" s="701"/>
      <c r="S306" s="701"/>
      <c r="T306" s="87" t="s">
        <v>42</v>
      </c>
      <c r="U306" s="64">
        <v>0</v>
      </c>
      <c r="V306" s="65">
        <f t="shared" si="275"/>
        <v>0</v>
      </c>
      <c r="W306" s="64">
        <v>0</v>
      </c>
      <c r="X306" s="65">
        <f t="shared" si="276"/>
        <v>0</v>
      </c>
      <c r="Y306" s="64">
        <v>0</v>
      </c>
      <c r="Z306" s="65">
        <f t="shared" si="277"/>
        <v>0</v>
      </c>
      <c r="AA306" s="64">
        <v>0</v>
      </c>
      <c r="AB306" s="65">
        <f t="shared" si="278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57</v>
      </c>
      <c r="AE306" s="81" t="s">
        <v>57</v>
      </c>
      <c r="AF306" s="485" t="s">
        <v>469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97</v>
      </c>
      <c r="BO306" s="79">
        <f t="shared" si="279"/>
        <v>0</v>
      </c>
      <c r="BP306" s="79">
        <f t="shared" si="280"/>
        <v>0</v>
      </c>
      <c r="BQ306" s="79">
        <f t="shared" si="281"/>
        <v>0</v>
      </c>
      <c r="BR306" s="79">
        <f t="shared" si="282"/>
        <v>0</v>
      </c>
      <c r="BS306" s="79">
        <f t="shared" si="283"/>
        <v>0</v>
      </c>
      <c r="BT306" s="79">
        <f t="shared" si="284"/>
        <v>0</v>
      </c>
      <c r="BU306" s="79">
        <f t="shared" si="285"/>
        <v>0</v>
      </c>
      <c r="BV306" s="79">
        <f t="shared" si="286"/>
        <v>0</v>
      </c>
      <c r="BW306" s="79">
        <f t="shared" si="287"/>
        <v>0</v>
      </c>
      <c r="BX306" s="79">
        <f t="shared" si="288"/>
        <v>0</v>
      </c>
      <c r="BY306" s="79">
        <f t="shared" si="289"/>
        <v>0</v>
      </c>
      <c r="BZ306" s="79">
        <f t="shared" si="290"/>
        <v>0</v>
      </c>
      <c r="CA306" s="79">
        <f t="shared" si="291"/>
        <v>0</v>
      </c>
      <c r="CB306" s="79">
        <f t="shared" si="292"/>
        <v>0</v>
      </c>
      <c r="CC306" s="79">
        <f t="shared" si="293"/>
        <v>0</v>
      </c>
      <c r="CD306" s="79">
        <f t="shared" si="294"/>
        <v>0</v>
      </c>
    </row>
    <row r="307" spans="1:82" hidden="1" x14ac:dyDescent="0.2">
      <c r="A307" s="81" t="s">
        <v>470</v>
      </c>
      <c r="B307" s="82" t="s">
        <v>471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96</v>
      </c>
      <c r="K307" s="86" t="s">
        <v>88</v>
      </c>
      <c r="L307" s="86"/>
      <c r="M307" s="699">
        <v>365</v>
      </c>
      <c r="N307" s="699"/>
      <c r="O307" s="811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701"/>
      <c r="Q307" s="701"/>
      <c r="R307" s="701"/>
      <c r="S307" s="701"/>
      <c r="T307" s="87" t="s">
        <v>42</v>
      </c>
      <c r="U307" s="64">
        <v>0</v>
      </c>
      <c r="V307" s="65">
        <f t="shared" si="275"/>
        <v>0</v>
      </c>
      <c r="W307" s="64">
        <v>0</v>
      </c>
      <c r="X307" s="65">
        <f t="shared" si="276"/>
        <v>0</v>
      </c>
      <c r="Y307" s="64">
        <v>0</v>
      </c>
      <c r="Z307" s="65">
        <f t="shared" si="277"/>
        <v>0</v>
      </c>
      <c r="AA307" s="64">
        <v>0</v>
      </c>
      <c r="AB307" s="65">
        <f t="shared" si="278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57</v>
      </c>
      <c r="AE307" s="81" t="s">
        <v>57</v>
      </c>
      <c r="AF307" s="487" t="s">
        <v>469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97</v>
      </c>
      <c r="BO307" s="79">
        <f t="shared" si="279"/>
        <v>0</v>
      </c>
      <c r="BP307" s="79">
        <f t="shared" si="280"/>
        <v>0</v>
      </c>
      <c r="BQ307" s="79">
        <f t="shared" si="281"/>
        <v>0</v>
      </c>
      <c r="BR307" s="79">
        <f t="shared" si="282"/>
        <v>0</v>
      </c>
      <c r="BS307" s="79">
        <f t="shared" si="283"/>
        <v>0</v>
      </c>
      <c r="BT307" s="79">
        <f t="shared" si="284"/>
        <v>0</v>
      </c>
      <c r="BU307" s="79">
        <f t="shared" si="285"/>
        <v>0</v>
      </c>
      <c r="BV307" s="79">
        <f t="shared" si="286"/>
        <v>0</v>
      </c>
      <c r="BW307" s="79">
        <f t="shared" si="287"/>
        <v>0</v>
      </c>
      <c r="BX307" s="79">
        <f t="shared" si="288"/>
        <v>0</v>
      </c>
      <c r="BY307" s="79">
        <f t="shared" si="289"/>
        <v>0</v>
      </c>
      <c r="BZ307" s="79">
        <f t="shared" si="290"/>
        <v>0</v>
      </c>
      <c r="CA307" s="79">
        <f t="shared" si="291"/>
        <v>0</v>
      </c>
      <c r="CB307" s="79">
        <f t="shared" si="292"/>
        <v>0</v>
      </c>
      <c r="CC307" s="79">
        <f t="shared" si="293"/>
        <v>0</v>
      </c>
      <c r="CD307" s="79">
        <f t="shared" si="294"/>
        <v>0</v>
      </c>
    </row>
    <row r="308" spans="1:82" hidden="1" x14ac:dyDescent="0.2">
      <c r="A308" s="81" t="s">
        <v>472</v>
      </c>
      <c r="B308" s="82" t="s">
        <v>473</v>
      </c>
      <c r="C308" s="82">
        <v>4301132182</v>
      </c>
      <c r="D308" s="82">
        <v>4607111035721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96</v>
      </c>
      <c r="K308" s="86" t="s">
        <v>88</v>
      </c>
      <c r="L308" s="86"/>
      <c r="M308" s="699">
        <v>365</v>
      </c>
      <c r="N308" s="699"/>
      <c r="O308" s="8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8" s="701"/>
      <c r="Q308" s="701"/>
      <c r="R308" s="701"/>
      <c r="S308" s="701"/>
      <c r="T308" s="87" t="s">
        <v>42</v>
      </c>
      <c r="U308" s="64">
        <v>0</v>
      </c>
      <c r="V308" s="65">
        <f t="shared" si="275"/>
        <v>0</v>
      </c>
      <c r="W308" s="64">
        <v>0</v>
      </c>
      <c r="X308" s="65">
        <f t="shared" si="276"/>
        <v>0</v>
      </c>
      <c r="Y308" s="64">
        <v>0</v>
      </c>
      <c r="Z308" s="65">
        <f t="shared" si="277"/>
        <v>0</v>
      </c>
      <c r="AA308" s="64">
        <v>0</v>
      </c>
      <c r="AB308" s="65">
        <f t="shared" si="278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57</v>
      </c>
      <c r="AE308" s="81" t="s">
        <v>57</v>
      </c>
      <c r="AF308" s="489" t="s">
        <v>474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97</v>
      </c>
      <c r="BO308" s="79">
        <f t="shared" si="279"/>
        <v>0</v>
      </c>
      <c r="BP308" s="79">
        <f t="shared" si="280"/>
        <v>0</v>
      </c>
      <c r="BQ308" s="79">
        <f t="shared" si="281"/>
        <v>0</v>
      </c>
      <c r="BR308" s="79">
        <f t="shared" si="282"/>
        <v>0</v>
      </c>
      <c r="BS308" s="79">
        <f t="shared" si="283"/>
        <v>0</v>
      </c>
      <c r="BT308" s="79">
        <f t="shared" si="284"/>
        <v>0</v>
      </c>
      <c r="BU308" s="79">
        <f t="shared" si="285"/>
        <v>0</v>
      </c>
      <c r="BV308" s="79">
        <f t="shared" si="286"/>
        <v>0</v>
      </c>
      <c r="BW308" s="79">
        <f t="shared" si="287"/>
        <v>0</v>
      </c>
      <c r="BX308" s="79">
        <f t="shared" si="288"/>
        <v>0</v>
      </c>
      <c r="BY308" s="79">
        <f t="shared" si="289"/>
        <v>0</v>
      </c>
      <c r="BZ308" s="79">
        <f t="shared" si="290"/>
        <v>0</v>
      </c>
      <c r="CA308" s="79">
        <f t="shared" si="291"/>
        <v>0</v>
      </c>
      <c r="CB308" s="79">
        <f t="shared" si="292"/>
        <v>0</v>
      </c>
      <c r="CC308" s="79">
        <f t="shared" si="293"/>
        <v>0</v>
      </c>
      <c r="CD308" s="79">
        <f t="shared" si="294"/>
        <v>0</v>
      </c>
    </row>
    <row r="309" spans="1:82" hidden="1" x14ac:dyDescent="0.2">
      <c r="A309" s="81" t="s">
        <v>475</v>
      </c>
      <c r="B309" s="82" t="s">
        <v>476</v>
      </c>
      <c r="C309" s="82">
        <v>4301132178</v>
      </c>
      <c r="D309" s="82">
        <v>4607111035721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96</v>
      </c>
      <c r="K309" s="86" t="s">
        <v>88</v>
      </c>
      <c r="L309" s="86"/>
      <c r="M309" s="699">
        <v>365</v>
      </c>
      <c r="N309" s="699"/>
      <c r="O309" s="813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9" s="701"/>
      <c r="Q309" s="701"/>
      <c r="R309" s="701"/>
      <c r="S309" s="701"/>
      <c r="T309" s="87" t="s">
        <v>42</v>
      </c>
      <c r="U309" s="64">
        <v>0</v>
      </c>
      <c r="V309" s="65">
        <f t="shared" si="275"/>
        <v>0</v>
      </c>
      <c r="W309" s="64">
        <v>0</v>
      </c>
      <c r="X309" s="65">
        <f t="shared" si="276"/>
        <v>0</v>
      </c>
      <c r="Y309" s="64">
        <v>0</v>
      </c>
      <c r="Z309" s="65">
        <f t="shared" si="277"/>
        <v>0</v>
      </c>
      <c r="AA309" s="64">
        <v>0</v>
      </c>
      <c r="AB309" s="65">
        <f t="shared" si="278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57</v>
      </c>
      <c r="AE309" s="81" t="s">
        <v>57</v>
      </c>
      <c r="AF309" s="491" t="s">
        <v>474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97</v>
      </c>
      <c r="BO309" s="79">
        <f t="shared" si="279"/>
        <v>0</v>
      </c>
      <c r="BP309" s="79">
        <f t="shared" si="280"/>
        <v>0</v>
      </c>
      <c r="BQ309" s="79">
        <f t="shared" si="281"/>
        <v>0</v>
      </c>
      <c r="BR309" s="79">
        <f t="shared" si="282"/>
        <v>0</v>
      </c>
      <c r="BS309" s="79">
        <f t="shared" si="283"/>
        <v>0</v>
      </c>
      <c r="BT309" s="79">
        <f t="shared" si="284"/>
        <v>0</v>
      </c>
      <c r="BU309" s="79">
        <f t="shared" si="285"/>
        <v>0</v>
      </c>
      <c r="BV309" s="79">
        <f t="shared" si="286"/>
        <v>0</v>
      </c>
      <c r="BW309" s="79">
        <f t="shared" si="287"/>
        <v>0</v>
      </c>
      <c r="BX309" s="79">
        <f t="shared" si="288"/>
        <v>0</v>
      </c>
      <c r="BY309" s="79">
        <f t="shared" si="289"/>
        <v>0</v>
      </c>
      <c r="BZ309" s="79">
        <f t="shared" si="290"/>
        <v>0</v>
      </c>
      <c r="CA309" s="79">
        <f t="shared" si="291"/>
        <v>0</v>
      </c>
      <c r="CB309" s="79">
        <f t="shared" si="292"/>
        <v>0</v>
      </c>
      <c r="CC309" s="79">
        <f t="shared" si="293"/>
        <v>0</v>
      </c>
      <c r="CD309" s="79">
        <f t="shared" si="294"/>
        <v>0</v>
      </c>
    </row>
    <row r="310" spans="1:82" hidden="1" x14ac:dyDescent="0.2">
      <c r="A310" s="81" t="s">
        <v>477</v>
      </c>
      <c r="B310" s="82" t="s">
        <v>478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96</v>
      </c>
      <c r="K310" s="86" t="s">
        <v>88</v>
      </c>
      <c r="L310" s="86"/>
      <c r="M310" s="699">
        <v>365</v>
      </c>
      <c r="N310" s="699"/>
      <c r="O310" s="8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701"/>
      <c r="Q310" s="701"/>
      <c r="R310" s="701"/>
      <c r="S310" s="701"/>
      <c r="T310" s="87" t="s">
        <v>42</v>
      </c>
      <c r="U310" s="64">
        <v>0</v>
      </c>
      <c r="V310" s="65">
        <f t="shared" si="275"/>
        <v>0</v>
      </c>
      <c r="W310" s="64">
        <v>0</v>
      </c>
      <c r="X310" s="65">
        <f t="shared" si="276"/>
        <v>0</v>
      </c>
      <c r="Y310" s="64">
        <v>0</v>
      </c>
      <c r="Z310" s="65">
        <f t="shared" si="277"/>
        <v>0</v>
      </c>
      <c r="AA310" s="64">
        <v>0</v>
      </c>
      <c r="AB310" s="65">
        <f t="shared" si="278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57</v>
      </c>
      <c r="AE310" s="81" t="s">
        <v>57</v>
      </c>
      <c r="AF310" s="493" t="s">
        <v>479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97</v>
      </c>
      <c r="BO310" s="79">
        <f t="shared" si="279"/>
        <v>0</v>
      </c>
      <c r="BP310" s="79">
        <f t="shared" si="280"/>
        <v>0</v>
      </c>
      <c r="BQ310" s="79">
        <f t="shared" si="281"/>
        <v>0</v>
      </c>
      <c r="BR310" s="79">
        <f t="shared" si="282"/>
        <v>0</v>
      </c>
      <c r="BS310" s="79">
        <f t="shared" si="283"/>
        <v>0</v>
      </c>
      <c r="BT310" s="79">
        <f t="shared" si="284"/>
        <v>0</v>
      </c>
      <c r="BU310" s="79">
        <f t="shared" si="285"/>
        <v>0</v>
      </c>
      <c r="BV310" s="79">
        <f t="shared" si="286"/>
        <v>0</v>
      </c>
      <c r="BW310" s="79">
        <f t="shared" si="287"/>
        <v>0</v>
      </c>
      <c r="BX310" s="79">
        <f t="shared" si="288"/>
        <v>0</v>
      </c>
      <c r="BY310" s="79">
        <f t="shared" si="289"/>
        <v>0</v>
      </c>
      <c r="BZ310" s="79">
        <f t="shared" si="290"/>
        <v>0</v>
      </c>
      <c r="CA310" s="79">
        <f t="shared" si="291"/>
        <v>0</v>
      </c>
      <c r="CB310" s="79">
        <f t="shared" si="292"/>
        <v>0</v>
      </c>
      <c r="CC310" s="79">
        <f t="shared" si="293"/>
        <v>0</v>
      </c>
      <c r="CD310" s="79">
        <f t="shared" si="294"/>
        <v>0</v>
      </c>
    </row>
    <row r="311" spans="1:82" hidden="1" x14ac:dyDescent="0.2">
      <c r="A311" s="81" t="s">
        <v>477</v>
      </c>
      <c r="B311" s="82" t="s">
        <v>478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96</v>
      </c>
      <c r="K311" s="86" t="s">
        <v>88</v>
      </c>
      <c r="L311" s="86"/>
      <c r="M311" s="699">
        <v>365</v>
      </c>
      <c r="N311" s="699"/>
      <c r="O311" s="81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701"/>
      <c r="Q311" s="701"/>
      <c r="R311" s="701"/>
      <c r="S311" s="701"/>
      <c r="T311" s="87" t="s">
        <v>42</v>
      </c>
      <c r="U311" s="64">
        <v>0</v>
      </c>
      <c r="V311" s="65">
        <f t="shared" si="275"/>
        <v>0</v>
      </c>
      <c r="W311" s="64">
        <v>0</v>
      </c>
      <c r="X311" s="65">
        <f t="shared" si="276"/>
        <v>0</v>
      </c>
      <c r="Y311" s="64">
        <v>0</v>
      </c>
      <c r="Z311" s="65">
        <f t="shared" si="277"/>
        <v>0</v>
      </c>
      <c r="AA311" s="64">
        <v>0</v>
      </c>
      <c r="AB311" s="65">
        <f t="shared" si="278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57</v>
      </c>
      <c r="AE311" s="81" t="s">
        <v>57</v>
      </c>
      <c r="AF311" s="495" t="s">
        <v>479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97</v>
      </c>
      <c r="BO311" s="79">
        <f t="shared" si="279"/>
        <v>0</v>
      </c>
      <c r="BP311" s="79">
        <f t="shared" si="280"/>
        <v>0</v>
      </c>
      <c r="BQ311" s="79">
        <f t="shared" si="281"/>
        <v>0</v>
      </c>
      <c r="BR311" s="79">
        <f t="shared" si="282"/>
        <v>0</v>
      </c>
      <c r="BS311" s="79">
        <f t="shared" si="283"/>
        <v>0</v>
      </c>
      <c r="BT311" s="79">
        <f t="shared" si="284"/>
        <v>0</v>
      </c>
      <c r="BU311" s="79">
        <f t="shared" si="285"/>
        <v>0</v>
      </c>
      <c r="BV311" s="79">
        <f t="shared" si="286"/>
        <v>0</v>
      </c>
      <c r="BW311" s="79">
        <f t="shared" si="287"/>
        <v>0</v>
      </c>
      <c r="BX311" s="79">
        <f t="shared" si="288"/>
        <v>0</v>
      </c>
      <c r="BY311" s="79">
        <f t="shared" si="289"/>
        <v>0</v>
      </c>
      <c r="BZ311" s="79">
        <f t="shared" si="290"/>
        <v>0</v>
      </c>
      <c r="CA311" s="79">
        <f t="shared" si="291"/>
        <v>0</v>
      </c>
      <c r="CB311" s="79">
        <f t="shared" si="292"/>
        <v>0</v>
      </c>
      <c r="CC311" s="79">
        <f t="shared" si="293"/>
        <v>0</v>
      </c>
      <c r="CD311" s="79">
        <f t="shared" si="294"/>
        <v>0</v>
      </c>
    </row>
    <row r="312" spans="1:82" hidden="1" x14ac:dyDescent="0.2">
      <c r="A312" s="81" t="s">
        <v>480</v>
      </c>
      <c r="B312" s="82" t="s">
        <v>481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96</v>
      </c>
      <c r="K312" s="86" t="s">
        <v>88</v>
      </c>
      <c r="L312" s="86"/>
      <c r="M312" s="699">
        <v>365</v>
      </c>
      <c r="N312" s="699"/>
      <c r="O312" s="806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701"/>
      <c r="Q312" s="701"/>
      <c r="R312" s="701"/>
      <c r="S312" s="701"/>
      <c r="T312" s="87" t="s">
        <v>42</v>
      </c>
      <c r="U312" s="64">
        <v>0</v>
      </c>
      <c r="V312" s="65">
        <f t="shared" si="275"/>
        <v>0</v>
      </c>
      <c r="W312" s="64">
        <v>0</v>
      </c>
      <c r="X312" s="65">
        <f t="shared" si="276"/>
        <v>0</v>
      </c>
      <c r="Y312" s="64">
        <v>0</v>
      </c>
      <c r="Z312" s="65">
        <f t="shared" si="277"/>
        <v>0</v>
      </c>
      <c r="AA312" s="64">
        <v>0</v>
      </c>
      <c r="AB312" s="65">
        <f t="shared" si="278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57</v>
      </c>
      <c r="AE312" s="81" t="s">
        <v>57</v>
      </c>
      <c r="AF312" s="497" t="s">
        <v>479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97</v>
      </c>
      <c r="BO312" s="79">
        <f t="shared" si="279"/>
        <v>0</v>
      </c>
      <c r="BP312" s="79">
        <f t="shared" si="280"/>
        <v>0</v>
      </c>
      <c r="BQ312" s="79">
        <f t="shared" si="281"/>
        <v>0</v>
      </c>
      <c r="BR312" s="79">
        <f t="shared" si="282"/>
        <v>0</v>
      </c>
      <c r="BS312" s="79">
        <f t="shared" si="283"/>
        <v>0</v>
      </c>
      <c r="BT312" s="79">
        <f t="shared" si="284"/>
        <v>0</v>
      </c>
      <c r="BU312" s="79">
        <f t="shared" si="285"/>
        <v>0</v>
      </c>
      <c r="BV312" s="79">
        <f t="shared" si="286"/>
        <v>0</v>
      </c>
      <c r="BW312" s="79">
        <f t="shared" si="287"/>
        <v>0</v>
      </c>
      <c r="BX312" s="79">
        <f t="shared" si="288"/>
        <v>0</v>
      </c>
      <c r="BY312" s="79">
        <f t="shared" si="289"/>
        <v>0</v>
      </c>
      <c r="BZ312" s="79">
        <f t="shared" si="290"/>
        <v>0</v>
      </c>
      <c r="CA312" s="79">
        <f t="shared" si="291"/>
        <v>0</v>
      </c>
      <c r="CB312" s="79">
        <f t="shared" si="292"/>
        <v>0</v>
      </c>
      <c r="CC312" s="79">
        <f t="shared" si="293"/>
        <v>0</v>
      </c>
      <c r="CD312" s="79">
        <f t="shared" si="294"/>
        <v>0</v>
      </c>
    </row>
    <row r="313" spans="1:82" hidden="1" x14ac:dyDescent="0.2">
      <c r="A313" s="81" t="s">
        <v>480</v>
      </c>
      <c r="B313" s="82" t="s">
        <v>481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96</v>
      </c>
      <c r="K313" s="86" t="s">
        <v>88</v>
      </c>
      <c r="L313" s="86"/>
      <c r="M313" s="699">
        <v>365</v>
      </c>
      <c r="N313" s="699"/>
      <c r="O313" s="807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701"/>
      <c r="Q313" s="701"/>
      <c r="R313" s="701"/>
      <c r="S313" s="701"/>
      <c r="T313" s="87" t="s">
        <v>42</v>
      </c>
      <c r="U313" s="64">
        <v>0</v>
      </c>
      <c r="V313" s="65">
        <f t="shared" si="275"/>
        <v>0</v>
      </c>
      <c r="W313" s="64">
        <v>0</v>
      </c>
      <c r="X313" s="65">
        <f t="shared" si="276"/>
        <v>0</v>
      </c>
      <c r="Y313" s="64">
        <v>0</v>
      </c>
      <c r="Z313" s="65">
        <f t="shared" si="277"/>
        <v>0</v>
      </c>
      <c r="AA313" s="64">
        <v>0</v>
      </c>
      <c r="AB313" s="65">
        <f t="shared" si="278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57</v>
      </c>
      <c r="AE313" s="81" t="s">
        <v>57</v>
      </c>
      <c r="AF313" s="499" t="s">
        <v>479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97</v>
      </c>
      <c r="BO313" s="79">
        <f t="shared" si="279"/>
        <v>0</v>
      </c>
      <c r="BP313" s="79">
        <f t="shared" si="280"/>
        <v>0</v>
      </c>
      <c r="BQ313" s="79">
        <f t="shared" si="281"/>
        <v>0</v>
      </c>
      <c r="BR313" s="79">
        <f t="shared" si="282"/>
        <v>0</v>
      </c>
      <c r="BS313" s="79">
        <f t="shared" si="283"/>
        <v>0</v>
      </c>
      <c r="BT313" s="79">
        <f t="shared" si="284"/>
        <v>0</v>
      </c>
      <c r="BU313" s="79">
        <f t="shared" si="285"/>
        <v>0</v>
      </c>
      <c r="BV313" s="79">
        <f t="shared" si="286"/>
        <v>0</v>
      </c>
      <c r="BW313" s="79">
        <f t="shared" si="287"/>
        <v>0</v>
      </c>
      <c r="BX313" s="79">
        <f t="shared" si="288"/>
        <v>0</v>
      </c>
      <c r="BY313" s="79">
        <f t="shared" si="289"/>
        <v>0</v>
      </c>
      <c r="BZ313" s="79">
        <f t="shared" si="290"/>
        <v>0</v>
      </c>
      <c r="CA313" s="79">
        <f t="shared" si="291"/>
        <v>0</v>
      </c>
      <c r="CB313" s="79">
        <f t="shared" si="292"/>
        <v>0</v>
      </c>
      <c r="CC313" s="79">
        <f t="shared" si="293"/>
        <v>0</v>
      </c>
      <c r="CD313" s="79">
        <f t="shared" si="294"/>
        <v>0</v>
      </c>
    </row>
    <row r="314" spans="1:82" hidden="1" x14ac:dyDescent="0.2">
      <c r="A314" s="81" t="s">
        <v>482</v>
      </c>
      <c r="B314" s="82" t="s">
        <v>483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96</v>
      </c>
      <c r="K314" s="86" t="s">
        <v>88</v>
      </c>
      <c r="L314" s="86"/>
      <c r="M314" s="699">
        <v>365</v>
      </c>
      <c r="N314" s="699"/>
      <c r="O314" s="808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701"/>
      <c r="Q314" s="701"/>
      <c r="R314" s="701"/>
      <c r="S314" s="701"/>
      <c r="T314" s="87" t="s">
        <v>42</v>
      </c>
      <c r="U314" s="64">
        <v>0</v>
      </c>
      <c r="V314" s="65">
        <f t="shared" si="275"/>
        <v>0</v>
      </c>
      <c r="W314" s="64">
        <v>0</v>
      </c>
      <c r="X314" s="65">
        <f t="shared" si="276"/>
        <v>0</v>
      </c>
      <c r="Y314" s="64">
        <v>0</v>
      </c>
      <c r="Z314" s="65">
        <f t="shared" si="277"/>
        <v>0</v>
      </c>
      <c r="AA314" s="64">
        <v>0</v>
      </c>
      <c r="AB314" s="65">
        <f t="shared" si="278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57</v>
      </c>
      <c r="AE314" s="81" t="s">
        <v>57</v>
      </c>
      <c r="AF314" s="501" t="s">
        <v>479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97</v>
      </c>
      <c r="BO314" s="79">
        <f t="shared" si="279"/>
        <v>0</v>
      </c>
      <c r="BP314" s="79">
        <f t="shared" si="280"/>
        <v>0</v>
      </c>
      <c r="BQ314" s="79">
        <f t="shared" si="281"/>
        <v>0</v>
      </c>
      <c r="BR314" s="79">
        <f t="shared" si="282"/>
        <v>0</v>
      </c>
      <c r="BS314" s="79">
        <f t="shared" si="283"/>
        <v>0</v>
      </c>
      <c r="BT314" s="79">
        <f t="shared" si="284"/>
        <v>0</v>
      </c>
      <c r="BU314" s="79">
        <f t="shared" si="285"/>
        <v>0</v>
      </c>
      <c r="BV314" s="79">
        <f t="shared" si="286"/>
        <v>0</v>
      </c>
      <c r="BW314" s="79">
        <f t="shared" si="287"/>
        <v>0</v>
      </c>
      <c r="BX314" s="79">
        <f t="shared" si="288"/>
        <v>0</v>
      </c>
      <c r="BY314" s="79">
        <f t="shared" si="289"/>
        <v>0</v>
      </c>
      <c r="BZ314" s="79">
        <f t="shared" si="290"/>
        <v>0</v>
      </c>
      <c r="CA314" s="79">
        <f t="shared" si="291"/>
        <v>0</v>
      </c>
      <c r="CB314" s="79">
        <f t="shared" si="292"/>
        <v>0</v>
      </c>
      <c r="CC314" s="79">
        <f t="shared" si="293"/>
        <v>0</v>
      </c>
      <c r="CD314" s="79">
        <f t="shared" si="294"/>
        <v>0</v>
      </c>
    </row>
    <row r="315" spans="1:82" hidden="1" x14ac:dyDescent="0.2">
      <c r="A315" s="81" t="s">
        <v>482</v>
      </c>
      <c r="B315" s="82" t="s">
        <v>483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96</v>
      </c>
      <c r="K315" s="86" t="s">
        <v>88</v>
      </c>
      <c r="L315" s="86"/>
      <c r="M315" s="699">
        <v>365</v>
      </c>
      <c r="N315" s="699"/>
      <c r="O315" s="809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701"/>
      <c r="Q315" s="701"/>
      <c r="R315" s="701"/>
      <c r="S315" s="701"/>
      <c r="T315" s="87" t="s">
        <v>42</v>
      </c>
      <c r="U315" s="64">
        <v>0</v>
      </c>
      <c r="V315" s="65">
        <f t="shared" si="275"/>
        <v>0</v>
      </c>
      <c r="W315" s="64">
        <v>0</v>
      </c>
      <c r="X315" s="65">
        <f t="shared" si="276"/>
        <v>0</v>
      </c>
      <c r="Y315" s="64">
        <v>0</v>
      </c>
      <c r="Z315" s="65">
        <f t="shared" si="277"/>
        <v>0</v>
      </c>
      <c r="AA315" s="64">
        <v>0</v>
      </c>
      <c r="AB315" s="65">
        <f t="shared" si="278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57</v>
      </c>
      <c r="AE315" s="81" t="s">
        <v>57</v>
      </c>
      <c r="AF315" s="503" t="s">
        <v>479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97</v>
      </c>
      <c r="BO315" s="79">
        <f t="shared" si="279"/>
        <v>0</v>
      </c>
      <c r="BP315" s="79">
        <f t="shared" si="280"/>
        <v>0</v>
      </c>
      <c r="BQ315" s="79">
        <f t="shared" si="281"/>
        <v>0</v>
      </c>
      <c r="BR315" s="79">
        <f t="shared" si="282"/>
        <v>0</v>
      </c>
      <c r="BS315" s="79">
        <f t="shared" si="283"/>
        <v>0</v>
      </c>
      <c r="BT315" s="79">
        <f t="shared" si="284"/>
        <v>0</v>
      </c>
      <c r="BU315" s="79">
        <f t="shared" si="285"/>
        <v>0</v>
      </c>
      <c r="BV315" s="79">
        <f t="shared" si="286"/>
        <v>0</v>
      </c>
      <c r="BW315" s="79">
        <f t="shared" si="287"/>
        <v>0</v>
      </c>
      <c r="BX315" s="79">
        <f t="shared" si="288"/>
        <v>0</v>
      </c>
      <c r="BY315" s="79">
        <f t="shared" si="289"/>
        <v>0</v>
      </c>
      <c r="BZ315" s="79">
        <f t="shared" si="290"/>
        <v>0</v>
      </c>
      <c r="CA315" s="79">
        <f t="shared" si="291"/>
        <v>0</v>
      </c>
      <c r="CB315" s="79">
        <f t="shared" si="292"/>
        <v>0</v>
      </c>
      <c r="CC315" s="79">
        <f t="shared" si="293"/>
        <v>0</v>
      </c>
      <c r="CD315" s="79">
        <f t="shared" si="294"/>
        <v>0</v>
      </c>
    </row>
    <row r="316" spans="1:82" hidden="1" x14ac:dyDescent="0.2">
      <c r="A316" s="81" t="s">
        <v>484</v>
      </c>
      <c r="B316" s="82" t="s">
        <v>485</v>
      </c>
      <c r="C316" s="82">
        <v>4301132179</v>
      </c>
      <c r="D316" s="82">
        <v>4607111035691</v>
      </c>
      <c r="E316" s="83">
        <v>0.25</v>
      </c>
      <c r="F316" s="84">
        <v>12</v>
      </c>
      <c r="G316" s="83">
        <v>3</v>
      </c>
      <c r="H316" s="83">
        <v>3.3879999999999999</v>
      </c>
      <c r="I316" s="85">
        <v>70</v>
      </c>
      <c r="J316" s="85" t="s">
        <v>96</v>
      </c>
      <c r="K316" s="86" t="s">
        <v>88</v>
      </c>
      <c r="L316" s="86"/>
      <c r="M316" s="699">
        <v>365</v>
      </c>
      <c r="N316" s="699"/>
      <c r="O316" s="8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16" s="701"/>
      <c r="Q316" s="701"/>
      <c r="R316" s="701"/>
      <c r="S316" s="701"/>
      <c r="T316" s="87" t="s">
        <v>42</v>
      </c>
      <c r="U316" s="64">
        <v>0</v>
      </c>
      <c r="V316" s="65">
        <f t="shared" si="275"/>
        <v>0</v>
      </c>
      <c r="W316" s="64">
        <v>0</v>
      </c>
      <c r="X316" s="65">
        <f t="shared" si="276"/>
        <v>0</v>
      </c>
      <c r="Y316" s="64">
        <v>0</v>
      </c>
      <c r="Z316" s="65">
        <f t="shared" si="277"/>
        <v>0</v>
      </c>
      <c r="AA316" s="64">
        <v>0</v>
      </c>
      <c r="AB316" s="65">
        <f t="shared" si="278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57</v>
      </c>
      <c r="AE316" s="81" t="s">
        <v>57</v>
      </c>
      <c r="AF316" s="505" t="s">
        <v>486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97</v>
      </c>
      <c r="BO316" s="79">
        <f t="shared" si="279"/>
        <v>0</v>
      </c>
      <c r="BP316" s="79">
        <f t="shared" si="280"/>
        <v>0</v>
      </c>
      <c r="BQ316" s="79">
        <f t="shared" si="281"/>
        <v>0</v>
      </c>
      <c r="BR316" s="79">
        <f t="shared" si="282"/>
        <v>0</v>
      </c>
      <c r="BS316" s="79">
        <f t="shared" si="283"/>
        <v>0</v>
      </c>
      <c r="BT316" s="79">
        <f t="shared" si="284"/>
        <v>0</v>
      </c>
      <c r="BU316" s="79">
        <f t="shared" si="285"/>
        <v>0</v>
      </c>
      <c r="BV316" s="79">
        <f t="shared" si="286"/>
        <v>0</v>
      </c>
      <c r="BW316" s="79">
        <f t="shared" si="287"/>
        <v>0</v>
      </c>
      <c r="BX316" s="79">
        <f t="shared" si="288"/>
        <v>0</v>
      </c>
      <c r="BY316" s="79">
        <f t="shared" si="289"/>
        <v>0</v>
      </c>
      <c r="BZ316" s="79">
        <f t="shared" si="290"/>
        <v>0</v>
      </c>
      <c r="CA316" s="79">
        <f t="shared" si="291"/>
        <v>0</v>
      </c>
      <c r="CB316" s="79">
        <f t="shared" si="292"/>
        <v>0</v>
      </c>
      <c r="CC316" s="79">
        <f t="shared" si="293"/>
        <v>0</v>
      </c>
      <c r="CD316" s="79">
        <f t="shared" si="294"/>
        <v>0</v>
      </c>
    </row>
    <row r="317" spans="1:82" hidden="1" x14ac:dyDescent="0.2">
      <c r="A317" s="81" t="s">
        <v>487</v>
      </c>
      <c r="B317" s="82" t="s">
        <v>488</v>
      </c>
      <c r="C317" s="82">
        <v>4301132180</v>
      </c>
      <c r="D317" s="82">
        <v>4607111035691</v>
      </c>
      <c r="E317" s="83">
        <v>0.25</v>
      </c>
      <c r="F317" s="84">
        <v>6</v>
      </c>
      <c r="G317" s="83">
        <v>1.5</v>
      </c>
      <c r="H317" s="83">
        <v>1.764</v>
      </c>
      <c r="I317" s="85">
        <v>140</v>
      </c>
      <c r="J317" s="85" t="s">
        <v>96</v>
      </c>
      <c r="K317" s="86" t="s">
        <v>88</v>
      </c>
      <c r="L317" s="86"/>
      <c r="M317" s="699">
        <v>365</v>
      </c>
      <c r="N317" s="699"/>
      <c r="O317" s="801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17" s="701"/>
      <c r="Q317" s="701"/>
      <c r="R317" s="701"/>
      <c r="S317" s="701"/>
      <c r="T317" s="87" t="s">
        <v>42</v>
      </c>
      <c r="U317" s="64">
        <v>0</v>
      </c>
      <c r="V317" s="65">
        <f t="shared" si="275"/>
        <v>0</v>
      </c>
      <c r="W317" s="64">
        <v>0</v>
      </c>
      <c r="X317" s="65">
        <f t="shared" si="276"/>
        <v>0</v>
      </c>
      <c r="Y317" s="64">
        <v>0</v>
      </c>
      <c r="Z317" s="65">
        <f t="shared" si="277"/>
        <v>0</v>
      </c>
      <c r="AA317" s="64">
        <v>0</v>
      </c>
      <c r="AB317" s="65">
        <f t="shared" si="278"/>
        <v>0</v>
      </c>
      <c r="AC317" s="66" t="str">
        <f>IF(IFERROR(U317*0.00941,0)+IFERROR(W317*0.00941,0)+IFERROR(Y317*0.00941,0)+IFERROR(AA317*0.00941,0)=0,"",IFERROR(U317*0.00941,0)+IFERROR(W317*0.00941,0)+IFERROR(Y317*0.00941,0)+IFERROR(AA317*0.00941,0))</f>
        <v/>
      </c>
      <c r="AD317" s="81" t="s">
        <v>57</v>
      </c>
      <c r="AE317" s="81" t="s">
        <v>57</v>
      </c>
      <c r="AF317" s="507" t="s">
        <v>486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97</v>
      </c>
      <c r="BO317" s="79">
        <f t="shared" si="279"/>
        <v>0</v>
      </c>
      <c r="BP317" s="79">
        <f t="shared" si="280"/>
        <v>0</v>
      </c>
      <c r="BQ317" s="79">
        <f t="shared" si="281"/>
        <v>0</v>
      </c>
      <c r="BR317" s="79">
        <f t="shared" si="282"/>
        <v>0</v>
      </c>
      <c r="BS317" s="79">
        <f t="shared" si="283"/>
        <v>0</v>
      </c>
      <c r="BT317" s="79">
        <f t="shared" si="284"/>
        <v>0</v>
      </c>
      <c r="BU317" s="79">
        <f t="shared" si="285"/>
        <v>0</v>
      </c>
      <c r="BV317" s="79">
        <f t="shared" si="286"/>
        <v>0</v>
      </c>
      <c r="BW317" s="79">
        <f t="shared" si="287"/>
        <v>0</v>
      </c>
      <c r="BX317" s="79">
        <f t="shared" si="288"/>
        <v>0</v>
      </c>
      <c r="BY317" s="79">
        <f t="shared" si="289"/>
        <v>0</v>
      </c>
      <c r="BZ317" s="79">
        <f t="shared" si="290"/>
        <v>0</v>
      </c>
      <c r="CA317" s="79">
        <f t="shared" si="291"/>
        <v>0</v>
      </c>
      <c r="CB317" s="79">
        <f t="shared" si="292"/>
        <v>0</v>
      </c>
      <c r="CC317" s="79">
        <f t="shared" si="293"/>
        <v>0</v>
      </c>
      <c r="CD317" s="79">
        <f t="shared" si="294"/>
        <v>0</v>
      </c>
    </row>
    <row r="318" spans="1:82" hidden="1" x14ac:dyDescent="0.2">
      <c r="A318" s="81" t="s">
        <v>489</v>
      </c>
      <c r="B318" s="82" t="s">
        <v>490</v>
      </c>
      <c r="C318" s="82">
        <v>4301132096</v>
      </c>
      <c r="D318" s="82">
        <v>4607111038487</v>
      </c>
      <c r="E318" s="83">
        <v>0.25</v>
      </c>
      <c r="F318" s="84">
        <v>6</v>
      </c>
      <c r="G318" s="83">
        <v>1.5</v>
      </c>
      <c r="H318" s="83">
        <v>1.9379999999999999</v>
      </c>
      <c r="I318" s="85">
        <v>140</v>
      </c>
      <c r="J318" s="85" t="s">
        <v>96</v>
      </c>
      <c r="K318" s="86" t="s">
        <v>88</v>
      </c>
      <c r="L318" s="86"/>
      <c r="M318" s="699">
        <v>180</v>
      </c>
      <c r="N318" s="699"/>
      <c r="O318" s="802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8" s="701"/>
      <c r="Q318" s="701"/>
      <c r="R318" s="701"/>
      <c r="S318" s="701"/>
      <c r="T318" s="87" t="s">
        <v>42</v>
      </c>
      <c r="U318" s="64">
        <v>0</v>
      </c>
      <c r="V318" s="65">
        <f t="shared" si="275"/>
        <v>0</v>
      </c>
      <c r="W318" s="64">
        <v>0</v>
      </c>
      <c r="X318" s="65">
        <f t="shared" si="276"/>
        <v>0</v>
      </c>
      <c r="Y318" s="64">
        <v>0</v>
      </c>
      <c r="Z318" s="65">
        <f t="shared" si="277"/>
        <v>0</v>
      </c>
      <c r="AA318" s="64">
        <v>0</v>
      </c>
      <c r="AB318" s="65">
        <f t="shared" si="278"/>
        <v>0</v>
      </c>
      <c r="AC318" s="66" t="str">
        <f>IF(IFERROR(U318*0.00941,0)+IFERROR(W318*0.00941,0)+IFERROR(Y318*0.00941,0)+IFERROR(AA318*0.00941,0)=0,"",IFERROR(U318*0.00941,0)+IFERROR(W318*0.00941,0)+IFERROR(Y318*0.00941,0)+IFERROR(AA318*0.00941,0))</f>
        <v/>
      </c>
      <c r="AD318" s="81" t="s">
        <v>57</v>
      </c>
      <c r="AE318" s="81" t="s">
        <v>57</v>
      </c>
      <c r="AF318" s="509" t="s">
        <v>491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97</v>
      </c>
      <c r="BO318" s="79">
        <f t="shared" si="279"/>
        <v>0</v>
      </c>
      <c r="BP318" s="79">
        <f t="shared" si="280"/>
        <v>0</v>
      </c>
      <c r="BQ318" s="79">
        <f t="shared" si="281"/>
        <v>0</v>
      </c>
      <c r="BR318" s="79">
        <f t="shared" si="282"/>
        <v>0</v>
      </c>
      <c r="BS318" s="79">
        <f t="shared" si="283"/>
        <v>0</v>
      </c>
      <c r="BT318" s="79">
        <f t="shared" si="284"/>
        <v>0</v>
      </c>
      <c r="BU318" s="79">
        <f t="shared" si="285"/>
        <v>0</v>
      </c>
      <c r="BV318" s="79">
        <f t="shared" si="286"/>
        <v>0</v>
      </c>
      <c r="BW318" s="79">
        <f t="shared" si="287"/>
        <v>0</v>
      </c>
      <c r="BX318" s="79">
        <f t="shared" si="288"/>
        <v>0</v>
      </c>
      <c r="BY318" s="79">
        <f t="shared" si="289"/>
        <v>0</v>
      </c>
      <c r="BZ318" s="79">
        <f t="shared" si="290"/>
        <v>0</v>
      </c>
      <c r="CA318" s="79">
        <f t="shared" si="291"/>
        <v>0</v>
      </c>
      <c r="CB318" s="79">
        <f t="shared" si="292"/>
        <v>0</v>
      </c>
      <c r="CC318" s="79">
        <f t="shared" si="293"/>
        <v>0</v>
      </c>
      <c r="CD318" s="79">
        <f t="shared" si="294"/>
        <v>0</v>
      </c>
    </row>
    <row r="319" spans="1:82" hidden="1" x14ac:dyDescent="0.2">
      <c r="A319" s="81" t="s">
        <v>489</v>
      </c>
      <c r="B319" s="82" t="s">
        <v>490</v>
      </c>
      <c r="C319" s="82">
        <v>4301132117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96</v>
      </c>
      <c r="K319" s="86" t="s">
        <v>88</v>
      </c>
      <c r="L319" s="86"/>
      <c r="M319" s="699">
        <v>180</v>
      </c>
      <c r="N319" s="699"/>
      <c r="O319" s="803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9" s="701"/>
      <c r="Q319" s="701"/>
      <c r="R319" s="701"/>
      <c r="S319" s="701"/>
      <c r="T319" s="87" t="s">
        <v>42</v>
      </c>
      <c r="U319" s="64">
        <v>0</v>
      </c>
      <c r="V319" s="65">
        <f t="shared" si="275"/>
        <v>0</v>
      </c>
      <c r="W319" s="64">
        <v>0</v>
      </c>
      <c r="X319" s="65">
        <f t="shared" si="276"/>
        <v>0</v>
      </c>
      <c r="Y319" s="64">
        <v>0</v>
      </c>
      <c r="Z319" s="65">
        <f t="shared" si="277"/>
        <v>0</v>
      </c>
      <c r="AA319" s="64">
        <v>0</v>
      </c>
      <c r="AB319" s="65">
        <f t="shared" si="278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57</v>
      </c>
      <c r="AE319" s="81" t="s">
        <v>57</v>
      </c>
      <c r="AF319" s="511" t="s">
        <v>491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97</v>
      </c>
      <c r="BO319" s="79">
        <f t="shared" si="279"/>
        <v>0</v>
      </c>
      <c r="BP319" s="79">
        <f t="shared" si="280"/>
        <v>0</v>
      </c>
      <c r="BQ319" s="79">
        <f t="shared" si="281"/>
        <v>0</v>
      </c>
      <c r="BR319" s="79">
        <f t="shared" si="282"/>
        <v>0</v>
      </c>
      <c r="BS319" s="79">
        <f t="shared" si="283"/>
        <v>0</v>
      </c>
      <c r="BT319" s="79">
        <f t="shared" si="284"/>
        <v>0</v>
      </c>
      <c r="BU319" s="79">
        <f t="shared" si="285"/>
        <v>0</v>
      </c>
      <c r="BV319" s="79">
        <f t="shared" si="286"/>
        <v>0</v>
      </c>
      <c r="BW319" s="79">
        <f t="shared" si="287"/>
        <v>0</v>
      </c>
      <c r="BX319" s="79">
        <f t="shared" si="288"/>
        <v>0</v>
      </c>
      <c r="BY319" s="79">
        <f t="shared" si="289"/>
        <v>0</v>
      </c>
      <c r="BZ319" s="79">
        <f t="shared" si="290"/>
        <v>0</v>
      </c>
      <c r="CA319" s="79">
        <f t="shared" si="291"/>
        <v>0</v>
      </c>
      <c r="CB319" s="79">
        <f t="shared" si="292"/>
        <v>0</v>
      </c>
      <c r="CC319" s="79">
        <f t="shared" si="293"/>
        <v>0</v>
      </c>
      <c r="CD319" s="79">
        <f t="shared" si="294"/>
        <v>0</v>
      </c>
    </row>
    <row r="320" spans="1:82" hidden="1" x14ac:dyDescent="0.2">
      <c r="A320" s="81" t="s">
        <v>492</v>
      </c>
      <c r="B320" s="82" t="s">
        <v>493</v>
      </c>
      <c r="C320" s="82">
        <v>4301132181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96</v>
      </c>
      <c r="K320" s="86" t="s">
        <v>88</v>
      </c>
      <c r="L320" s="86"/>
      <c r="M320" s="699">
        <v>180</v>
      </c>
      <c r="N320" s="699"/>
      <c r="O320" s="804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20" s="701"/>
      <c r="Q320" s="701"/>
      <c r="R320" s="701"/>
      <c r="S320" s="701"/>
      <c r="T320" s="87" t="s">
        <v>42</v>
      </c>
      <c r="U320" s="64">
        <v>0</v>
      </c>
      <c r="V320" s="65">
        <f t="shared" si="275"/>
        <v>0</v>
      </c>
      <c r="W320" s="64">
        <v>0</v>
      </c>
      <c r="X320" s="65">
        <f t="shared" si="276"/>
        <v>0</v>
      </c>
      <c r="Y320" s="64">
        <v>0</v>
      </c>
      <c r="Z320" s="65">
        <f t="shared" si="277"/>
        <v>0</v>
      </c>
      <c r="AA320" s="64">
        <v>0</v>
      </c>
      <c r="AB320" s="65">
        <f t="shared" si="278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57</v>
      </c>
      <c r="AE320" s="81" t="s">
        <v>57</v>
      </c>
      <c r="AF320" s="513" t="s">
        <v>494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97</v>
      </c>
      <c r="BO320" s="79">
        <f t="shared" si="279"/>
        <v>0</v>
      </c>
      <c r="BP320" s="79">
        <f t="shared" si="280"/>
        <v>0</v>
      </c>
      <c r="BQ320" s="79">
        <f t="shared" si="281"/>
        <v>0</v>
      </c>
      <c r="BR320" s="79">
        <f t="shared" si="282"/>
        <v>0</v>
      </c>
      <c r="BS320" s="79">
        <f t="shared" si="283"/>
        <v>0</v>
      </c>
      <c r="BT320" s="79">
        <f t="shared" si="284"/>
        <v>0</v>
      </c>
      <c r="BU320" s="79">
        <f t="shared" si="285"/>
        <v>0</v>
      </c>
      <c r="BV320" s="79">
        <f t="shared" si="286"/>
        <v>0</v>
      </c>
      <c r="BW320" s="79">
        <f t="shared" si="287"/>
        <v>0</v>
      </c>
      <c r="BX320" s="79">
        <f t="shared" si="288"/>
        <v>0</v>
      </c>
      <c r="BY320" s="79">
        <f t="shared" si="289"/>
        <v>0</v>
      </c>
      <c r="BZ320" s="79">
        <f t="shared" si="290"/>
        <v>0</v>
      </c>
      <c r="CA320" s="79">
        <f t="shared" si="291"/>
        <v>0</v>
      </c>
      <c r="CB320" s="79">
        <f t="shared" si="292"/>
        <v>0</v>
      </c>
      <c r="CC320" s="79">
        <f t="shared" si="293"/>
        <v>0</v>
      </c>
      <c r="CD320" s="79">
        <f t="shared" si="294"/>
        <v>0</v>
      </c>
    </row>
    <row r="321" spans="1:82" hidden="1" x14ac:dyDescent="0.2">
      <c r="A321" s="81" t="s">
        <v>495</v>
      </c>
      <c r="B321" s="82" t="s">
        <v>496</v>
      </c>
      <c r="C321" s="82">
        <v>4301132170</v>
      </c>
      <c r="D321" s="82">
        <v>4607111038487</v>
      </c>
      <c r="E321" s="83">
        <v>0.25</v>
      </c>
      <c r="F321" s="84">
        <v>12</v>
      </c>
      <c r="G321" s="83">
        <v>3</v>
      </c>
      <c r="H321" s="83">
        <v>3.7360000000000002</v>
      </c>
      <c r="I321" s="85">
        <v>70</v>
      </c>
      <c r="J321" s="85" t="s">
        <v>96</v>
      </c>
      <c r="K321" s="86" t="s">
        <v>88</v>
      </c>
      <c r="L321" s="86"/>
      <c r="M321" s="699">
        <v>180</v>
      </c>
      <c r="N321" s="699"/>
      <c r="O321" s="80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21" s="701"/>
      <c r="Q321" s="701"/>
      <c r="R321" s="701"/>
      <c r="S321" s="701"/>
      <c r="T321" s="87" t="s">
        <v>42</v>
      </c>
      <c r="U321" s="64">
        <v>0</v>
      </c>
      <c r="V321" s="65">
        <f t="shared" si="275"/>
        <v>0</v>
      </c>
      <c r="W321" s="64">
        <v>0</v>
      </c>
      <c r="X321" s="65">
        <f t="shared" si="276"/>
        <v>0</v>
      </c>
      <c r="Y321" s="64">
        <v>0</v>
      </c>
      <c r="Z321" s="65">
        <f t="shared" si="277"/>
        <v>0</v>
      </c>
      <c r="AA321" s="64">
        <v>0</v>
      </c>
      <c r="AB321" s="65">
        <f t="shared" si="278"/>
        <v>0</v>
      </c>
      <c r="AC321" s="66" t="str">
        <f>IF(IFERROR(U321*0.01788,0)+IFERROR(W321*0.01788,0)+IFERROR(Y321*0.01788,0)+IFERROR(AA321*0.01788,0)=0,"",IFERROR(U321*0.01788,0)+IFERROR(W321*0.01788,0)+IFERROR(Y321*0.01788,0)+IFERROR(AA321*0.01788,0))</f>
        <v/>
      </c>
      <c r="AD321" s="81" t="s">
        <v>57</v>
      </c>
      <c r="AE321" s="81" t="s">
        <v>57</v>
      </c>
      <c r="AF321" s="515" t="s">
        <v>494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97</v>
      </c>
      <c r="BO321" s="79">
        <f t="shared" si="279"/>
        <v>0</v>
      </c>
      <c r="BP321" s="79">
        <f t="shared" si="280"/>
        <v>0</v>
      </c>
      <c r="BQ321" s="79">
        <f t="shared" si="281"/>
        <v>0</v>
      </c>
      <c r="BR321" s="79">
        <f t="shared" si="282"/>
        <v>0</v>
      </c>
      <c r="BS321" s="79">
        <f t="shared" si="283"/>
        <v>0</v>
      </c>
      <c r="BT321" s="79">
        <f t="shared" si="284"/>
        <v>0</v>
      </c>
      <c r="BU321" s="79">
        <f t="shared" si="285"/>
        <v>0</v>
      </c>
      <c r="BV321" s="79">
        <f t="shared" si="286"/>
        <v>0</v>
      </c>
      <c r="BW321" s="79">
        <f t="shared" si="287"/>
        <v>0</v>
      </c>
      <c r="BX321" s="79">
        <f t="shared" si="288"/>
        <v>0</v>
      </c>
      <c r="BY321" s="79">
        <f t="shared" si="289"/>
        <v>0</v>
      </c>
      <c r="BZ321" s="79">
        <f t="shared" si="290"/>
        <v>0</v>
      </c>
      <c r="CA321" s="79">
        <f t="shared" si="291"/>
        <v>0</v>
      </c>
      <c r="CB321" s="79">
        <f t="shared" si="292"/>
        <v>0</v>
      </c>
      <c r="CC321" s="79">
        <f t="shared" si="293"/>
        <v>0</v>
      </c>
      <c r="CD321" s="79">
        <f t="shared" si="294"/>
        <v>0</v>
      </c>
    </row>
    <row r="322" spans="1:82" hidden="1" x14ac:dyDescent="0.2">
      <c r="A322" s="81" t="s">
        <v>497</v>
      </c>
      <c r="B322" s="82" t="s">
        <v>498</v>
      </c>
      <c r="C322" s="82">
        <v>4301132079</v>
      </c>
      <c r="D322" s="82">
        <v>4607111038487</v>
      </c>
      <c r="E322" s="83">
        <v>0.25</v>
      </c>
      <c r="F322" s="84">
        <v>12</v>
      </c>
      <c r="G322" s="83">
        <v>3</v>
      </c>
      <c r="H322" s="83">
        <v>3.7360000000000002</v>
      </c>
      <c r="I322" s="85">
        <v>70</v>
      </c>
      <c r="J322" s="85" t="s">
        <v>96</v>
      </c>
      <c r="K322" s="86" t="s">
        <v>88</v>
      </c>
      <c r="L322" s="86"/>
      <c r="M322" s="699">
        <v>180</v>
      </c>
      <c r="N322" s="699"/>
      <c r="O322" s="7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2" s="701"/>
      <c r="Q322" s="701"/>
      <c r="R322" s="701"/>
      <c r="S322" s="701"/>
      <c r="T322" s="87" t="s">
        <v>42</v>
      </c>
      <c r="U322" s="64">
        <v>0</v>
      </c>
      <c r="V322" s="65">
        <f t="shared" si="275"/>
        <v>0</v>
      </c>
      <c r="W322" s="64">
        <v>0</v>
      </c>
      <c r="X322" s="65">
        <f t="shared" si="276"/>
        <v>0</v>
      </c>
      <c r="Y322" s="64">
        <v>0</v>
      </c>
      <c r="Z322" s="65">
        <f t="shared" si="277"/>
        <v>0</v>
      </c>
      <c r="AA322" s="64">
        <v>0</v>
      </c>
      <c r="AB322" s="65">
        <f t="shared" si="278"/>
        <v>0</v>
      </c>
      <c r="AC322" s="66" t="str">
        <f>IF(IFERROR(U322*0.01788,0)+IFERROR(W322*0.01788,0)+IFERROR(Y322*0.01788,0)+IFERROR(AA322*0.01788,0)=0,"",IFERROR(U322*0.01788,0)+IFERROR(W322*0.01788,0)+IFERROR(Y322*0.01788,0)+IFERROR(AA322*0.01788,0))</f>
        <v/>
      </c>
      <c r="AD322" s="81" t="s">
        <v>57</v>
      </c>
      <c r="AE322" s="81" t="s">
        <v>57</v>
      </c>
      <c r="AF322" s="517" t="s">
        <v>491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97</v>
      </c>
      <c r="BO322" s="79">
        <f t="shared" si="279"/>
        <v>0</v>
      </c>
      <c r="BP322" s="79">
        <f t="shared" si="280"/>
        <v>0</v>
      </c>
      <c r="BQ322" s="79">
        <f t="shared" si="281"/>
        <v>0</v>
      </c>
      <c r="BR322" s="79">
        <f t="shared" si="282"/>
        <v>0</v>
      </c>
      <c r="BS322" s="79">
        <f t="shared" si="283"/>
        <v>0</v>
      </c>
      <c r="BT322" s="79">
        <f t="shared" si="284"/>
        <v>0</v>
      </c>
      <c r="BU322" s="79">
        <f t="shared" si="285"/>
        <v>0</v>
      </c>
      <c r="BV322" s="79">
        <f t="shared" si="286"/>
        <v>0</v>
      </c>
      <c r="BW322" s="79">
        <f t="shared" si="287"/>
        <v>0</v>
      </c>
      <c r="BX322" s="79">
        <f t="shared" si="288"/>
        <v>0</v>
      </c>
      <c r="BY322" s="79">
        <f t="shared" si="289"/>
        <v>0</v>
      </c>
      <c r="BZ322" s="79">
        <f t="shared" si="290"/>
        <v>0</v>
      </c>
      <c r="CA322" s="79">
        <f t="shared" si="291"/>
        <v>0</v>
      </c>
      <c r="CB322" s="79">
        <f t="shared" si="292"/>
        <v>0</v>
      </c>
      <c r="CC322" s="79">
        <f t="shared" si="293"/>
        <v>0</v>
      </c>
      <c r="CD322" s="79">
        <f t="shared" si="294"/>
        <v>0</v>
      </c>
    </row>
    <row r="323" spans="1:82" hidden="1" x14ac:dyDescent="0.2">
      <c r="A323" s="81" t="s">
        <v>497</v>
      </c>
      <c r="B323" s="82" t="s">
        <v>498</v>
      </c>
      <c r="C323" s="82">
        <v>4301132116</v>
      </c>
      <c r="D323" s="82">
        <v>4607111038487</v>
      </c>
      <c r="E323" s="83">
        <v>0.25</v>
      </c>
      <c r="F323" s="84">
        <v>12</v>
      </c>
      <c r="G323" s="83">
        <v>3</v>
      </c>
      <c r="H323" s="83">
        <v>3.7360000000000002</v>
      </c>
      <c r="I323" s="85">
        <v>70</v>
      </c>
      <c r="J323" s="85" t="s">
        <v>96</v>
      </c>
      <c r="K323" s="86" t="s">
        <v>88</v>
      </c>
      <c r="L323" s="86"/>
      <c r="M323" s="699">
        <v>180</v>
      </c>
      <c r="N323" s="699"/>
      <c r="O323" s="79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3" s="701"/>
      <c r="Q323" s="701"/>
      <c r="R323" s="701"/>
      <c r="S323" s="701"/>
      <c r="T323" s="87" t="s">
        <v>42</v>
      </c>
      <c r="U323" s="64">
        <v>0</v>
      </c>
      <c r="V323" s="65">
        <f t="shared" si="275"/>
        <v>0</v>
      </c>
      <c r="W323" s="64">
        <v>0</v>
      </c>
      <c r="X323" s="65">
        <f t="shared" si="276"/>
        <v>0</v>
      </c>
      <c r="Y323" s="64">
        <v>0</v>
      </c>
      <c r="Z323" s="65">
        <f t="shared" si="277"/>
        <v>0</v>
      </c>
      <c r="AA323" s="64">
        <v>0</v>
      </c>
      <c r="AB323" s="65">
        <f t="shared" si="278"/>
        <v>0</v>
      </c>
      <c r="AC323" s="66" t="str">
        <f>IF(IFERROR(U323*0.01788,0)+IFERROR(W323*0.01788,0)+IFERROR(Y323*0.01788,0)+IFERROR(AA323*0.01788,0)=0,"",IFERROR(U323*0.01788,0)+IFERROR(W323*0.01788,0)+IFERROR(Y323*0.01788,0)+IFERROR(AA323*0.01788,0))</f>
        <v/>
      </c>
      <c r="AD323" s="81" t="s">
        <v>57</v>
      </c>
      <c r="AE323" s="81" t="s">
        <v>57</v>
      </c>
      <c r="AF323" s="519" t="s">
        <v>491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97</v>
      </c>
      <c r="BO323" s="79">
        <f t="shared" si="279"/>
        <v>0</v>
      </c>
      <c r="BP323" s="79">
        <f t="shared" si="280"/>
        <v>0</v>
      </c>
      <c r="BQ323" s="79">
        <f t="shared" si="281"/>
        <v>0</v>
      </c>
      <c r="BR323" s="79">
        <f t="shared" si="282"/>
        <v>0</v>
      </c>
      <c r="BS323" s="79">
        <f t="shared" si="283"/>
        <v>0</v>
      </c>
      <c r="BT323" s="79">
        <f t="shared" si="284"/>
        <v>0</v>
      </c>
      <c r="BU323" s="79">
        <f t="shared" si="285"/>
        <v>0</v>
      </c>
      <c r="BV323" s="79">
        <f t="shared" si="286"/>
        <v>0</v>
      </c>
      <c r="BW323" s="79">
        <f t="shared" si="287"/>
        <v>0</v>
      </c>
      <c r="BX323" s="79">
        <f t="shared" si="288"/>
        <v>0</v>
      </c>
      <c r="BY323" s="79">
        <f t="shared" si="289"/>
        <v>0</v>
      </c>
      <c r="BZ323" s="79">
        <f t="shared" si="290"/>
        <v>0</v>
      </c>
      <c r="CA323" s="79">
        <f t="shared" si="291"/>
        <v>0</v>
      </c>
      <c r="CB323" s="79">
        <f t="shared" si="292"/>
        <v>0</v>
      </c>
      <c r="CC323" s="79">
        <f t="shared" si="293"/>
        <v>0</v>
      </c>
      <c r="CD323" s="79">
        <f t="shared" si="294"/>
        <v>0</v>
      </c>
    </row>
    <row r="324" spans="1:82" hidden="1" x14ac:dyDescent="0.2">
      <c r="A324" s="696"/>
      <c r="B324" s="696"/>
      <c r="C324" s="696"/>
      <c r="D324" s="696"/>
      <c r="E324" s="696"/>
      <c r="F324" s="696"/>
      <c r="G324" s="696"/>
      <c r="H324" s="696"/>
      <c r="I324" s="696"/>
      <c r="J324" s="696"/>
      <c r="K324" s="696"/>
      <c r="L324" s="696"/>
      <c r="M324" s="696"/>
      <c r="N324" s="696"/>
      <c r="O324" s="704" t="s">
        <v>43</v>
      </c>
      <c r="P324" s="705"/>
      <c r="Q324" s="705"/>
      <c r="R324" s="705"/>
      <c r="S324" s="705"/>
      <c r="T324" s="39" t="s">
        <v>42</v>
      </c>
      <c r="U324" s="104">
        <f t="shared" ref="U324:AB324" si="295">IFERROR(SUM(U304:U323),0)</f>
        <v>0</v>
      </c>
      <c r="V324" s="104">
        <f t="shared" si="295"/>
        <v>0</v>
      </c>
      <c r="W324" s="104">
        <f t="shared" si="295"/>
        <v>0</v>
      </c>
      <c r="X324" s="104">
        <f t="shared" si="295"/>
        <v>0</v>
      </c>
      <c r="Y324" s="104">
        <f t="shared" si="295"/>
        <v>0</v>
      </c>
      <c r="Z324" s="104">
        <f t="shared" si="295"/>
        <v>0</v>
      </c>
      <c r="AA324" s="104">
        <f t="shared" si="295"/>
        <v>0</v>
      </c>
      <c r="AB324" s="104">
        <f t="shared" si="295"/>
        <v>0</v>
      </c>
      <c r="AC324" s="104">
        <f>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696"/>
      <c r="B325" s="696"/>
      <c r="C325" s="696"/>
      <c r="D325" s="696"/>
      <c r="E325" s="696"/>
      <c r="F325" s="696"/>
      <c r="G325" s="696"/>
      <c r="H325" s="696"/>
      <c r="I325" s="696"/>
      <c r="J325" s="696"/>
      <c r="K325" s="696"/>
      <c r="L325" s="696"/>
      <c r="M325" s="696"/>
      <c r="N325" s="696"/>
      <c r="O325" s="704" t="s">
        <v>43</v>
      </c>
      <c r="P325" s="705"/>
      <c r="Q325" s="705"/>
      <c r="R325" s="705"/>
      <c r="S325" s="705"/>
      <c r="T325" s="39" t="s">
        <v>0</v>
      </c>
      <c r="U325" s="106">
        <f>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+IFERROR(U322*G322,0)+IFERROR(U323*G323,0)</f>
        <v>0</v>
      </c>
      <c r="V325" s="106">
        <f>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+IFERROR(V322*G322,0)+IFERROR(V323*G323,0)</f>
        <v>0</v>
      </c>
      <c r="W325" s="106">
        <f>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+IFERROR(W322*G322,0)+IFERROR(W323*G323,0)</f>
        <v>0</v>
      </c>
      <c r="X325" s="106">
        <f>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+IFERROR(X322*G322,0)+IFERROR(X323*G323,0)</f>
        <v>0</v>
      </c>
      <c r="Y325" s="106">
        <f>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+IFERROR(Y322*G322,0)+IFERROR(Y323*G323,0)</f>
        <v>0</v>
      </c>
      <c r="Z325" s="106">
        <f>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+IFERROR(Z322*G322,0)+IFERROR(Z323*G323,0)</f>
        <v>0</v>
      </c>
      <c r="AA325" s="106">
        <f>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+IFERROR(AA322*G322,0)+IFERROR(AA323*G323,0)</f>
        <v>0</v>
      </c>
      <c r="AB325" s="106">
        <f>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+IFERROR(AB322*G322,0)+IFERROR(AB323*G323,0)</f>
        <v>0</v>
      </c>
      <c r="AC325" s="104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712" t="s">
        <v>499</v>
      </c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13"/>
      <c r="P326" s="713"/>
      <c r="Q326" s="713"/>
      <c r="R326" s="713"/>
      <c r="S326" s="713"/>
      <c r="T326" s="713"/>
      <c r="U326" s="713"/>
      <c r="V326" s="713"/>
      <c r="W326" s="713"/>
      <c r="X326" s="708"/>
      <c r="Y326" s="708"/>
      <c r="Z326" s="708"/>
      <c r="AA326" s="709"/>
      <c r="AB326" s="709"/>
      <c r="AC326" s="709"/>
      <c r="AD326" s="709"/>
      <c r="AE326" s="710"/>
      <c r="AF326" s="714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idden="1" x14ac:dyDescent="0.2">
      <c r="A327" s="81" t="s">
        <v>500</v>
      </c>
      <c r="B327" s="82" t="s">
        <v>501</v>
      </c>
      <c r="C327" s="82">
        <v>4301051319</v>
      </c>
      <c r="D327" s="82">
        <v>4680115881204</v>
      </c>
      <c r="E327" s="83">
        <v>0.33</v>
      </c>
      <c r="F327" s="84">
        <v>6</v>
      </c>
      <c r="G327" s="83">
        <v>1.98</v>
      </c>
      <c r="H327" s="83">
        <v>2.226</v>
      </c>
      <c r="I327" s="85">
        <v>182</v>
      </c>
      <c r="J327" s="85" t="s">
        <v>96</v>
      </c>
      <c r="K327" s="86" t="s">
        <v>502</v>
      </c>
      <c r="L327" s="86"/>
      <c r="M327" s="699">
        <v>365</v>
      </c>
      <c r="N327" s="699"/>
      <c r="O327" s="80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7" s="701"/>
      <c r="Q327" s="701"/>
      <c r="R327" s="701"/>
      <c r="S327" s="701"/>
      <c r="T327" s="87" t="s">
        <v>42</v>
      </c>
      <c r="U327" s="64">
        <v>0</v>
      </c>
      <c r="V327" s="65">
        <f>IFERROR(IF(U327="","",U327),"")</f>
        <v>0</v>
      </c>
      <c r="W327" s="64">
        <v>0</v>
      </c>
      <c r="X327" s="65">
        <f>IFERROR(IF(W327="","",W327),"")</f>
        <v>0</v>
      </c>
      <c r="Y327" s="64">
        <v>0</v>
      </c>
      <c r="Z327" s="65">
        <f>IFERROR(IF(Y327="","",Y327),"")</f>
        <v>0</v>
      </c>
      <c r="AA327" s="64">
        <v>0</v>
      </c>
      <c r="AB327" s="65">
        <f>IFERROR(IF(AA327="","",AA327),"")</f>
        <v>0</v>
      </c>
      <c r="AC327" s="66" t="str">
        <f>IF(IFERROR(U327*0.00651,0)+IFERROR(W327*0.00651,0)+IFERROR(Y327*0.00651,0)+IFERROR(AA327*0.00651,0)=0,"",IFERROR(U327*0.00651,0)+IFERROR(W327*0.00651,0)+IFERROR(Y327*0.00651,0)+IFERROR(AA327*0.00651,0))</f>
        <v/>
      </c>
      <c r="AD327" s="81" t="s">
        <v>57</v>
      </c>
      <c r="AE327" s="81" t="s">
        <v>57</v>
      </c>
      <c r="AF327" s="521" t="s">
        <v>504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520" t="s">
        <v>503</v>
      </c>
      <c r="BO327" s="79">
        <f>IFERROR(U327*H327,0)</f>
        <v>0</v>
      </c>
      <c r="BP327" s="79">
        <f>IFERROR(V327*H327,0)</f>
        <v>0</v>
      </c>
      <c r="BQ327" s="79">
        <f>IFERROR(U327/I327,0)</f>
        <v>0</v>
      </c>
      <c r="BR327" s="79">
        <f>IFERROR(V327/I327,0)</f>
        <v>0</v>
      </c>
      <c r="BS327" s="79">
        <f>IFERROR(W327*H327,0)</f>
        <v>0</v>
      </c>
      <c r="BT327" s="79">
        <f>IFERROR(X327*H327,0)</f>
        <v>0</v>
      </c>
      <c r="BU327" s="79">
        <f>IFERROR(W327/I327,0)</f>
        <v>0</v>
      </c>
      <c r="BV327" s="79">
        <f>IFERROR(X327/I327,0)</f>
        <v>0</v>
      </c>
      <c r="BW327" s="79">
        <f>IFERROR(Y327*H327,0)</f>
        <v>0</v>
      </c>
      <c r="BX327" s="79">
        <f>IFERROR(Z327*H327,0)</f>
        <v>0</v>
      </c>
      <c r="BY327" s="79">
        <f>IFERROR(Y327/I327,0)</f>
        <v>0</v>
      </c>
      <c r="BZ327" s="79">
        <f>IFERROR(Z327/I327,0)</f>
        <v>0</v>
      </c>
      <c r="CA327" s="79">
        <f>IFERROR(AA327*H327,0)</f>
        <v>0</v>
      </c>
      <c r="CB327" s="79">
        <f>IFERROR(AB327*H327,0)</f>
        <v>0</v>
      </c>
      <c r="CC327" s="79">
        <f>IFERROR(AA327/I327,0)</f>
        <v>0</v>
      </c>
      <c r="CD327" s="79">
        <f>IFERROR(AB327/I327,0)</f>
        <v>0</v>
      </c>
    </row>
    <row r="328" spans="1:82" hidden="1" x14ac:dyDescent="0.2">
      <c r="A328" s="696"/>
      <c r="B328" s="696"/>
      <c r="C328" s="696"/>
      <c r="D328" s="696"/>
      <c r="E328" s="696"/>
      <c r="F328" s="696"/>
      <c r="G328" s="696"/>
      <c r="H328" s="696"/>
      <c r="I328" s="696"/>
      <c r="J328" s="696"/>
      <c r="K328" s="696"/>
      <c r="L328" s="696"/>
      <c r="M328" s="696"/>
      <c r="N328" s="696"/>
      <c r="O328" s="704" t="s">
        <v>43</v>
      </c>
      <c r="P328" s="705"/>
      <c r="Q328" s="705"/>
      <c r="R328" s="705"/>
      <c r="S328" s="705"/>
      <c r="T328" s="39" t="s">
        <v>42</v>
      </c>
      <c r="U328" s="104">
        <f t="shared" ref="U328:AB328" si="296">IFERROR(SUM(U327:U327),0)</f>
        <v>0</v>
      </c>
      <c r="V328" s="104">
        <f t="shared" si="296"/>
        <v>0</v>
      </c>
      <c r="W328" s="104">
        <f t="shared" si="296"/>
        <v>0</v>
      </c>
      <c r="X328" s="104">
        <f t="shared" si="296"/>
        <v>0</v>
      </c>
      <c r="Y328" s="104">
        <f t="shared" si="296"/>
        <v>0</v>
      </c>
      <c r="Z328" s="104">
        <f t="shared" si="296"/>
        <v>0</v>
      </c>
      <c r="AA328" s="104">
        <f t="shared" si="296"/>
        <v>0</v>
      </c>
      <c r="AB328" s="104">
        <f t="shared" si="296"/>
        <v>0</v>
      </c>
      <c r="AC328" s="104">
        <f>IFERROR(IF(AC327="",0,AC327),0)</f>
        <v>0</v>
      </c>
      <c r="AD328" s="3"/>
      <c r="AE328" s="71"/>
      <c r="AF328" s="3"/>
      <c r="AG328" s="3"/>
      <c r="AH328" s="3"/>
      <c r="AI328" s="3"/>
      <c r="AJ328" s="3"/>
      <c r="AK328" s="3"/>
      <c r="AL328" s="61"/>
      <c r="AM328" s="61"/>
      <c r="AN328" s="61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696"/>
      <c r="B329" s="696"/>
      <c r="C329" s="696"/>
      <c r="D329" s="696"/>
      <c r="E329" s="696"/>
      <c r="F329" s="696"/>
      <c r="G329" s="696"/>
      <c r="H329" s="696"/>
      <c r="I329" s="696"/>
      <c r="J329" s="696"/>
      <c r="K329" s="696"/>
      <c r="L329" s="696"/>
      <c r="M329" s="696"/>
      <c r="N329" s="696"/>
      <c r="O329" s="704" t="s">
        <v>43</v>
      </c>
      <c r="P329" s="705"/>
      <c r="Q329" s="705"/>
      <c r="R329" s="705"/>
      <c r="S329" s="705"/>
      <c r="T329" s="39" t="s">
        <v>0</v>
      </c>
      <c r="U329" s="106">
        <f>IFERROR(U327*G327,0)</f>
        <v>0</v>
      </c>
      <c r="V329" s="106">
        <f>IFERROR(V327*G327,0)</f>
        <v>0</v>
      </c>
      <c r="W329" s="106">
        <f>IFERROR(W327*G327,0)</f>
        <v>0</v>
      </c>
      <c r="X329" s="106">
        <f>IFERROR(X327*G327,0)</f>
        <v>0</v>
      </c>
      <c r="Y329" s="106">
        <f>IFERROR(Y327*G327,0)</f>
        <v>0</v>
      </c>
      <c r="Z329" s="106">
        <f>IFERROR(Z327*G327,0)</f>
        <v>0</v>
      </c>
      <c r="AA329" s="106">
        <f>IFERROR(AA327*G327,0)</f>
        <v>0</v>
      </c>
      <c r="AB329" s="106">
        <f>IFERROR(AB327*G327,0)</f>
        <v>0</v>
      </c>
      <c r="AC329" s="104" t="s">
        <v>57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27.75" hidden="1" customHeight="1" x14ac:dyDescent="0.2">
      <c r="A330" s="766" t="s">
        <v>505</v>
      </c>
      <c r="B330" s="767"/>
      <c r="C330" s="767"/>
      <c r="D330" s="767"/>
      <c r="E330" s="767"/>
      <c r="F330" s="767"/>
      <c r="G330" s="767"/>
      <c r="H330" s="767"/>
      <c r="I330" s="767"/>
      <c r="J330" s="767"/>
      <c r="K330" s="767"/>
      <c r="L330" s="767"/>
      <c r="M330" s="767"/>
      <c r="N330" s="767"/>
      <c r="O330" s="767"/>
      <c r="P330" s="767"/>
      <c r="Q330" s="767"/>
      <c r="R330" s="767"/>
      <c r="S330" s="767"/>
      <c r="T330" s="767"/>
      <c r="U330" s="767"/>
      <c r="V330" s="767"/>
      <c r="W330" s="768"/>
      <c r="X330" s="768"/>
      <c r="Y330" s="768"/>
      <c r="Z330" s="768"/>
      <c r="AA330" s="709"/>
      <c r="AB330" s="709"/>
      <c r="AC330" s="709"/>
      <c r="AD330" s="709"/>
      <c r="AE330" s="710"/>
      <c r="AF330" s="769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t="15" hidden="1" x14ac:dyDescent="0.25">
      <c r="A331" s="707" t="s">
        <v>506</v>
      </c>
      <c r="B331" s="708"/>
      <c r="C331" s="708"/>
      <c r="D331" s="708"/>
      <c r="E331" s="708"/>
      <c r="F331" s="708"/>
      <c r="G331" s="708"/>
      <c r="H331" s="708"/>
      <c r="I331" s="708"/>
      <c r="J331" s="708"/>
      <c r="K331" s="708"/>
      <c r="L331" s="708"/>
      <c r="M331" s="708"/>
      <c r="N331" s="708"/>
      <c r="O331" s="708"/>
      <c r="P331" s="708"/>
      <c r="Q331" s="708"/>
      <c r="R331" s="708"/>
      <c r="S331" s="708"/>
      <c r="T331" s="708"/>
      <c r="U331" s="708"/>
      <c r="V331" s="708"/>
      <c r="W331" s="708"/>
      <c r="X331" s="708"/>
      <c r="Y331" s="708"/>
      <c r="Z331" s="708"/>
      <c r="AA331" s="709"/>
      <c r="AB331" s="709"/>
      <c r="AC331" s="709"/>
      <c r="AD331" s="709"/>
      <c r="AE331" s="710"/>
      <c r="AF331" s="711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712" t="s">
        <v>93</v>
      </c>
      <c r="B332" s="713"/>
      <c r="C332" s="713"/>
      <c r="D332" s="713"/>
      <c r="E332" s="713"/>
      <c r="F332" s="713"/>
      <c r="G332" s="713"/>
      <c r="H332" s="713"/>
      <c r="I332" s="713"/>
      <c r="J332" s="713"/>
      <c r="K332" s="713"/>
      <c r="L332" s="713"/>
      <c r="M332" s="713"/>
      <c r="N332" s="713"/>
      <c r="O332" s="713"/>
      <c r="P332" s="713"/>
      <c r="Q332" s="713"/>
      <c r="R332" s="713"/>
      <c r="S332" s="713"/>
      <c r="T332" s="713"/>
      <c r="U332" s="713"/>
      <c r="V332" s="713"/>
      <c r="W332" s="713"/>
      <c r="X332" s="708"/>
      <c r="Y332" s="708"/>
      <c r="Z332" s="708"/>
      <c r="AA332" s="709"/>
      <c r="AB332" s="709"/>
      <c r="AC332" s="709"/>
      <c r="AD332" s="709"/>
      <c r="AE332" s="710"/>
      <c r="AF332" s="714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idden="1" x14ac:dyDescent="0.2">
      <c r="A333" s="81" t="s">
        <v>507</v>
      </c>
      <c r="B333" s="82" t="s">
        <v>508</v>
      </c>
      <c r="C333" s="82">
        <v>4301132083</v>
      </c>
      <c r="D333" s="82">
        <v>4607111038463</v>
      </c>
      <c r="E333" s="83">
        <v>0.25</v>
      </c>
      <c r="F333" s="84">
        <v>12</v>
      </c>
      <c r="G333" s="83">
        <v>3</v>
      </c>
      <c r="H333" s="83">
        <v>3.22</v>
      </c>
      <c r="I333" s="85">
        <v>70</v>
      </c>
      <c r="J333" s="85" t="s">
        <v>96</v>
      </c>
      <c r="K333" s="86" t="s">
        <v>88</v>
      </c>
      <c r="L333" s="86"/>
      <c r="M333" s="699">
        <v>180</v>
      </c>
      <c r="N333" s="699"/>
      <c r="O333" s="79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3" s="701"/>
      <c r="Q333" s="701"/>
      <c r="R333" s="701"/>
      <c r="S333" s="701"/>
      <c r="T333" s="87" t="s">
        <v>42</v>
      </c>
      <c r="U333" s="64">
        <v>0</v>
      </c>
      <c r="V333" s="65">
        <f>IFERROR(IF(U333="","",U333),"")</f>
        <v>0</v>
      </c>
      <c r="W333" s="64">
        <v>0</v>
      </c>
      <c r="X333" s="65">
        <f>IFERROR(IF(W333="","",W333),"")</f>
        <v>0</v>
      </c>
      <c r="Y333" s="64">
        <v>0</v>
      </c>
      <c r="Z333" s="65">
        <f>IFERROR(IF(Y333="","",Y333),"")</f>
        <v>0</v>
      </c>
      <c r="AA333" s="64">
        <v>0</v>
      </c>
      <c r="AB333" s="65">
        <f>IFERROR(IF(AA333="","",AA333),"")</f>
        <v>0</v>
      </c>
      <c r="AC333" s="66" t="str">
        <f>IF(IFERROR(U333*0.01788,0)+IFERROR(W333*0.01788,0)+IFERROR(Y333*0.01788,0)+IFERROR(AA333*0.01788,0)=0,"",IFERROR(U333*0.01788,0)+IFERROR(W333*0.01788,0)+IFERROR(Y333*0.01788,0)+IFERROR(AA333*0.01788,0))</f>
        <v/>
      </c>
      <c r="AD333" s="81" t="s">
        <v>57</v>
      </c>
      <c r="AE333" s="81" t="s">
        <v>57</v>
      </c>
      <c r="AF333" s="523" t="s">
        <v>509</v>
      </c>
      <c r="AG333" s="2"/>
      <c r="AH333" s="2"/>
      <c r="AI333" s="2"/>
      <c r="AJ333" s="2"/>
      <c r="AK333" s="2"/>
      <c r="AL333" s="60"/>
      <c r="AM333" s="60"/>
      <c r="AN333" s="60"/>
      <c r="AO333" s="2"/>
      <c r="AP333" s="2"/>
      <c r="AQ333" s="2"/>
      <c r="AR333" s="2"/>
      <c r="AS333" s="2"/>
      <c r="AT333" s="2"/>
      <c r="AU333" s="20"/>
      <c r="AV333" s="20"/>
      <c r="AW333" s="21"/>
      <c r="BB333" s="522" t="s">
        <v>97</v>
      </c>
      <c r="BO333" s="79">
        <f>IFERROR(U333*H333,0)</f>
        <v>0</v>
      </c>
      <c r="BP333" s="79">
        <f>IFERROR(V333*H333,0)</f>
        <v>0</v>
      </c>
      <c r="BQ333" s="79">
        <f>IFERROR(U333/I333,0)</f>
        <v>0</v>
      </c>
      <c r="BR333" s="79">
        <f>IFERROR(V333/I333,0)</f>
        <v>0</v>
      </c>
      <c r="BS333" s="79">
        <f>IFERROR(W333*H333,0)</f>
        <v>0</v>
      </c>
      <c r="BT333" s="79">
        <f>IFERROR(X333*H333,0)</f>
        <v>0</v>
      </c>
      <c r="BU333" s="79">
        <f>IFERROR(W333/I333,0)</f>
        <v>0</v>
      </c>
      <c r="BV333" s="79">
        <f>IFERROR(X333/I333,0)</f>
        <v>0</v>
      </c>
      <c r="BW333" s="79">
        <f>IFERROR(Y333*H333,0)</f>
        <v>0</v>
      </c>
      <c r="BX333" s="79">
        <f>IFERROR(Z333*H333,0)</f>
        <v>0</v>
      </c>
      <c r="BY333" s="79">
        <f>IFERROR(Y333/I333,0)</f>
        <v>0</v>
      </c>
      <c r="BZ333" s="79">
        <f>IFERROR(Z333/I333,0)</f>
        <v>0</v>
      </c>
      <c r="CA333" s="79">
        <f>IFERROR(AA333*H333,0)</f>
        <v>0</v>
      </c>
      <c r="CB333" s="79">
        <f>IFERROR(AB333*H333,0)</f>
        <v>0</v>
      </c>
      <c r="CC333" s="79">
        <f>IFERROR(AA333/I333,0)</f>
        <v>0</v>
      </c>
      <c r="CD333" s="79">
        <f>IFERROR(AB333/I333,0)</f>
        <v>0</v>
      </c>
    </row>
    <row r="334" spans="1:82" hidden="1" x14ac:dyDescent="0.2">
      <c r="A334" s="81" t="s">
        <v>507</v>
      </c>
      <c r="B334" s="82" t="s">
        <v>508</v>
      </c>
      <c r="C334" s="82">
        <v>4301132121</v>
      </c>
      <c r="D334" s="82">
        <v>4607111038463</v>
      </c>
      <c r="E334" s="83">
        <v>0.25</v>
      </c>
      <c r="F334" s="84">
        <v>12</v>
      </c>
      <c r="G334" s="83">
        <v>3</v>
      </c>
      <c r="H334" s="83">
        <v>3.22</v>
      </c>
      <c r="I334" s="85">
        <v>70</v>
      </c>
      <c r="J334" s="85" t="s">
        <v>96</v>
      </c>
      <c r="K334" s="86" t="s">
        <v>88</v>
      </c>
      <c r="L334" s="86"/>
      <c r="M334" s="699">
        <v>180</v>
      </c>
      <c r="N334" s="699"/>
      <c r="O334" s="797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4" s="701"/>
      <c r="Q334" s="701"/>
      <c r="R334" s="701"/>
      <c r="S334" s="701"/>
      <c r="T334" s="87" t="s">
        <v>42</v>
      </c>
      <c r="U334" s="64">
        <v>0</v>
      </c>
      <c r="V334" s="65">
        <f>IFERROR(IF(U334="","",U334),"")</f>
        <v>0</v>
      </c>
      <c r="W334" s="64">
        <v>0</v>
      </c>
      <c r="X334" s="65">
        <f>IFERROR(IF(W334="","",W334),"")</f>
        <v>0</v>
      </c>
      <c r="Y334" s="64">
        <v>0</v>
      </c>
      <c r="Z334" s="65">
        <f>IFERROR(IF(Y334="","",Y334),"")</f>
        <v>0</v>
      </c>
      <c r="AA334" s="64">
        <v>0</v>
      </c>
      <c r="AB334" s="65">
        <f>IFERROR(IF(AA334="","",AA334),"")</f>
        <v>0</v>
      </c>
      <c r="AC334" s="66" t="str">
        <f>IF(IFERROR(U334*0.01788,0)+IFERROR(W334*0.01788,0)+IFERROR(Y334*0.01788,0)+IFERROR(AA334*0.01788,0)=0,"",IFERROR(U334*0.01788,0)+IFERROR(W334*0.01788,0)+IFERROR(Y334*0.01788,0)+IFERROR(AA334*0.01788,0))</f>
        <v/>
      </c>
      <c r="AD334" s="81" t="s">
        <v>57</v>
      </c>
      <c r="AE334" s="81" t="s">
        <v>57</v>
      </c>
      <c r="AF334" s="525" t="s">
        <v>509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97</v>
      </c>
      <c r="BO334" s="79">
        <f>IFERROR(U334*H334,0)</f>
        <v>0</v>
      </c>
      <c r="BP334" s="79">
        <f>IFERROR(V334*H334,0)</f>
        <v>0</v>
      </c>
      <c r="BQ334" s="79">
        <f>IFERROR(U334/I334,0)</f>
        <v>0</v>
      </c>
      <c r="BR334" s="79">
        <f>IFERROR(V334/I334,0)</f>
        <v>0</v>
      </c>
      <c r="BS334" s="79">
        <f>IFERROR(W334*H334,0)</f>
        <v>0</v>
      </c>
      <c r="BT334" s="79">
        <f>IFERROR(X334*H334,0)</f>
        <v>0</v>
      </c>
      <c r="BU334" s="79">
        <f>IFERROR(W334/I334,0)</f>
        <v>0</v>
      </c>
      <c r="BV334" s="79">
        <f>IFERROR(X334/I334,0)</f>
        <v>0</v>
      </c>
      <c r="BW334" s="79">
        <f>IFERROR(Y334*H334,0)</f>
        <v>0</v>
      </c>
      <c r="BX334" s="79">
        <f>IFERROR(Z334*H334,0)</f>
        <v>0</v>
      </c>
      <c r="BY334" s="79">
        <f>IFERROR(Y334/I334,0)</f>
        <v>0</v>
      </c>
      <c r="BZ334" s="79">
        <f>IFERROR(Z334/I334,0)</f>
        <v>0</v>
      </c>
      <c r="CA334" s="79">
        <f>IFERROR(AA334*H334,0)</f>
        <v>0</v>
      </c>
      <c r="CB334" s="79">
        <f>IFERROR(AB334*H334,0)</f>
        <v>0</v>
      </c>
      <c r="CC334" s="79">
        <f>IFERROR(AA334/I334,0)</f>
        <v>0</v>
      </c>
      <c r="CD334" s="79">
        <f>IFERROR(AB334/I334,0)</f>
        <v>0</v>
      </c>
    </row>
    <row r="335" spans="1:82" hidden="1" x14ac:dyDescent="0.2">
      <c r="A335" s="696"/>
      <c r="B335" s="696"/>
      <c r="C335" s="696"/>
      <c r="D335" s="696"/>
      <c r="E335" s="696"/>
      <c r="F335" s="696"/>
      <c r="G335" s="696"/>
      <c r="H335" s="696"/>
      <c r="I335" s="696"/>
      <c r="J335" s="696"/>
      <c r="K335" s="696"/>
      <c r="L335" s="696"/>
      <c r="M335" s="696"/>
      <c r="N335" s="696"/>
      <c r="O335" s="704" t="s">
        <v>43</v>
      </c>
      <c r="P335" s="705"/>
      <c r="Q335" s="705"/>
      <c r="R335" s="705"/>
      <c r="S335" s="705"/>
      <c r="T335" s="39" t="s">
        <v>42</v>
      </c>
      <c r="U335" s="104">
        <f t="shared" ref="U335:AB335" si="297">IFERROR(SUM(U333:U334),0)</f>
        <v>0</v>
      </c>
      <c r="V335" s="104">
        <f t="shared" si="297"/>
        <v>0</v>
      </c>
      <c r="W335" s="104">
        <f t="shared" si="297"/>
        <v>0</v>
      </c>
      <c r="X335" s="104">
        <f t="shared" si="297"/>
        <v>0</v>
      </c>
      <c r="Y335" s="104">
        <f t="shared" si="297"/>
        <v>0</v>
      </c>
      <c r="Z335" s="104">
        <f t="shared" si="297"/>
        <v>0</v>
      </c>
      <c r="AA335" s="104">
        <f t="shared" si="297"/>
        <v>0</v>
      </c>
      <c r="AB335" s="104">
        <f t="shared" si="297"/>
        <v>0</v>
      </c>
      <c r="AC335" s="104">
        <f>IFERROR(IF(AC333="",0,AC333),0)+IFERROR(IF(AC334="",0,AC334),0)</f>
        <v>0</v>
      </c>
      <c r="AD335" s="3"/>
      <c r="AE335" s="71"/>
      <c r="AF335" s="3"/>
      <c r="AG335" s="3"/>
      <c r="AH335" s="3"/>
      <c r="AI335" s="3"/>
      <c r="AJ335" s="3"/>
      <c r="AK335" s="3"/>
      <c r="AL335" s="61"/>
      <c r="AM335" s="61"/>
      <c r="AN335" s="61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hidden="1" x14ac:dyDescent="0.2">
      <c r="A336" s="696"/>
      <c r="B336" s="696"/>
      <c r="C336" s="696"/>
      <c r="D336" s="696"/>
      <c r="E336" s="696"/>
      <c r="F336" s="696"/>
      <c r="G336" s="696"/>
      <c r="H336" s="696"/>
      <c r="I336" s="696"/>
      <c r="J336" s="696"/>
      <c r="K336" s="696"/>
      <c r="L336" s="696"/>
      <c r="M336" s="696"/>
      <c r="N336" s="696"/>
      <c r="O336" s="704" t="s">
        <v>43</v>
      </c>
      <c r="P336" s="705"/>
      <c r="Q336" s="705"/>
      <c r="R336" s="705"/>
      <c r="S336" s="705"/>
      <c r="T336" s="39" t="s">
        <v>0</v>
      </c>
      <c r="U336" s="106">
        <f>IFERROR(U333*G333,0)+IFERROR(U334*G334,0)</f>
        <v>0</v>
      </c>
      <c r="V336" s="106">
        <f>IFERROR(V333*G333,0)+IFERROR(V334*G334,0)</f>
        <v>0</v>
      </c>
      <c r="W336" s="106">
        <f>IFERROR(W333*G333,0)+IFERROR(W334*G334,0)</f>
        <v>0</v>
      </c>
      <c r="X336" s="106">
        <f>IFERROR(X333*G333,0)+IFERROR(X334*G334,0)</f>
        <v>0</v>
      </c>
      <c r="Y336" s="106">
        <f>IFERROR(Y333*G333,0)+IFERROR(Y334*G334,0)</f>
        <v>0</v>
      </c>
      <c r="Z336" s="106">
        <f>IFERROR(Z333*G333,0)+IFERROR(Z334*G334,0)</f>
        <v>0</v>
      </c>
      <c r="AA336" s="106">
        <f>IFERROR(AA333*G333,0)+IFERROR(AA334*G334,0)</f>
        <v>0</v>
      </c>
      <c r="AB336" s="106">
        <f>IFERROR(AB333*G333,0)+IFERROR(AB334*G334,0)</f>
        <v>0</v>
      </c>
      <c r="AC336" s="104" t="s">
        <v>57</v>
      </c>
      <c r="AD336" s="3"/>
      <c r="AE336" s="71"/>
      <c r="AF336" s="3"/>
      <c r="AG336" s="3"/>
      <c r="AH336" s="3"/>
      <c r="AI336" s="3"/>
      <c r="AJ336" s="3"/>
      <c r="AK336" s="3"/>
      <c r="AL336" s="61"/>
      <c r="AM336" s="61"/>
      <c r="AN336" s="61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15" hidden="1" x14ac:dyDescent="0.25">
      <c r="A337" s="712" t="s">
        <v>176</v>
      </c>
      <c r="B337" s="713"/>
      <c r="C337" s="713"/>
      <c r="D337" s="713"/>
      <c r="E337" s="713"/>
      <c r="F337" s="713"/>
      <c r="G337" s="713"/>
      <c r="H337" s="713"/>
      <c r="I337" s="713"/>
      <c r="J337" s="713"/>
      <c r="K337" s="713"/>
      <c r="L337" s="713"/>
      <c r="M337" s="713"/>
      <c r="N337" s="713"/>
      <c r="O337" s="713"/>
      <c r="P337" s="713"/>
      <c r="Q337" s="713"/>
      <c r="R337" s="713"/>
      <c r="S337" s="713"/>
      <c r="T337" s="713"/>
      <c r="U337" s="713"/>
      <c r="V337" s="713"/>
      <c r="W337" s="713"/>
      <c r="X337" s="708"/>
      <c r="Y337" s="708"/>
      <c r="Z337" s="708"/>
      <c r="AA337" s="709"/>
      <c r="AB337" s="709"/>
      <c r="AC337" s="709"/>
      <c r="AD337" s="709"/>
      <c r="AE337" s="710"/>
      <c r="AF337" s="714"/>
      <c r="AG337" s="2"/>
      <c r="AH337" s="2"/>
      <c r="AI337" s="2"/>
      <c r="AJ337" s="2"/>
      <c r="AK337" s="60"/>
      <c r="AL337" s="60"/>
      <c r="AM337" s="60"/>
      <c r="AN337" s="2"/>
      <c r="AO337" s="2"/>
      <c r="AP337" s="2"/>
      <c r="AQ337" s="2"/>
      <c r="AR337" s="2"/>
    </row>
    <row r="338" spans="1:82" hidden="1" x14ac:dyDescent="0.2">
      <c r="A338" s="81" t="s">
        <v>510</v>
      </c>
      <c r="B338" s="82" t="s">
        <v>511</v>
      </c>
      <c r="C338" s="82">
        <v>4301135696</v>
      </c>
      <c r="D338" s="82">
        <v>4620207490235</v>
      </c>
      <c r="E338" s="83">
        <v>0.2</v>
      </c>
      <c r="F338" s="84">
        <v>12</v>
      </c>
      <c r="G338" s="83">
        <v>2.4</v>
      </c>
      <c r="H338" s="83">
        <v>3.1036000000000001</v>
      </c>
      <c r="I338" s="85">
        <v>70</v>
      </c>
      <c r="J338" s="85" t="s">
        <v>96</v>
      </c>
      <c r="K338" s="86" t="s">
        <v>88</v>
      </c>
      <c r="L338" s="86"/>
      <c r="M338" s="699">
        <v>180</v>
      </c>
      <c r="N338" s="699"/>
      <c r="O338" s="79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8" s="701"/>
      <c r="Q338" s="701"/>
      <c r="R338" s="701"/>
      <c r="S338" s="701"/>
      <c r="T338" s="87" t="s">
        <v>42</v>
      </c>
      <c r="U338" s="64">
        <v>0</v>
      </c>
      <c r="V338" s="65">
        <f>IFERROR(IF(U338="","",U338),"")</f>
        <v>0</v>
      </c>
      <c r="W338" s="64">
        <v>0</v>
      </c>
      <c r="X338" s="65">
        <f>IFERROR(IF(W338="","",W338),"")</f>
        <v>0</v>
      </c>
      <c r="Y338" s="64">
        <v>0</v>
      </c>
      <c r="Z338" s="65">
        <f>IFERROR(IF(Y338="","",Y338),"")</f>
        <v>0</v>
      </c>
      <c r="AA338" s="64">
        <v>0</v>
      </c>
      <c r="AB338" s="65">
        <f>IFERROR(IF(AA338="","",AA338),"")</f>
        <v>0</v>
      </c>
      <c r="AC338" s="66" t="str">
        <f>IF(IFERROR(U338*0.01788,0)+IFERROR(W338*0.01788,0)+IFERROR(Y338*0.01788,0)+IFERROR(AA338*0.01788,0)=0,"",IFERROR(U338*0.01788,0)+IFERROR(W338*0.01788,0)+IFERROR(Y338*0.01788,0)+IFERROR(AA338*0.01788,0))</f>
        <v/>
      </c>
      <c r="AD338" s="81" t="s">
        <v>57</v>
      </c>
      <c r="AE338" s="81" t="s">
        <v>57</v>
      </c>
      <c r="AF338" s="527" t="s">
        <v>512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526" t="s">
        <v>97</v>
      </c>
      <c r="BO338" s="79">
        <f>IFERROR(U338*H338,0)</f>
        <v>0</v>
      </c>
      <c r="BP338" s="79">
        <f>IFERROR(V338*H338,0)</f>
        <v>0</v>
      </c>
      <c r="BQ338" s="79">
        <f>IFERROR(U338/I338,0)</f>
        <v>0</v>
      </c>
      <c r="BR338" s="79">
        <f>IFERROR(V338/I338,0)</f>
        <v>0</v>
      </c>
      <c r="BS338" s="79">
        <f>IFERROR(W338*H338,0)</f>
        <v>0</v>
      </c>
      <c r="BT338" s="79">
        <f>IFERROR(X338*H338,0)</f>
        <v>0</v>
      </c>
      <c r="BU338" s="79">
        <f>IFERROR(W338/I338,0)</f>
        <v>0</v>
      </c>
      <c r="BV338" s="79">
        <f>IFERROR(X338/I338,0)</f>
        <v>0</v>
      </c>
      <c r="BW338" s="79">
        <f>IFERROR(Y338*H338,0)</f>
        <v>0</v>
      </c>
      <c r="BX338" s="79">
        <f>IFERROR(Z338*H338,0)</f>
        <v>0</v>
      </c>
      <c r="BY338" s="79">
        <f>IFERROR(Y338/I338,0)</f>
        <v>0</v>
      </c>
      <c r="BZ338" s="79">
        <f>IFERROR(Z338/I338,0)</f>
        <v>0</v>
      </c>
      <c r="CA338" s="79">
        <f>IFERROR(AA338*H338,0)</f>
        <v>0</v>
      </c>
      <c r="CB338" s="79">
        <f>IFERROR(AB338*H338,0)</f>
        <v>0</v>
      </c>
      <c r="CC338" s="79">
        <f>IFERROR(AA338/I338,0)</f>
        <v>0</v>
      </c>
      <c r="CD338" s="79">
        <f>IFERROR(AB338/I338,0)</f>
        <v>0</v>
      </c>
    </row>
    <row r="339" spans="1:82" hidden="1" x14ac:dyDescent="0.2">
      <c r="A339" s="81" t="s">
        <v>513</v>
      </c>
      <c r="B339" s="82" t="s">
        <v>514</v>
      </c>
      <c r="C339" s="82">
        <v>4301135697</v>
      </c>
      <c r="D339" s="82">
        <v>4620207490259</v>
      </c>
      <c r="E339" s="83">
        <v>0.2</v>
      </c>
      <c r="F339" s="84">
        <v>12</v>
      </c>
      <c r="G339" s="83">
        <v>2.4</v>
      </c>
      <c r="H339" s="83">
        <v>3.1036000000000001</v>
      </c>
      <c r="I339" s="85">
        <v>70</v>
      </c>
      <c r="J339" s="85" t="s">
        <v>96</v>
      </c>
      <c r="K339" s="86" t="s">
        <v>88</v>
      </c>
      <c r="L339" s="86"/>
      <c r="M339" s="699">
        <v>180</v>
      </c>
      <c r="N339" s="699"/>
      <c r="O339" s="79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9" s="701"/>
      <c r="Q339" s="701"/>
      <c r="R339" s="701"/>
      <c r="S339" s="701"/>
      <c r="T339" s="87" t="s">
        <v>42</v>
      </c>
      <c r="U339" s="64">
        <v>0</v>
      </c>
      <c r="V339" s="65">
        <f>IFERROR(IF(U339="","",U339),"")</f>
        <v>0</v>
      </c>
      <c r="W339" s="64">
        <v>0</v>
      </c>
      <c r="X339" s="65">
        <f>IFERROR(IF(W339="","",W339),"")</f>
        <v>0</v>
      </c>
      <c r="Y339" s="64">
        <v>0</v>
      </c>
      <c r="Z339" s="65">
        <f>IFERROR(IF(Y339="","",Y339),"")</f>
        <v>0</v>
      </c>
      <c r="AA339" s="64">
        <v>0</v>
      </c>
      <c r="AB339" s="65">
        <f>IFERROR(IF(AA339="","",AA339),"")</f>
        <v>0</v>
      </c>
      <c r="AC339" s="66" t="str">
        <f>IF(IFERROR(U339*0.01788,0)+IFERROR(W339*0.01788,0)+IFERROR(Y339*0.01788,0)+IFERROR(AA339*0.01788,0)=0,"",IFERROR(U339*0.01788,0)+IFERROR(W339*0.01788,0)+IFERROR(Y339*0.01788,0)+IFERROR(AA339*0.01788,0))</f>
        <v/>
      </c>
      <c r="AD339" s="81" t="s">
        <v>57</v>
      </c>
      <c r="AE339" s="81" t="s">
        <v>57</v>
      </c>
      <c r="AF339" s="529" t="s">
        <v>515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528" t="s">
        <v>97</v>
      </c>
      <c r="BO339" s="79">
        <f>IFERROR(U339*H339,0)</f>
        <v>0</v>
      </c>
      <c r="BP339" s="79">
        <f>IFERROR(V339*H339,0)</f>
        <v>0</v>
      </c>
      <c r="BQ339" s="79">
        <f>IFERROR(U339/I339,0)</f>
        <v>0</v>
      </c>
      <c r="BR339" s="79">
        <f>IFERROR(V339/I339,0)</f>
        <v>0</v>
      </c>
      <c r="BS339" s="79">
        <f>IFERROR(W339*H339,0)</f>
        <v>0</v>
      </c>
      <c r="BT339" s="79">
        <f>IFERROR(X339*H339,0)</f>
        <v>0</v>
      </c>
      <c r="BU339" s="79">
        <f>IFERROR(W339/I339,0)</f>
        <v>0</v>
      </c>
      <c r="BV339" s="79">
        <f>IFERROR(X339/I339,0)</f>
        <v>0</v>
      </c>
      <c r="BW339" s="79">
        <f>IFERROR(Y339*H339,0)</f>
        <v>0</v>
      </c>
      <c r="BX339" s="79">
        <f>IFERROR(Z339*H339,0)</f>
        <v>0</v>
      </c>
      <c r="BY339" s="79">
        <f>IFERROR(Y339/I339,0)</f>
        <v>0</v>
      </c>
      <c r="BZ339" s="79">
        <f>IFERROR(Z339/I339,0)</f>
        <v>0</v>
      </c>
      <c r="CA339" s="79">
        <f>IFERROR(AA339*H339,0)</f>
        <v>0</v>
      </c>
      <c r="CB339" s="79">
        <f>IFERROR(AB339*H339,0)</f>
        <v>0</v>
      </c>
      <c r="CC339" s="79">
        <f>IFERROR(AA339/I339,0)</f>
        <v>0</v>
      </c>
      <c r="CD339" s="79">
        <f>IFERROR(AB339/I339,0)</f>
        <v>0</v>
      </c>
    </row>
    <row r="340" spans="1:82" hidden="1" x14ac:dyDescent="0.2">
      <c r="A340" s="696"/>
      <c r="B340" s="696"/>
      <c r="C340" s="696"/>
      <c r="D340" s="696"/>
      <c r="E340" s="696"/>
      <c r="F340" s="696"/>
      <c r="G340" s="696"/>
      <c r="H340" s="696"/>
      <c r="I340" s="696"/>
      <c r="J340" s="696"/>
      <c r="K340" s="696"/>
      <c r="L340" s="696"/>
      <c r="M340" s="696"/>
      <c r="N340" s="696"/>
      <c r="O340" s="704" t="s">
        <v>43</v>
      </c>
      <c r="P340" s="705"/>
      <c r="Q340" s="705"/>
      <c r="R340" s="705"/>
      <c r="S340" s="705"/>
      <c r="T340" s="39" t="s">
        <v>42</v>
      </c>
      <c r="U340" s="104">
        <f t="shared" ref="U340:AB340" si="298">IFERROR(SUM(U338:U339),0)</f>
        <v>0</v>
      </c>
      <c r="V340" s="104">
        <f t="shared" si="298"/>
        <v>0</v>
      </c>
      <c r="W340" s="104">
        <f t="shared" si="298"/>
        <v>0</v>
      </c>
      <c r="X340" s="104">
        <f t="shared" si="298"/>
        <v>0</v>
      </c>
      <c r="Y340" s="104">
        <f t="shared" si="298"/>
        <v>0</v>
      </c>
      <c r="Z340" s="104">
        <f t="shared" si="298"/>
        <v>0</v>
      </c>
      <c r="AA340" s="104">
        <f t="shared" si="298"/>
        <v>0</v>
      </c>
      <c r="AB340" s="104">
        <f t="shared" si="298"/>
        <v>0</v>
      </c>
      <c r="AC340" s="104">
        <f>IFERROR(IF(AC338="",0,AC338),0)+IFERROR(IF(AC339="",0,AC339),0)</f>
        <v>0</v>
      </c>
      <c r="AD340" s="3"/>
      <c r="AE340" s="71"/>
      <c r="AF340" s="3"/>
      <c r="AG340" s="3"/>
      <c r="AH340" s="3"/>
      <c r="AI340" s="3"/>
      <c r="AJ340" s="3"/>
      <c r="AK340" s="3"/>
      <c r="AL340" s="61"/>
      <c r="AM340" s="61"/>
      <c r="AN340" s="61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idden="1" x14ac:dyDescent="0.2">
      <c r="A341" s="696"/>
      <c r="B341" s="696"/>
      <c r="C341" s="696"/>
      <c r="D341" s="696"/>
      <c r="E341" s="696"/>
      <c r="F341" s="696"/>
      <c r="G341" s="696"/>
      <c r="H341" s="696"/>
      <c r="I341" s="696"/>
      <c r="J341" s="696"/>
      <c r="K341" s="696"/>
      <c r="L341" s="696"/>
      <c r="M341" s="696"/>
      <c r="N341" s="696"/>
      <c r="O341" s="704" t="s">
        <v>43</v>
      </c>
      <c r="P341" s="705"/>
      <c r="Q341" s="705"/>
      <c r="R341" s="705"/>
      <c r="S341" s="705"/>
      <c r="T341" s="39" t="s">
        <v>0</v>
      </c>
      <c r="U341" s="106">
        <f>IFERROR(U338*G338,0)+IFERROR(U339*G339,0)</f>
        <v>0</v>
      </c>
      <c r="V341" s="106">
        <f>IFERROR(V338*G338,0)+IFERROR(V339*G339,0)</f>
        <v>0</v>
      </c>
      <c r="W341" s="106">
        <f>IFERROR(W338*G338,0)+IFERROR(W339*G339,0)</f>
        <v>0</v>
      </c>
      <c r="X341" s="106">
        <f>IFERROR(X338*G338,0)+IFERROR(X339*G339,0)</f>
        <v>0</v>
      </c>
      <c r="Y341" s="106">
        <f>IFERROR(Y338*G338,0)+IFERROR(Y339*G339,0)</f>
        <v>0</v>
      </c>
      <c r="Z341" s="106">
        <f>IFERROR(Z338*G338,0)+IFERROR(Z339*G339,0)</f>
        <v>0</v>
      </c>
      <c r="AA341" s="106">
        <f>IFERROR(AA338*G338,0)+IFERROR(AA339*G339,0)</f>
        <v>0</v>
      </c>
      <c r="AB341" s="106">
        <f>IFERROR(AB338*G338,0)+IFERROR(AB339*G339,0)</f>
        <v>0</v>
      </c>
      <c r="AC341" s="104" t="s">
        <v>57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t="15" hidden="1" x14ac:dyDescent="0.25">
      <c r="A342" s="707" t="s">
        <v>516</v>
      </c>
      <c r="B342" s="708"/>
      <c r="C342" s="708"/>
      <c r="D342" s="708"/>
      <c r="E342" s="708"/>
      <c r="F342" s="708"/>
      <c r="G342" s="708"/>
      <c r="H342" s="708"/>
      <c r="I342" s="708"/>
      <c r="J342" s="708"/>
      <c r="K342" s="708"/>
      <c r="L342" s="708"/>
      <c r="M342" s="708"/>
      <c r="N342" s="708"/>
      <c r="O342" s="708"/>
      <c r="P342" s="708"/>
      <c r="Q342" s="708"/>
      <c r="R342" s="708"/>
      <c r="S342" s="708"/>
      <c r="T342" s="708"/>
      <c r="U342" s="708"/>
      <c r="V342" s="708"/>
      <c r="W342" s="708"/>
      <c r="X342" s="708"/>
      <c r="Y342" s="708"/>
      <c r="Z342" s="708"/>
      <c r="AA342" s="709"/>
      <c r="AB342" s="709"/>
      <c r="AC342" s="709"/>
      <c r="AD342" s="709"/>
      <c r="AE342" s="710"/>
      <c r="AF342" s="711"/>
      <c r="AG342" s="2"/>
      <c r="AH342" s="2"/>
      <c r="AI342" s="2"/>
      <c r="AJ342" s="2"/>
      <c r="AK342" s="60"/>
      <c r="AL342" s="60"/>
      <c r="AM342" s="60"/>
      <c r="AN342" s="2"/>
      <c r="AO342" s="2"/>
      <c r="AP342" s="2"/>
      <c r="AQ342" s="2"/>
      <c r="AR342" s="2"/>
    </row>
    <row r="343" spans="1:82" ht="15" hidden="1" x14ac:dyDescent="0.25">
      <c r="A343" s="712" t="s">
        <v>85</v>
      </c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13"/>
      <c r="P343" s="713"/>
      <c r="Q343" s="713"/>
      <c r="R343" s="713"/>
      <c r="S343" s="713"/>
      <c r="T343" s="713"/>
      <c r="U343" s="713"/>
      <c r="V343" s="713"/>
      <c r="W343" s="713"/>
      <c r="X343" s="708"/>
      <c r="Y343" s="708"/>
      <c r="Z343" s="708"/>
      <c r="AA343" s="709"/>
      <c r="AB343" s="709"/>
      <c r="AC343" s="709"/>
      <c r="AD343" s="709"/>
      <c r="AE343" s="710"/>
      <c r="AF343" s="714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81" t="s">
        <v>517</v>
      </c>
      <c r="B344" s="82" t="s">
        <v>518</v>
      </c>
      <c r="C344" s="82">
        <v>4301070966</v>
      </c>
      <c r="D344" s="82">
        <v>4607111038135</v>
      </c>
      <c r="E344" s="83">
        <v>0.7</v>
      </c>
      <c r="F344" s="84">
        <v>8</v>
      </c>
      <c r="G344" s="83">
        <v>5.6</v>
      </c>
      <c r="H344" s="83">
        <v>5.87</v>
      </c>
      <c r="I344" s="85">
        <v>84</v>
      </c>
      <c r="J344" s="85" t="s">
        <v>89</v>
      </c>
      <c r="K344" s="86" t="s">
        <v>88</v>
      </c>
      <c r="L344" s="86"/>
      <c r="M344" s="699">
        <v>180</v>
      </c>
      <c r="N344" s="699"/>
      <c r="O344" s="7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4" s="701"/>
      <c r="Q344" s="701"/>
      <c r="R344" s="701"/>
      <c r="S344" s="701"/>
      <c r="T344" s="87" t="s">
        <v>42</v>
      </c>
      <c r="U344" s="64">
        <v>0</v>
      </c>
      <c r="V344" s="65">
        <f>IFERROR(IF(U344="","",U344),"")</f>
        <v>0</v>
      </c>
      <c r="W344" s="64">
        <v>0</v>
      </c>
      <c r="X344" s="65">
        <f>IFERROR(IF(W344="","",W344),"")</f>
        <v>0</v>
      </c>
      <c r="Y344" s="64">
        <v>0</v>
      </c>
      <c r="Z344" s="65">
        <f>IFERROR(IF(Y344="","",Y344),"")</f>
        <v>0</v>
      </c>
      <c r="AA344" s="64">
        <v>0</v>
      </c>
      <c r="AB344" s="65">
        <f>IFERROR(IF(AA344="","",AA344),"")</f>
        <v>0</v>
      </c>
      <c r="AC344" s="66" t="str">
        <f>IF(IFERROR(U344*0.0155,0)+IFERROR(W344*0.0155,0)+IFERROR(Y344*0.0155,0)+IFERROR(AA344*0.0155,0)=0,"",IFERROR(U344*0.0155,0)+IFERROR(W344*0.0155,0)+IFERROR(Y344*0.0155,0)+IFERROR(AA344*0.0155,0))</f>
        <v/>
      </c>
      <c r="AD344" s="81" t="s">
        <v>57</v>
      </c>
      <c r="AE344" s="81" t="s">
        <v>57</v>
      </c>
      <c r="AF344" s="531" t="s">
        <v>519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530" t="s">
        <v>68</v>
      </c>
      <c r="BO344" s="79">
        <f>IFERROR(U344*H344,0)</f>
        <v>0</v>
      </c>
      <c r="BP344" s="79">
        <f>IFERROR(V344*H344,0)</f>
        <v>0</v>
      </c>
      <c r="BQ344" s="79">
        <f>IFERROR(U344/I344,0)</f>
        <v>0</v>
      </c>
      <c r="BR344" s="79">
        <f>IFERROR(V344/I344,0)</f>
        <v>0</v>
      </c>
      <c r="BS344" s="79">
        <f>IFERROR(W344*H344,0)</f>
        <v>0</v>
      </c>
      <c r="BT344" s="79">
        <f>IFERROR(X344*H344,0)</f>
        <v>0</v>
      </c>
      <c r="BU344" s="79">
        <f>IFERROR(W344/I344,0)</f>
        <v>0</v>
      </c>
      <c r="BV344" s="79">
        <f>IFERROR(X344/I344,0)</f>
        <v>0</v>
      </c>
      <c r="BW344" s="79">
        <f>IFERROR(Y344*H344,0)</f>
        <v>0</v>
      </c>
      <c r="BX344" s="79">
        <f>IFERROR(Z344*H344,0)</f>
        <v>0</v>
      </c>
      <c r="BY344" s="79">
        <f>IFERROR(Y344/I344,0)</f>
        <v>0</v>
      </c>
      <c r="BZ344" s="79">
        <f>IFERROR(Z344/I344,0)</f>
        <v>0</v>
      </c>
      <c r="CA344" s="79">
        <f>IFERROR(AA344*H344,0)</f>
        <v>0</v>
      </c>
      <c r="CB344" s="79">
        <f>IFERROR(AB344*H344,0)</f>
        <v>0</v>
      </c>
      <c r="CC344" s="79">
        <f>IFERROR(AA344/I344,0)</f>
        <v>0</v>
      </c>
      <c r="CD344" s="79">
        <f>IFERROR(AB344/I344,0)</f>
        <v>0</v>
      </c>
    </row>
    <row r="345" spans="1:82" hidden="1" x14ac:dyDescent="0.2">
      <c r="A345" s="696"/>
      <c r="B345" s="696"/>
      <c r="C345" s="696"/>
      <c r="D345" s="696"/>
      <c r="E345" s="696"/>
      <c r="F345" s="696"/>
      <c r="G345" s="696"/>
      <c r="H345" s="696"/>
      <c r="I345" s="696"/>
      <c r="J345" s="696"/>
      <c r="K345" s="696"/>
      <c r="L345" s="696"/>
      <c r="M345" s="696"/>
      <c r="N345" s="696"/>
      <c r="O345" s="704" t="s">
        <v>43</v>
      </c>
      <c r="P345" s="705"/>
      <c r="Q345" s="705"/>
      <c r="R345" s="705"/>
      <c r="S345" s="705"/>
      <c r="T345" s="39" t="s">
        <v>42</v>
      </c>
      <c r="U345" s="104">
        <f t="shared" ref="U345:AB345" si="299">IFERROR(SUM(U344:U344),0)</f>
        <v>0</v>
      </c>
      <c r="V345" s="104">
        <f t="shared" si="299"/>
        <v>0</v>
      </c>
      <c r="W345" s="104">
        <f t="shared" si="299"/>
        <v>0</v>
      </c>
      <c r="X345" s="104">
        <f t="shared" si="299"/>
        <v>0</v>
      </c>
      <c r="Y345" s="104">
        <f t="shared" si="299"/>
        <v>0</v>
      </c>
      <c r="Z345" s="104">
        <f t="shared" si="299"/>
        <v>0</v>
      </c>
      <c r="AA345" s="104">
        <f t="shared" si="299"/>
        <v>0</v>
      </c>
      <c r="AB345" s="104">
        <f t="shared" si="299"/>
        <v>0</v>
      </c>
      <c r="AC345" s="104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696"/>
      <c r="B346" s="696"/>
      <c r="C346" s="696"/>
      <c r="D346" s="696"/>
      <c r="E346" s="696"/>
      <c r="F346" s="696"/>
      <c r="G346" s="696"/>
      <c r="H346" s="696"/>
      <c r="I346" s="696"/>
      <c r="J346" s="696"/>
      <c r="K346" s="696"/>
      <c r="L346" s="696"/>
      <c r="M346" s="696"/>
      <c r="N346" s="696"/>
      <c r="O346" s="704" t="s">
        <v>43</v>
      </c>
      <c r="P346" s="705"/>
      <c r="Q346" s="705"/>
      <c r="R346" s="705"/>
      <c r="S346" s="705"/>
      <c r="T346" s="39" t="s">
        <v>0</v>
      </c>
      <c r="U346" s="106">
        <f>IFERROR(U344*G344,0)</f>
        <v>0</v>
      </c>
      <c r="V346" s="106">
        <f>IFERROR(V344*G344,0)</f>
        <v>0</v>
      </c>
      <c r="W346" s="106">
        <f>IFERROR(W344*G344,0)</f>
        <v>0</v>
      </c>
      <c r="X346" s="106">
        <f>IFERROR(X344*G344,0)</f>
        <v>0</v>
      </c>
      <c r="Y346" s="106">
        <f>IFERROR(Y344*G344,0)</f>
        <v>0</v>
      </c>
      <c r="Z346" s="106">
        <f>IFERROR(Z344*G344,0)</f>
        <v>0</v>
      </c>
      <c r="AA346" s="106">
        <f>IFERROR(AA344*G344,0)</f>
        <v>0</v>
      </c>
      <c r="AB346" s="106">
        <f>IFERROR(AB344*G344,0)</f>
        <v>0</v>
      </c>
      <c r="AC346" s="104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707" t="s">
        <v>520</v>
      </c>
      <c r="B347" s="708"/>
      <c r="C347" s="708"/>
      <c r="D347" s="708"/>
      <c r="E347" s="708"/>
      <c r="F347" s="708"/>
      <c r="G347" s="708"/>
      <c r="H347" s="708"/>
      <c r="I347" s="708"/>
      <c r="J347" s="708"/>
      <c r="K347" s="708"/>
      <c r="L347" s="708"/>
      <c r="M347" s="708"/>
      <c r="N347" s="708"/>
      <c r="O347" s="708"/>
      <c r="P347" s="708"/>
      <c r="Q347" s="708"/>
      <c r="R347" s="708"/>
      <c r="S347" s="708"/>
      <c r="T347" s="708"/>
      <c r="U347" s="708"/>
      <c r="V347" s="708"/>
      <c r="W347" s="708"/>
      <c r="X347" s="708"/>
      <c r="Y347" s="708"/>
      <c r="Z347" s="708"/>
      <c r="AA347" s="709"/>
      <c r="AB347" s="709"/>
      <c r="AC347" s="709"/>
      <c r="AD347" s="709"/>
      <c r="AE347" s="710"/>
      <c r="AF347" s="711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t="15" hidden="1" x14ac:dyDescent="0.25">
      <c r="A348" s="712" t="s">
        <v>85</v>
      </c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13"/>
      <c r="P348" s="713"/>
      <c r="Q348" s="713"/>
      <c r="R348" s="713"/>
      <c r="S348" s="713"/>
      <c r="T348" s="713"/>
      <c r="U348" s="713"/>
      <c r="V348" s="713"/>
      <c r="W348" s="713"/>
      <c r="X348" s="708"/>
      <c r="Y348" s="708"/>
      <c r="Z348" s="708"/>
      <c r="AA348" s="709"/>
      <c r="AB348" s="709"/>
      <c r="AC348" s="709"/>
      <c r="AD348" s="709"/>
      <c r="AE348" s="710"/>
      <c r="AF348" s="714"/>
      <c r="AG348" s="2"/>
      <c r="AH348" s="2"/>
      <c r="AI348" s="2"/>
      <c r="AJ348" s="2"/>
      <c r="AK348" s="60"/>
      <c r="AL348" s="60"/>
      <c r="AM348" s="60"/>
      <c r="AN348" s="2"/>
      <c r="AO348" s="2"/>
      <c r="AP348" s="2"/>
      <c r="AQ348" s="2"/>
      <c r="AR348" s="2"/>
    </row>
    <row r="349" spans="1:82" hidden="1" x14ac:dyDescent="0.2">
      <c r="A349" s="81" t="s">
        <v>521</v>
      </c>
      <c r="B349" s="82" t="s">
        <v>522</v>
      </c>
      <c r="C349" s="82">
        <v>4301070997</v>
      </c>
      <c r="D349" s="82">
        <v>4607111038586</v>
      </c>
      <c r="E349" s="83">
        <v>0.7</v>
      </c>
      <c r="F349" s="84">
        <v>8</v>
      </c>
      <c r="G349" s="83">
        <v>5.6</v>
      </c>
      <c r="H349" s="83">
        <v>5.83</v>
      </c>
      <c r="I349" s="85">
        <v>84</v>
      </c>
      <c r="J349" s="85" t="s">
        <v>89</v>
      </c>
      <c r="K349" s="86" t="s">
        <v>88</v>
      </c>
      <c r="L349" s="86"/>
      <c r="M349" s="699">
        <v>180</v>
      </c>
      <c r="N349" s="699"/>
      <c r="O349" s="7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9" s="701"/>
      <c r="Q349" s="701"/>
      <c r="R349" s="701"/>
      <c r="S349" s="701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57</v>
      </c>
      <c r="AE349" s="81" t="s">
        <v>57</v>
      </c>
      <c r="AF349" s="533" t="s">
        <v>523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68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81" t="s">
        <v>524</v>
      </c>
      <c r="B350" s="82" t="s">
        <v>525</v>
      </c>
      <c r="C350" s="82">
        <v>4301070959</v>
      </c>
      <c r="D350" s="82">
        <v>4607111038616</v>
      </c>
      <c r="E350" s="83">
        <v>0.4</v>
      </c>
      <c r="F350" s="84">
        <v>16</v>
      </c>
      <c r="G350" s="83">
        <v>6.4</v>
      </c>
      <c r="H350" s="83">
        <v>6.71</v>
      </c>
      <c r="I350" s="85">
        <v>84</v>
      </c>
      <c r="J350" s="85" t="s">
        <v>89</v>
      </c>
      <c r="K350" s="86" t="s">
        <v>88</v>
      </c>
      <c r="L350" s="86"/>
      <c r="M350" s="699">
        <v>180</v>
      </c>
      <c r="N350" s="699"/>
      <c r="O350" s="7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0" s="701"/>
      <c r="Q350" s="701"/>
      <c r="R350" s="701"/>
      <c r="S350" s="701"/>
      <c r="T350" s="87" t="s">
        <v>42</v>
      </c>
      <c r="U350" s="64">
        <v>0</v>
      </c>
      <c r="V350" s="65">
        <f>IFERROR(IF(U350="","",U350),"")</f>
        <v>0</v>
      </c>
      <c r="W350" s="64">
        <v>0</v>
      </c>
      <c r="X350" s="65">
        <f>IFERROR(IF(W350="","",W350),"")</f>
        <v>0</v>
      </c>
      <c r="Y350" s="64">
        <v>0</v>
      </c>
      <c r="Z350" s="65">
        <f>IFERROR(IF(Y350="","",Y350),"")</f>
        <v>0</v>
      </c>
      <c r="AA350" s="64">
        <v>0</v>
      </c>
      <c r="AB350" s="65">
        <f>IFERROR(IF(AA350="","",AA350),"")</f>
        <v>0</v>
      </c>
      <c r="AC350" s="66" t="str">
        <f>IF(IFERROR(U350*0.0155,0)+IFERROR(W350*0.0155,0)+IFERROR(Y350*0.0155,0)+IFERROR(AA350*0.0155,0)=0,"",IFERROR(U350*0.0155,0)+IFERROR(W350*0.0155,0)+IFERROR(Y350*0.0155,0)+IFERROR(AA350*0.0155,0))</f>
        <v/>
      </c>
      <c r="AD350" s="81" t="s">
        <v>57</v>
      </c>
      <c r="AE350" s="81" t="s">
        <v>57</v>
      </c>
      <c r="AF350" s="535" t="s">
        <v>523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534" t="s">
        <v>68</v>
      </c>
      <c r="BO350" s="79">
        <f>IFERROR(U350*H350,0)</f>
        <v>0</v>
      </c>
      <c r="BP350" s="79">
        <f>IFERROR(V350*H350,0)</f>
        <v>0</v>
      </c>
      <c r="BQ350" s="79">
        <f>IFERROR(U350/I350,0)</f>
        <v>0</v>
      </c>
      <c r="BR350" s="79">
        <f>IFERROR(V350/I350,0)</f>
        <v>0</v>
      </c>
      <c r="BS350" s="79">
        <f>IFERROR(W350*H350,0)</f>
        <v>0</v>
      </c>
      <c r="BT350" s="79">
        <f>IFERROR(X350*H350,0)</f>
        <v>0</v>
      </c>
      <c r="BU350" s="79">
        <f>IFERROR(W350/I350,0)</f>
        <v>0</v>
      </c>
      <c r="BV350" s="79">
        <f>IFERROR(X350/I350,0)</f>
        <v>0</v>
      </c>
      <c r="BW350" s="79">
        <f>IFERROR(Y350*H350,0)</f>
        <v>0</v>
      </c>
      <c r="BX350" s="79">
        <f>IFERROR(Z350*H350,0)</f>
        <v>0</v>
      </c>
      <c r="BY350" s="79">
        <f>IFERROR(Y350/I350,0)</f>
        <v>0</v>
      </c>
      <c r="BZ350" s="79">
        <f>IFERROR(Z350/I350,0)</f>
        <v>0</v>
      </c>
      <c r="CA350" s="79">
        <f>IFERROR(AA350*H350,0)</f>
        <v>0</v>
      </c>
      <c r="CB350" s="79">
        <f>IFERROR(AB350*H350,0)</f>
        <v>0</v>
      </c>
      <c r="CC350" s="79">
        <f>IFERROR(AA350/I350,0)</f>
        <v>0</v>
      </c>
      <c r="CD350" s="79">
        <f>IFERROR(AB350/I350,0)</f>
        <v>0</v>
      </c>
    </row>
    <row r="351" spans="1:82" hidden="1" x14ac:dyDescent="0.2">
      <c r="A351" s="81" t="s">
        <v>526</v>
      </c>
      <c r="B351" s="82" t="s">
        <v>527</v>
      </c>
      <c r="C351" s="82">
        <v>4301070960</v>
      </c>
      <c r="D351" s="82">
        <v>4607111038623</v>
      </c>
      <c r="E351" s="83">
        <v>0.7</v>
      </c>
      <c r="F351" s="84">
        <v>8</v>
      </c>
      <c r="G351" s="83">
        <v>5.6</v>
      </c>
      <c r="H351" s="83">
        <v>5.87</v>
      </c>
      <c r="I351" s="85">
        <v>84</v>
      </c>
      <c r="J351" s="85" t="s">
        <v>89</v>
      </c>
      <c r="K351" s="86" t="s">
        <v>88</v>
      </c>
      <c r="L351" s="86"/>
      <c r="M351" s="699">
        <v>180</v>
      </c>
      <c r="N351" s="699"/>
      <c r="O351" s="7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1" s="701"/>
      <c r="Q351" s="701"/>
      <c r="R351" s="701"/>
      <c r="S351" s="701"/>
      <c r="T351" s="87" t="s">
        <v>42</v>
      </c>
      <c r="U351" s="64">
        <v>0</v>
      </c>
      <c r="V351" s="65">
        <f>IFERROR(IF(U351="","",U351),"")</f>
        <v>0</v>
      </c>
      <c r="W351" s="64">
        <v>0</v>
      </c>
      <c r="X351" s="65">
        <f>IFERROR(IF(W351="","",W351),"")</f>
        <v>0</v>
      </c>
      <c r="Y351" s="64">
        <v>0</v>
      </c>
      <c r="Z351" s="65">
        <f>IFERROR(IF(Y351="","",Y351),"")</f>
        <v>0</v>
      </c>
      <c r="AA351" s="64">
        <v>0</v>
      </c>
      <c r="AB351" s="65">
        <f>IFERROR(IF(AA351="","",AA351),"")</f>
        <v>0</v>
      </c>
      <c r="AC351" s="66" t="str">
        <f>IF(IFERROR(U351*0.0155,0)+IFERROR(W351*0.0155,0)+IFERROR(Y351*0.0155,0)+IFERROR(AA351*0.0155,0)=0,"",IFERROR(U351*0.0155,0)+IFERROR(W351*0.0155,0)+IFERROR(Y351*0.0155,0)+IFERROR(AA351*0.0155,0))</f>
        <v/>
      </c>
      <c r="AD351" s="81" t="s">
        <v>57</v>
      </c>
      <c r="AE351" s="81" t="s">
        <v>57</v>
      </c>
      <c r="AF351" s="537" t="s">
        <v>523</v>
      </c>
      <c r="AG351" s="2"/>
      <c r="AH351" s="2"/>
      <c r="AI351" s="2"/>
      <c r="AJ351" s="2"/>
      <c r="AK351" s="2"/>
      <c r="AL351" s="60"/>
      <c r="AM351" s="60"/>
      <c r="AN351" s="60"/>
      <c r="AO351" s="2"/>
      <c r="AP351" s="2"/>
      <c r="AQ351" s="2"/>
      <c r="AR351" s="2"/>
      <c r="AS351" s="2"/>
      <c r="AT351" s="2"/>
      <c r="AU351" s="20"/>
      <c r="AV351" s="20"/>
      <c r="AW351" s="21"/>
      <c r="BB351" s="536" t="s">
        <v>68</v>
      </c>
      <c r="BO351" s="79">
        <f>IFERROR(U351*H351,0)</f>
        <v>0</v>
      </c>
      <c r="BP351" s="79">
        <f>IFERROR(V351*H351,0)</f>
        <v>0</v>
      </c>
      <c r="BQ351" s="79">
        <f>IFERROR(U351/I351,0)</f>
        <v>0</v>
      </c>
      <c r="BR351" s="79">
        <f>IFERROR(V351/I351,0)</f>
        <v>0</v>
      </c>
      <c r="BS351" s="79">
        <f>IFERROR(W351*H351,0)</f>
        <v>0</v>
      </c>
      <c r="BT351" s="79">
        <f>IFERROR(X351*H351,0)</f>
        <v>0</v>
      </c>
      <c r="BU351" s="79">
        <f>IFERROR(W351/I351,0)</f>
        <v>0</v>
      </c>
      <c r="BV351" s="79">
        <f>IFERROR(X351/I351,0)</f>
        <v>0</v>
      </c>
      <c r="BW351" s="79">
        <f>IFERROR(Y351*H351,0)</f>
        <v>0</v>
      </c>
      <c r="BX351" s="79">
        <f>IFERROR(Z351*H351,0)</f>
        <v>0</v>
      </c>
      <c r="BY351" s="79">
        <f>IFERROR(Y351/I351,0)</f>
        <v>0</v>
      </c>
      <c r="BZ351" s="79">
        <f>IFERROR(Z351/I351,0)</f>
        <v>0</v>
      </c>
      <c r="CA351" s="79">
        <f>IFERROR(AA351*H351,0)</f>
        <v>0</v>
      </c>
      <c r="CB351" s="79">
        <f>IFERROR(AB351*H351,0)</f>
        <v>0</v>
      </c>
      <c r="CC351" s="79">
        <f>IFERROR(AA351/I351,0)</f>
        <v>0</v>
      </c>
      <c r="CD351" s="79">
        <f>IFERROR(AB351/I351,0)</f>
        <v>0</v>
      </c>
    </row>
    <row r="352" spans="1:82" hidden="1" x14ac:dyDescent="0.2">
      <c r="A352" s="696"/>
      <c r="B352" s="696"/>
      <c r="C352" s="696"/>
      <c r="D352" s="696"/>
      <c r="E352" s="696"/>
      <c r="F352" s="696"/>
      <c r="G352" s="696"/>
      <c r="H352" s="696"/>
      <c r="I352" s="696"/>
      <c r="J352" s="696"/>
      <c r="K352" s="696"/>
      <c r="L352" s="696"/>
      <c r="M352" s="696"/>
      <c r="N352" s="696"/>
      <c r="O352" s="704" t="s">
        <v>43</v>
      </c>
      <c r="P352" s="705"/>
      <c r="Q352" s="705"/>
      <c r="R352" s="705"/>
      <c r="S352" s="705"/>
      <c r="T352" s="39" t="s">
        <v>42</v>
      </c>
      <c r="U352" s="104">
        <f t="shared" ref="U352:AB352" si="300">IFERROR(SUM(U349:U351),0)</f>
        <v>0</v>
      </c>
      <c r="V352" s="104">
        <f t="shared" si="300"/>
        <v>0</v>
      </c>
      <c r="W352" s="104">
        <f t="shared" si="300"/>
        <v>0</v>
      </c>
      <c r="X352" s="104">
        <f t="shared" si="300"/>
        <v>0</v>
      </c>
      <c r="Y352" s="104">
        <f t="shared" si="300"/>
        <v>0</v>
      </c>
      <c r="Z352" s="104">
        <f t="shared" si="300"/>
        <v>0</v>
      </c>
      <c r="AA352" s="104">
        <f t="shared" si="300"/>
        <v>0</v>
      </c>
      <c r="AB352" s="104">
        <f t="shared" si="300"/>
        <v>0</v>
      </c>
      <c r="AC352" s="104">
        <f>IFERROR(IF(AC349="",0,AC349),0)+IFERROR(IF(AC350="",0,AC350),0)+IFERROR(IF(AC351="",0,AC351),0)</f>
        <v>0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idden="1" x14ac:dyDescent="0.2">
      <c r="A353" s="696"/>
      <c r="B353" s="696"/>
      <c r="C353" s="696"/>
      <c r="D353" s="696"/>
      <c r="E353" s="696"/>
      <c r="F353" s="696"/>
      <c r="G353" s="696"/>
      <c r="H353" s="696"/>
      <c r="I353" s="696"/>
      <c r="J353" s="696"/>
      <c r="K353" s="696"/>
      <c r="L353" s="696"/>
      <c r="M353" s="696"/>
      <c r="N353" s="696"/>
      <c r="O353" s="704" t="s">
        <v>43</v>
      </c>
      <c r="P353" s="705"/>
      <c r="Q353" s="705"/>
      <c r="R353" s="705"/>
      <c r="S353" s="705"/>
      <c r="T353" s="39" t="s">
        <v>0</v>
      </c>
      <c r="U353" s="106">
        <f>IFERROR(U349*G349,0)+IFERROR(U350*G350,0)+IFERROR(U351*G351,0)</f>
        <v>0</v>
      </c>
      <c r="V353" s="106">
        <f>IFERROR(V349*G349,0)+IFERROR(V350*G350,0)+IFERROR(V351*G351,0)</f>
        <v>0</v>
      </c>
      <c r="W353" s="106">
        <f>IFERROR(W349*G349,0)+IFERROR(W350*G350,0)+IFERROR(W351*G351,0)</f>
        <v>0</v>
      </c>
      <c r="X353" s="106">
        <f>IFERROR(X349*G349,0)+IFERROR(X350*G350,0)+IFERROR(X351*G351,0)</f>
        <v>0</v>
      </c>
      <c r="Y353" s="106">
        <f>IFERROR(Y349*G349,0)+IFERROR(Y350*G350,0)+IFERROR(Y351*G351,0)</f>
        <v>0</v>
      </c>
      <c r="Z353" s="106">
        <f>IFERROR(Z349*G349,0)+IFERROR(Z350*G350,0)+IFERROR(Z351*G351,0)</f>
        <v>0</v>
      </c>
      <c r="AA353" s="106">
        <f>IFERROR(AA349*G349,0)+IFERROR(AA350*G350,0)+IFERROR(AA351*G351,0)</f>
        <v>0</v>
      </c>
      <c r="AB353" s="106">
        <f>IFERROR(AB349*G349,0)+IFERROR(AB350*G350,0)+IFERROR(AB351*G351,0)</f>
        <v>0</v>
      </c>
      <c r="AC353" s="104" t="s">
        <v>57</v>
      </c>
      <c r="AD353" s="3"/>
      <c r="AE353" s="71"/>
      <c r="AF353" s="3"/>
      <c r="AG353" s="3"/>
      <c r="AH353" s="3"/>
      <c r="AI353" s="3"/>
      <c r="AJ353" s="3"/>
      <c r="AK353" s="3"/>
      <c r="AL353" s="61"/>
      <c r="AM353" s="61"/>
      <c r="AN353" s="61"/>
      <c r="AO353" s="3"/>
      <c r="AP353" s="3"/>
      <c r="AQ353" s="2"/>
      <c r="AR353" s="2"/>
      <c r="AS353" s="2"/>
      <c r="AT353" s="2"/>
      <c r="AU353" s="20"/>
      <c r="AV353" s="20"/>
      <c r="AW353" s="21"/>
    </row>
    <row r="354" spans="1:82" ht="15" hidden="1" x14ac:dyDescent="0.25">
      <c r="A354" s="707" t="s">
        <v>528</v>
      </c>
      <c r="B354" s="708"/>
      <c r="C354" s="708"/>
      <c r="D354" s="708"/>
      <c r="E354" s="708"/>
      <c r="F354" s="708"/>
      <c r="G354" s="708"/>
      <c r="H354" s="708"/>
      <c r="I354" s="708"/>
      <c r="J354" s="708"/>
      <c r="K354" s="708"/>
      <c r="L354" s="708"/>
      <c r="M354" s="708"/>
      <c r="N354" s="708"/>
      <c r="O354" s="708"/>
      <c r="P354" s="708"/>
      <c r="Q354" s="708"/>
      <c r="R354" s="708"/>
      <c r="S354" s="708"/>
      <c r="T354" s="708"/>
      <c r="U354" s="708"/>
      <c r="V354" s="708"/>
      <c r="W354" s="708"/>
      <c r="X354" s="708"/>
      <c r="Y354" s="708"/>
      <c r="Z354" s="708"/>
      <c r="AA354" s="709"/>
      <c r="AB354" s="709"/>
      <c r="AC354" s="709"/>
      <c r="AD354" s="709"/>
      <c r="AE354" s="710"/>
      <c r="AF354" s="711"/>
      <c r="AG354" s="2"/>
      <c r="AH354" s="2"/>
      <c r="AI354" s="2"/>
      <c r="AJ354" s="2"/>
      <c r="AK354" s="60"/>
      <c r="AL354" s="60"/>
      <c r="AM354" s="60"/>
      <c r="AN354" s="2"/>
      <c r="AO354" s="2"/>
      <c r="AP354" s="2"/>
      <c r="AQ354" s="2"/>
      <c r="AR354" s="2"/>
    </row>
    <row r="355" spans="1:82" ht="15" hidden="1" x14ac:dyDescent="0.25">
      <c r="A355" s="712" t="s">
        <v>85</v>
      </c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13"/>
      <c r="P355" s="713"/>
      <c r="Q355" s="713"/>
      <c r="R355" s="713"/>
      <c r="S355" s="713"/>
      <c r="T355" s="713"/>
      <c r="U355" s="713"/>
      <c r="V355" s="713"/>
      <c r="W355" s="713"/>
      <c r="X355" s="708"/>
      <c r="Y355" s="708"/>
      <c r="Z355" s="708"/>
      <c r="AA355" s="709"/>
      <c r="AB355" s="709"/>
      <c r="AC355" s="709"/>
      <c r="AD355" s="709"/>
      <c r="AE355" s="710"/>
      <c r="AF355" s="714"/>
      <c r="AG355" s="2"/>
      <c r="AH355" s="2"/>
      <c r="AI355" s="2"/>
      <c r="AJ355" s="2"/>
      <c r="AK355" s="60"/>
      <c r="AL355" s="60"/>
      <c r="AM355" s="60"/>
      <c r="AN355" s="2"/>
      <c r="AO355" s="2"/>
      <c r="AP355" s="2"/>
      <c r="AQ355" s="2"/>
      <c r="AR355" s="2"/>
    </row>
    <row r="356" spans="1:82" hidden="1" x14ac:dyDescent="0.2">
      <c r="A356" s="81" t="s">
        <v>529</v>
      </c>
      <c r="B356" s="82" t="s">
        <v>530</v>
      </c>
      <c r="C356" s="82">
        <v>4301070918</v>
      </c>
      <c r="D356" s="82">
        <v>4607111035127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89</v>
      </c>
      <c r="K356" s="86" t="s">
        <v>88</v>
      </c>
      <c r="L356" s="86"/>
      <c r="M356" s="699">
        <v>180</v>
      </c>
      <c r="N356" s="699"/>
      <c r="O356" s="786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6" s="701"/>
      <c r="Q356" s="701"/>
      <c r="R356" s="701"/>
      <c r="S356" s="701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57</v>
      </c>
      <c r="AE356" s="81" t="s">
        <v>57</v>
      </c>
      <c r="AF356" s="539" t="s">
        <v>531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68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532</v>
      </c>
      <c r="B357" s="82" t="s">
        <v>533</v>
      </c>
      <c r="C357" s="82">
        <v>4301070923</v>
      </c>
      <c r="D357" s="82">
        <v>4607111035110</v>
      </c>
      <c r="E357" s="83">
        <v>0.9</v>
      </c>
      <c r="F357" s="84">
        <v>8</v>
      </c>
      <c r="G357" s="83">
        <v>7.2</v>
      </c>
      <c r="H357" s="83">
        <v>7.47</v>
      </c>
      <c r="I357" s="85">
        <v>84</v>
      </c>
      <c r="J357" s="85" t="s">
        <v>89</v>
      </c>
      <c r="K357" s="86" t="s">
        <v>88</v>
      </c>
      <c r="L357" s="86"/>
      <c r="M357" s="699">
        <v>180</v>
      </c>
      <c r="N357" s="699"/>
      <c r="O357" s="787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7" s="701"/>
      <c r="Q357" s="701"/>
      <c r="R357" s="701"/>
      <c r="S357" s="701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IF(IFERROR(U357*0.0155,0)+IFERROR(W357*0.0155,0)+IFERROR(Y357*0.0155,0)+IFERROR(AA357*0.0155,0)=0,"",IFERROR(U357*0.0155,0)+IFERROR(W357*0.0155,0)+IFERROR(Y357*0.0155,0)+IFERROR(AA357*0.0155,0))</f>
        <v/>
      </c>
      <c r="AD357" s="81" t="s">
        <v>57</v>
      </c>
      <c r="AE357" s="81" t="s">
        <v>57</v>
      </c>
      <c r="AF357" s="541" t="s">
        <v>531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68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534</v>
      </c>
      <c r="B358" s="82" t="s">
        <v>535</v>
      </c>
      <c r="C358" s="82">
        <v>4301070917</v>
      </c>
      <c r="D358" s="82">
        <v>4607111035912</v>
      </c>
      <c r="E358" s="83">
        <v>0.43</v>
      </c>
      <c r="F358" s="84">
        <v>16</v>
      </c>
      <c r="G358" s="83">
        <v>6.88</v>
      </c>
      <c r="H358" s="83">
        <v>7.19</v>
      </c>
      <c r="I358" s="85">
        <v>84</v>
      </c>
      <c r="J358" s="85" t="s">
        <v>89</v>
      </c>
      <c r="K358" s="86" t="s">
        <v>88</v>
      </c>
      <c r="L358" s="86"/>
      <c r="M358" s="699">
        <v>180</v>
      </c>
      <c r="N358" s="699"/>
      <c r="O358" s="7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8" s="701"/>
      <c r="Q358" s="701"/>
      <c r="R358" s="701"/>
      <c r="S358" s="701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57</v>
      </c>
      <c r="AE358" s="81" t="s">
        <v>57</v>
      </c>
      <c r="AF358" s="543" t="s">
        <v>536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68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81" t="s">
        <v>537</v>
      </c>
      <c r="B359" s="82" t="s">
        <v>538</v>
      </c>
      <c r="C359" s="82">
        <v>4301070922</v>
      </c>
      <c r="D359" s="82">
        <v>4607111035103</v>
      </c>
      <c r="E359" s="83">
        <v>0.43</v>
      </c>
      <c r="F359" s="84">
        <v>8</v>
      </c>
      <c r="G359" s="83">
        <v>3.44</v>
      </c>
      <c r="H359" s="83">
        <v>3.68</v>
      </c>
      <c r="I359" s="85">
        <v>144</v>
      </c>
      <c r="J359" s="85" t="s">
        <v>89</v>
      </c>
      <c r="K359" s="86" t="s">
        <v>88</v>
      </c>
      <c r="L359" s="86"/>
      <c r="M359" s="699">
        <v>180</v>
      </c>
      <c r="N359" s="699"/>
      <c r="O359" s="789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9" s="701"/>
      <c r="Q359" s="701"/>
      <c r="R359" s="701"/>
      <c r="S359" s="701"/>
      <c r="T359" s="87" t="s">
        <v>42</v>
      </c>
      <c r="U359" s="64">
        <v>0</v>
      </c>
      <c r="V359" s="65">
        <f>IFERROR(IF(U359="","",U359),"")</f>
        <v>0</v>
      </c>
      <c r="W359" s="64">
        <v>0</v>
      </c>
      <c r="X359" s="65">
        <f>IFERROR(IF(W359="","",W359),"")</f>
        <v>0</v>
      </c>
      <c r="Y359" s="64">
        <v>0</v>
      </c>
      <c r="Z359" s="65">
        <f>IFERROR(IF(Y359="","",Y359),"")</f>
        <v>0</v>
      </c>
      <c r="AA359" s="64">
        <v>0</v>
      </c>
      <c r="AB359" s="65">
        <f>IFERROR(IF(AA359="","",AA359),"")</f>
        <v>0</v>
      </c>
      <c r="AC359" s="66" t="str">
        <f>IF(IFERROR(U359*0.00866,0)+IFERROR(W359*0.00866,0)+IFERROR(Y359*0.00866,0)+IFERROR(AA359*0.00866,0)=0,"",IFERROR(U359*0.00866,0)+IFERROR(W359*0.00866,0)+IFERROR(Y359*0.00866,0)+IFERROR(AA359*0.00866,0))</f>
        <v/>
      </c>
      <c r="AD359" s="81" t="s">
        <v>57</v>
      </c>
      <c r="AE359" s="81" t="s">
        <v>57</v>
      </c>
      <c r="AF359" s="545" t="s">
        <v>539</v>
      </c>
      <c r="AG359" s="2"/>
      <c r="AH359" s="2"/>
      <c r="AI359" s="2"/>
      <c r="AJ359" s="2"/>
      <c r="AK359" s="2"/>
      <c r="AL359" s="60"/>
      <c r="AM359" s="60"/>
      <c r="AN359" s="60"/>
      <c r="AO359" s="2"/>
      <c r="AP359" s="2"/>
      <c r="AQ359" s="2"/>
      <c r="AR359" s="2"/>
      <c r="AS359" s="2"/>
      <c r="AT359" s="2"/>
      <c r="AU359" s="20"/>
      <c r="AV359" s="20"/>
      <c r="AW359" s="21"/>
      <c r="BB359" s="544" t="s">
        <v>68</v>
      </c>
      <c r="BO359" s="79">
        <f>IFERROR(U359*H359,0)</f>
        <v>0</v>
      </c>
      <c r="BP359" s="79">
        <f>IFERROR(V359*H359,0)</f>
        <v>0</v>
      </c>
      <c r="BQ359" s="79">
        <f>IFERROR(U359/I359,0)</f>
        <v>0</v>
      </c>
      <c r="BR359" s="79">
        <f>IFERROR(V359/I359,0)</f>
        <v>0</v>
      </c>
      <c r="BS359" s="79">
        <f>IFERROR(W359*H359,0)</f>
        <v>0</v>
      </c>
      <c r="BT359" s="79">
        <f>IFERROR(X359*H359,0)</f>
        <v>0</v>
      </c>
      <c r="BU359" s="79">
        <f>IFERROR(W359/I359,0)</f>
        <v>0</v>
      </c>
      <c r="BV359" s="79">
        <f>IFERROR(X359/I359,0)</f>
        <v>0</v>
      </c>
      <c r="BW359" s="79">
        <f>IFERROR(Y359*H359,0)</f>
        <v>0</v>
      </c>
      <c r="BX359" s="79">
        <f>IFERROR(Z359*H359,0)</f>
        <v>0</v>
      </c>
      <c r="BY359" s="79">
        <f>IFERROR(Y359/I359,0)</f>
        <v>0</v>
      </c>
      <c r="BZ359" s="79">
        <f>IFERROR(Z359/I359,0)</f>
        <v>0</v>
      </c>
      <c r="CA359" s="79">
        <f>IFERROR(AA359*H359,0)</f>
        <v>0</v>
      </c>
      <c r="CB359" s="79">
        <f>IFERROR(AB359*H359,0)</f>
        <v>0</v>
      </c>
      <c r="CC359" s="79">
        <f>IFERROR(AA359/I359,0)</f>
        <v>0</v>
      </c>
      <c r="CD359" s="79">
        <f>IFERROR(AB359/I359,0)</f>
        <v>0</v>
      </c>
    </row>
    <row r="360" spans="1:82" hidden="1" x14ac:dyDescent="0.2">
      <c r="A360" s="81" t="s">
        <v>540</v>
      </c>
      <c r="B360" s="82" t="s">
        <v>541</v>
      </c>
      <c r="C360" s="82">
        <v>4301070919</v>
      </c>
      <c r="D360" s="82">
        <v>4607111035097</v>
      </c>
      <c r="E360" s="83">
        <v>0.9</v>
      </c>
      <c r="F360" s="84">
        <v>8</v>
      </c>
      <c r="G360" s="83">
        <v>7.2</v>
      </c>
      <c r="H360" s="83">
        <v>7.47</v>
      </c>
      <c r="I360" s="85">
        <v>84</v>
      </c>
      <c r="J360" s="85" t="s">
        <v>89</v>
      </c>
      <c r="K360" s="86" t="s">
        <v>88</v>
      </c>
      <c r="L360" s="86"/>
      <c r="M360" s="699">
        <v>180</v>
      </c>
      <c r="N360" s="699"/>
      <c r="O360" s="78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0" s="701"/>
      <c r="Q360" s="701"/>
      <c r="R360" s="701"/>
      <c r="S360" s="701"/>
      <c r="T360" s="87" t="s">
        <v>42</v>
      </c>
      <c r="U360" s="64">
        <v>0</v>
      </c>
      <c r="V360" s="65">
        <f>IFERROR(IF(U360="","",U360),"")</f>
        <v>0</v>
      </c>
      <c r="W360" s="64">
        <v>0</v>
      </c>
      <c r="X360" s="65">
        <f>IFERROR(IF(W360="","",W360),"")</f>
        <v>0</v>
      </c>
      <c r="Y360" s="64">
        <v>0</v>
      </c>
      <c r="Z360" s="65">
        <f>IFERROR(IF(Y360="","",Y360),"")</f>
        <v>0</v>
      </c>
      <c r="AA360" s="64">
        <v>0</v>
      </c>
      <c r="AB360" s="65">
        <f>IFERROR(IF(AA360="","",AA360),"")</f>
        <v>0</v>
      </c>
      <c r="AC360" s="66" t="str">
        <f>IF(IFERROR(U360*0.0155,0)+IFERROR(W360*0.0155,0)+IFERROR(Y360*0.0155,0)+IFERROR(AA360*0.0155,0)=0,"",IFERROR(U360*0.0155,0)+IFERROR(W360*0.0155,0)+IFERROR(Y360*0.0155,0)+IFERROR(AA360*0.0155,0))</f>
        <v/>
      </c>
      <c r="AD360" s="81" t="s">
        <v>57</v>
      </c>
      <c r="AE360" s="81" t="s">
        <v>57</v>
      </c>
      <c r="AF360" s="547" t="s">
        <v>539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546" t="s">
        <v>68</v>
      </c>
      <c r="BO360" s="79">
        <f>IFERROR(U360*H360,0)</f>
        <v>0</v>
      </c>
      <c r="BP360" s="79">
        <f>IFERROR(V360*H360,0)</f>
        <v>0</v>
      </c>
      <c r="BQ360" s="79">
        <f>IFERROR(U360/I360,0)</f>
        <v>0</v>
      </c>
      <c r="BR360" s="79">
        <f>IFERROR(V360/I360,0)</f>
        <v>0</v>
      </c>
      <c r="BS360" s="79">
        <f>IFERROR(W360*H360,0)</f>
        <v>0</v>
      </c>
      <c r="BT360" s="79">
        <f>IFERROR(X360*H360,0)</f>
        <v>0</v>
      </c>
      <c r="BU360" s="79">
        <f>IFERROR(W360/I360,0)</f>
        <v>0</v>
      </c>
      <c r="BV360" s="79">
        <f>IFERROR(X360/I360,0)</f>
        <v>0</v>
      </c>
      <c r="BW360" s="79">
        <f>IFERROR(Y360*H360,0)</f>
        <v>0</v>
      </c>
      <c r="BX360" s="79">
        <f>IFERROR(Z360*H360,0)</f>
        <v>0</v>
      </c>
      <c r="BY360" s="79">
        <f>IFERROR(Y360/I360,0)</f>
        <v>0</v>
      </c>
      <c r="BZ360" s="79">
        <f>IFERROR(Z360/I360,0)</f>
        <v>0</v>
      </c>
      <c r="CA360" s="79">
        <f>IFERROR(AA360*H360,0)</f>
        <v>0</v>
      </c>
      <c r="CB360" s="79">
        <f>IFERROR(AB360*H360,0)</f>
        <v>0</v>
      </c>
      <c r="CC360" s="79">
        <f>IFERROR(AA360/I360,0)</f>
        <v>0</v>
      </c>
      <c r="CD360" s="79">
        <f>IFERROR(AB360/I360,0)</f>
        <v>0</v>
      </c>
    </row>
    <row r="361" spans="1:82" hidden="1" x14ac:dyDescent="0.2">
      <c r="A361" s="696"/>
      <c r="B361" s="696"/>
      <c r="C361" s="696"/>
      <c r="D361" s="696"/>
      <c r="E361" s="696"/>
      <c r="F361" s="696"/>
      <c r="G361" s="696"/>
      <c r="H361" s="696"/>
      <c r="I361" s="696"/>
      <c r="J361" s="696"/>
      <c r="K361" s="696"/>
      <c r="L361" s="696"/>
      <c r="M361" s="696"/>
      <c r="N361" s="696"/>
      <c r="O361" s="704" t="s">
        <v>43</v>
      </c>
      <c r="P361" s="705"/>
      <c r="Q361" s="705"/>
      <c r="R361" s="705"/>
      <c r="S361" s="705"/>
      <c r="T361" s="39" t="s">
        <v>42</v>
      </c>
      <c r="U361" s="104">
        <f t="shared" ref="U361:AB361" si="301">IFERROR(SUM(U356:U360),0)</f>
        <v>0</v>
      </c>
      <c r="V361" s="104">
        <f t="shared" si="301"/>
        <v>0</v>
      </c>
      <c r="W361" s="104">
        <f t="shared" si="301"/>
        <v>0</v>
      </c>
      <c r="X361" s="104">
        <f t="shared" si="301"/>
        <v>0</v>
      </c>
      <c r="Y361" s="104">
        <f t="shared" si="301"/>
        <v>0</v>
      </c>
      <c r="Z361" s="104">
        <f t="shared" si="301"/>
        <v>0</v>
      </c>
      <c r="AA361" s="104">
        <f t="shared" si="301"/>
        <v>0</v>
      </c>
      <c r="AB361" s="104">
        <f t="shared" si="301"/>
        <v>0</v>
      </c>
      <c r="AC361" s="104">
        <f>IFERROR(IF(AC356="",0,AC356),0)+IFERROR(IF(AC357="",0,AC357),0)+IFERROR(IF(AC358="",0,AC358),0)+IFERROR(IF(AC359="",0,AC359),0)+IFERROR(IF(AC360="",0,AC360),0)</f>
        <v>0</v>
      </c>
      <c r="AD361" s="3"/>
      <c r="AE361" s="71"/>
      <c r="AF361" s="3"/>
      <c r="AG361" s="3"/>
      <c r="AH361" s="3"/>
      <c r="AI361" s="3"/>
      <c r="AJ361" s="3"/>
      <c r="AK361" s="3"/>
      <c r="AL361" s="61"/>
      <c r="AM361" s="61"/>
      <c r="AN361" s="61"/>
      <c r="AO361" s="3"/>
      <c r="AP361" s="3"/>
      <c r="AQ361" s="2"/>
      <c r="AR361" s="2"/>
      <c r="AS361" s="2"/>
      <c r="AT361" s="2"/>
      <c r="AU361" s="20"/>
      <c r="AV361" s="20"/>
      <c r="AW361" s="21"/>
    </row>
    <row r="362" spans="1:82" hidden="1" x14ac:dyDescent="0.2">
      <c r="A362" s="696"/>
      <c r="B362" s="696"/>
      <c r="C362" s="696"/>
      <c r="D362" s="696"/>
      <c r="E362" s="696"/>
      <c r="F362" s="696"/>
      <c r="G362" s="696"/>
      <c r="H362" s="696"/>
      <c r="I362" s="696"/>
      <c r="J362" s="696"/>
      <c r="K362" s="696"/>
      <c r="L362" s="696"/>
      <c r="M362" s="696"/>
      <c r="N362" s="696"/>
      <c r="O362" s="704" t="s">
        <v>43</v>
      </c>
      <c r="P362" s="705"/>
      <c r="Q362" s="705"/>
      <c r="R362" s="705"/>
      <c r="S362" s="705"/>
      <c r="T362" s="39" t="s">
        <v>0</v>
      </c>
      <c r="U362" s="106">
        <f>IFERROR(U356*G356,0)+IFERROR(U357*G357,0)+IFERROR(U358*G358,0)+IFERROR(U359*G359,0)+IFERROR(U360*G360,0)</f>
        <v>0</v>
      </c>
      <c r="V362" s="106">
        <f>IFERROR(V356*G356,0)+IFERROR(V357*G357,0)+IFERROR(V358*G358,0)+IFERROR(V359*G359,0)+IFERROR(V360*G360,0)</f>
        <v>0</v>
      </c>
      <c r="W362" s="106">
        <f>IFERROR(W356*G356,0)+IFERROR(W357*G357,0)+IFERROR(W358*G358,0)+IFERROR(W359*G359,0)+IFERROR(W360*G360,0)</f>
        <v>0</v>
      </c>
      <c r="X362" s="106">
        <f>IFERROR(X356*G356,0)+IFERROR(X357*G357,0)+IFERROR(X358*G358,0)+IFERROR(X359*G359,0)+IFERROR(X360*G360,0)</f>
        <v>0</v>
      </c>
      <c r="Y362" s="106">
        <f>IFERROR(Y356*G356,0)+IFERROR(Y357*G357,0)+IFERROR(Y358*G358,0)+IFERROR(Y359*G359,0)+IFERROR(Y360*G360,0)</f>
        <v>0</v>
      </c>
      <c r="Z362" s="106">
        <f>IFERROR(Z356*G356,0)+IFERROR(Z357*G357,0)+IFERROR(Z358*G358,0)+IFERROR(Z359*G359,0)+IFERROR(Z360*G360,0)</f>
        <v>0</v>
      </c>
      <c r="AA362" s="106">
        <f>IFERROR(AA356*G356,0)+IFERROR(AA357*G357,0)+IFERROR(AA358*G358,0)+IFERROR(AA359*G359,0)+IFERROR(AA360*G360,0)</f>
        <v>0</v>
      </c>
      <c r="AB362" s="106">
        <f>IFERROR(AB356*G356,0)+IFERROR(AB357*G357,0)+IFERROR(AB358*G358,0)+IFERROR(AB359*G359,0)+IFERROR(AB360*G360,0)</f>
        <v>0</v>
      </c>
      <c r="AC362" s="104" t="s">
        <v>57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t="15" hidden="1" x14ac:dyDescent="0.25">
      <c r="A363" s="707" t="s">
        <v>542</v>
      </c>
      <c r="B363" s="708"/>
      <c r="C363" s="708"/>
      <c r="D363" s="708"/>
      <c r="E363" s="708"/>
      <c r="F363" s="708"/>
      <c r="G363" s="708"/>
      <c r="H363" s="708"/>
      <c r="I363" s="708"/>
      <c r="J363" s="708"/>
      <c r="K363" s="708"/>
      <c r="L363" s="708"/>
      <c r="M363" s="708"/>
      <c r="N363" s="708"/>
      <c r="O363" s="708"/>
      <c r="P363" s="708"/>
      <c r="Q363" s="708"/>
      <c r="R363" s="708"/>
      <c r="S363" s="708"/>
      <c r="T363" s="708"/>
      <c r="U363" s="708"/>
      <c r="V363" s="708"/>
      <c r="W363" s="708"/>
      <c r="X363" s="708"/>
      <c r="Y363" s="708"/>
      <c r="Z363" s="708"/>
      <c r="AA363" s="709"/>
      <c r="AB363" s="709"/>
      <c r="AC363" s="709"/>
      <c r="AD363" s="709"/>
      <c r="AE363" s="710"/>
      <c r="AF363" s="711"/>
      <c r="AG363" s="2"/>
      <c r="AH363" s="2"/>
      <c r="AI363" s="2"/>
      <c r="AJ363" s="2"/>
      <c r="AK363" s="60"/>
      <c r="AL363" s="60"/>
      <c r="AM363" s="60"/>
      <c r="AN363" s="2"/>
      <c r="AO363" s="2"/>
      <c r="AP363" s="2"/>
      <c r="AQ363" s="2"/>
      <c r="AR363" s="2"/>
    </row>
    <row r="364" spans="1:82" ht="15" hidden="1" x14ac:dyDescent="0.25">
      <c r="A364" s="712" t="s">
        <v>499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08"/>
      <c r="Y364" s="708"/>
      <c r="Z364" s="708"/>
      <c r="AA364" s="709"/>
      <c r="AB364" s="709"/>
      <c r="AC364" s="709"/>
      <c r="AD364" s="709"/>
      <c r="AE364" s="710"/>
      <c r="AF364" s="714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idden="1" x14ac:dyDescent="0.2">
      <c r="A365" s="81" t="s">
        <v>543</v>
      </c>
      <c r="B365" s="82" t="s">
        <v>544</v>
      </c>
      <c r="C365" s="82">
        <v>4301051320</v>
      </c>
      <c r="D365" s="82">
        <v>4680115881334</v>
      </c>
      <c r="E365" s="83">
        <v>0.33</v>
      </c>
      <c r="F365" s="84">
        <v>6</v>
      </c>
      <c r="G365" s="83">
        <v>1.98</v>
      </c>
      <c r="H365" s="83">
        <v>2.25</v>
      </c>
      <c r="I365" s="85">
        <v>182</v>
      </c>
      <c r="J365" s="85" t="s">
        <v>96</v>
      </c>
      <c r="K365" s="86" t="s">
        <v>502</v>
      </c>
      <c r="L365" s="86"/>
      <c r="M365" s="699">
        <v>365</v>
      </c>
      <c r="N365" s="699"/>
      <c r="O365" s="7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5" s="701"/>
      <c r="Q365" s="701"/>
      <c r="R365" s="701"/>
      <c r="S365" s="701"/>
      <c r="T365" s="87" t="s">
        <v>42</v>
      </c>
      <c r="U365" s="64">
        <v>0</v>
      </c>
      <c r="V365" s="65">
        <f>IFERROR(IF(U365="","",U365),"")</f>
        <v>0</v>
      </c>
      <c r="W365" s="64">
        <v>0</v>
      </c>
      <c r="X365" s="65">
        <f>IFERROR(IF(W365="","",W365),"")</f>
        <v>0</v>
      </c>
      <c r="Y365" s="64">
        <v>0</v>
      </c>
      <c r="Z365" s="65">
        <f>IFERROR(IF(Y365="","",Y365),"")</f>
        <v>0</v>
      </c>
      <c r="AA365" s="64">
        <v>0</v>
      </c>
      <c r="AB365" s="65">
        <f>IFERROR(IF(AA365="","",AA365),"")</f>
        <v>0</v>
      </c>
      <c r="AC365" s="66" t="str">
        <f>IF(IFERROR(U365*0.00651,0)+IFERROR(W365*0.00651,0)+IFERROR(Y365*0.00651,0)+IFERROR(AA365*0.00651,0)=0,"",IFERROR(U365*0.00651,0)+IFERROR(W365*0.00651,0)+IFERROR(Y365*0.00651,0)+IFERROR(AA365*0.00651,0))</f>
        <v/>
      </c>
      <c r="AD365" s="81" t="s">
        <v>57</v>
      </c>
      <c r="AE365" s="81" t="s">
        <v>57</v>
      </c>
      <c r="AF365" s="549" t="s">
        <v>545</v>
      </c>
      <c r="AG365" s="2"/>
      <c r="AH365" s="2"/>
      <c r="AI365" s="2"/>
      <c r="AJ365" s="2"/>
      <c r="AK365" s="2"/>
      <c r="AL365" s="60"/>
      <c r="AM365" s="60"/>
      <c r="AN365" s="60"/>
      <c r="AO365" s="2"/>
      <c r="AP365" s="2"/>
      <c r="AQ365" s="2"/>
      <c r="AR365" s="2"/>
      <c r="AS365" s="2"/>
      <c r="AT365" s="2"/>
      <c r="AU365" s="20"/>
      <c r="AV365" s="20"/>
      <c r="AW365" s="21"/>
      <c r="BB365" s="548" t="s">
        <v>503</v>
      </c>
      <c r="BO365" s="79">
        <f>IFERROR(U365*H365,0)</f>
        <v>0</v>
      </c>
      <c r="BP365" s="79">
        <f>IFERROR(V365*H365,0)</f>
        <v>0</v>
      </c>
      <c r="BQ365" s="79">
        <f>IFERROR(U365/I365,0)</f>
        <v>0</v>
      </c>
      <c r="BR365" s="79">
        <f>IFERROR(V365/I365,0)</f>
        <v>0</v>
      </c>
      <c r="BS365" s="79">
        <f>IFERROR(W365*H365,0)</f>
        <v>0</v>
      </c>
      <c r="BT365" s="79">
        <f>IFERROR(X365*H365,0)</f>
        <v>0</v>
      </c>
      <c r="BU365" s="79">
        <f>IFERROR(W365/I365,0)</f>
        <v>0</v>
      </c>
      <c r="BV365" s="79">
        <f>IFERROR(X365/I365,0)</f>
        <v>0</v>
      </c>
      <c r="BW365" s="79">
        <f>IFERROR(Y365*H365,0)</f>
        <v>0</v>
      </c>
      <c r="BX365" s="79">
        <f>IFERROR(Z365*H365,0)</f>
        <v>0</v>
      </c>
      <c r="BY365" s="79">
        <f>IFERROR(Y365/I365,0)</f>
        <v>0</v>
      </c>
      <c r="BZ365" s="79">
        <f>IFERROR(Z365/I365,0)</f>
        <v>0</v>
      </c>
      <c r="CA365" s="79">
        <f>IFERROR(AA365*H365,0)</f>
        <v>0</v>
      </c>
      <c r="CB365" s="79">
        <f>IFERROR(AB365*H365,0)</f>
        <v>0</v>
      </c>
      <c r="CC365" s="79">
        <f>IFERROR(AA365/I365,0)</f>
        <v>0</v>
      </c>
      <c r="CD365" s="79">
        <f>IFERROR(AB365/I365,0)</f>
        <v>0</v>
      </c>
    </row>
    <row r="366" spans="1:82" hidden="1" x14ac:dyDescent="0.2">
      <c r="A366" s="696"/>
      <c r="B366" s="696"/>
      <c r="C366" s="696"/>
      <c r="D366" s="696"/>
      <c r="E366" s="696"/>
      <c r="F366" s="696"/>
      <c r="G366" s="696"/>
      <c r="H366" s="696"/>
      <c r="I366" s="696"/>
      <c r="J366" s="696"/>
      <c r="K366" s="696"/>
      <c r="L366" s="696"/>
      <c r="M366" s="696"/>
      <c r="N366" s="696"/>
      <c r="O366" s="704" t="s">
        <v>43</v>
      </c>
      <c r="P366" s="705"/>
      <c r="Q366" s="705"/>
      <c r="R366" s="705"/>
      <c r="S366" s="705"/>
      <c r="T366" s="39" t="s">
        <v>42</v>
      </c>
      <c r="U366" s="104">
        <f t="shared" ref="U366:AB366" si="302">IFERROR(SUM(U365:U365),0)</f>
        <v>0</v>
      </c>
      <c r="V366" s="104">
        <f t="shared" si="302"/>
        <v>0</v>
      </c>
      <c r="W366" s="104">
        <f t="shared" si="302"/>
        <v>0</v>
      </c>
      <c r="X366" s="104">
        <f t="shared" si="302"/>
        <v>0</v>
      </c>
      <c r="Y366" s="104">
        <f t="shared" si="302"/>
        <v>0</v>
      </c>
      <c r="Z366" s="104">
        <f t="shared" si="302"/>
        <v>0</v>
      </c>
      <c r="AA366" s="104">
        <f t="shared" si="302"/>
        <v>0</v>
      </c>
      <c r="AB366" s="104">
        <f t="shared" si="302"/>
        <v>0</v>
      </c>
      <c r="AC366" s="104">
        <f>IFERROR(IF(AC365="",0,AC365),0)</f>
        <v>0</v>
      </c>
      <c r="AD366" s="3"/>
      <c r="AE366" s="71"/>
      <c r="AF366" s="3"/>
      <c r="AG366" s="3"/>
      <c r="AH366" s="3"/>
      <c r="AI366" s="3"/>
      <c r="AJ366" s="3"/>
      <c r="AK366" s="3"/>
      <c r="AL366" s="61"/>
      <c r="AM366" s="61"/>
      <c r="AN366" s="61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696"/>
      <c r="B367" s="696"/>
      <c r="C367" s="696"/>
      <c r="D367" s="696"/>
      <c r="E367" s="696"/>
      <c r="F367" s="696"/>
      <c r="G367" s="696"/>
      <c r="H367" s="696"/>
      <c r="I367" s="696"/>
      <c r="J367" s="696"/>
      <c r="K367" s="696"/>
      <c r="L367" s="696"/>
      <c r="M367" s="696"/>
      <c r="N367" s="696"/>
      <c r="O367" s="704" t="s">
        <v>43</v>
      </c>
      <c r="P367" s="705"/>
      <c r="Q367" s="705"/>
      <c r="R367" s="705"/>
      <c r="S367" s="705"/>
      <c r="T367" s="39" t="s">
        <v>0</v>
      </c>
      <c r="U367" s="106">
        <f>IFERROR(U365*G365,0)</f>
        <v>0</v>
      </c>
      <c r="V367" s="106">
        <f>IFERROR(V365*G365,0)</f>
        <v>0</v>
      </c>
      <c r="W367" s="106">
        <f>IFERROR(W365*G365,0)</f>
        <v>0</v>
      </c>
      <c r="X367" s="106">
        <f>IFERROR(X365*G365,0)</f>
        <v>0</v>
      </c>
      <c r="Y367" s="106">
        <f>IFERROR(Y365*G365,0)</f>
        <v>0</v>
      </c>
      <c r="Z367" s="106">
        <f>IFERROR(Z365*G365,0)</f>
        <v>0</v>
      </c>
      <c r="AA367" s="106">
        <f>IFERROR(AA365*G365,0)</f>
        <v>0</v>
      </c>
      <c r="AB367" s="106">
        <f>IFERROR(AB365*G365,0)</f>
        <v>0</v>
      </c>
      <c r="AC367" s="104" t="s">
        <v>57</v>
      </c>
      <c r="AD367" s="3"/>
      <c r="AE367" s="71"/>
      <c r="AF367" s="3"/>
      <c r="AG367" s="3"/>
      <c r="AH367" s="3"/>
      <c r="AI367" s="3"/>
      <c r="AJ367" s="3"/>
      <c r="AK367" s="3"/>
      <c r="AL367" s="61"/>
      <c r="AM367" s="61"/>
      <c r="AN367" s="61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707" t="s">
        <v>546</v>
      </c>
      <c r="B368" s="708"/>
      <c r="C368" s="708"/>
      <c r="D368" s="708"/>
      <c r="E368" s="708"/>
      <c r="F368" s="708"/>
      <c r="G368" s="708"/>
      <c r="H368" s="708"/>
      <c r="I368" s="708"/>
      <c r="J368" s="708"/>
      <c r="K368" s="708"/>
      <c r="L368" s="708"/>
      <c r="M368" s="708"/>
      <c r="N368" s="708"/>
      <c r="O368" s="708"/>
      <c r="P368" s="708"/>
      <c r="Q368" s="708"/>
      <c r="R368" s="708"/>
      <c r="S368" s="708"/>
      <c r="T368" s="708"/>
      <c r="U368" s="708"/>
      <c r="V368" s="708"/>
      <c r="W368" s="708"/>
      <c r="X368" s="708"/>
      <c r="Y368" s="708"/>
      <c r="Z368" s="708"/>
      <c r="AA368" s="709"/>
      <c r="AB368" s="709"/>
      <c r="AC368" s="709"/>
      <c r="AD368" s="709"/>
      <c r="AE368" s="710"/>
      <c r="AF368" s="711"/>
      <c r="AG368" s="2"/>
      <c r="AH368" s="2"/>
      <c r="AI368" s="2"/>
      <c r="AJ368" s="2"/>
      <c r="AK368" s="60"/>
      <c r="AL368" s="60"/>
      <c r="AM368" s="60"/>
      <c r="AN368" s="2"/>
      <c r="AO368" s="2"/>
      <c r="AP368" s="2"/>
      <c r="AQ368" s="2"/>
      <c r="AR368" s="2"/>
    </row>
    <row r="369" spans="1:82" ht="15" hidden="1" x14ac:dyDescent="0.25">
      <c r="A369" s="712" t="s">
        <v>85</v>
      </c>
      <c r="B369" s="713"/>
      <c r="C369" s="713"/>
      <c r="D369" s="713"/>
      <c r="E369" s="713"/>
      <c r="F369" s="713"/>
      <c r="G369" s="713"/>
      <c r="H369" s="713"/>
      <c r="I369" s="713"/>
      <c r="J369" s="713"/>
      <c r="K369" s="713"/>
      <c r="L369" s="713"/>
      <c r="M369" s="713"/>
      <c r="N369" s="713"/>
      <c r="O369" s="713"/>
      <c r="P369" s="713"/>
      <c r="Q369" s="713"/>
      <c r="R369" s="713"/>
      <c r="S369" s="713"/>
      <c r="T369" s="713"/>
      <c r="U369" s="713"/>
      <c r="V369" s="713"/>
      <c r="W369" s="713"/>
      <c r="X369" s="708"/>
      <c r="Y369" s="708"/>
      <c r="Z369" s="708"/>
      <c r="AA369" s="709"/>
      <c r="AB369" s="709"/>
      <c r="AC369" s="709"/>
      <c r="AD369" s="709"/>
      <c r="AE369" s="710"/>
      <c r="AF369" s="714"/>
      <c r="AG369" s="2"/>
      <c r="AH369" s="2"/>
      <c r="AI369" s="2"/>
      <c r="AJ369" s="2"/>
      <c r="AK369" s="60"/>
      <c r="AL369" s="60"/>
      <c r="AM369" s="60"/>
      <c r="AN369" s="2"/>
      <c r="AO369" s="2"/>
      <c r="AP369" s="2"/>
      <c r="AQ369" s="2"/>
      <c r="AR369" s="2"/>
    </row>
    <row r="370" spans="1:82" hidden="1" x14ac:dyDescent="0.2">
      <c r="A370" s="81" t="s">
        <v>547</v>
      </c>
      <c r="B370" s="82" t="s">
        <v>548</v>
      </c>
      <c r="C370" s="82">
        <v>4301071033</v>
      </c>
      <c r="D370" s="82">
        <v>4607111035332</v>
      </c>
      <c r="E370" s="83">
        <v>0.43</v>
      </c>
      <c r="F370" s="84">
        <v>16</v>
      </c>
      <c r="G370" s="83">
        <v>6.88</v>
      </c>
      <c r="H370" s="83">
        <v>7.2060000000000004</v>
      </c>
      <c r="I370" s="85">
        <v>84</v>
      </c>
      <c r="J370" s="85" t="s">
        <v>89</v>
      </c>
      <c r="K370" s="86" t="s">
        <v>88</v>
      </c>
      <c r="L370" s="86"/>
      <c r="M370" s="699">
        <v>180</v>
      </c>
      <c r="N370" s="699"/>
      <c r="O370" s="78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70" s="701"/>
      <c r="Q370" s="701"/>
      <c r="R370" s="701"/>
      <c r="S370" s="701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57</v>
      </c>
      <c r="AE370" s="81" t="s">
        <v>57</v>
      </c>
      <c r="AF370" s="551" t="s">
        <v>549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68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81" t="s">
        <v>550</v>
      </c>
      <c r="B371" s="82" t="s">
        <v>551</v>
      </c>
      <c r="C371" s="82">
        <v>4301071000</v>
      </c>
      <c r="D371" s="82">
        <v>4607111038708</v>
      </c>
      <c r="E371" s="83">
        <v>0.8</v>
      </c>
      <c r="F371" s="84">
        <v>8</v>
      </c>
      <c r="G371" s="83">
        <v>6.4</v>
      </c>
      <c r="H371" s="83">
        <v>6.67</v>
      </c>
      <c r="I371" s="85">
        <v>84</v>
      </c>
      <c r="J371" s="85" t="s">
        <v>89</v>
      </c>
      <c r="K371" s="86" t="s">
        <v>88</v>
      </c>
      <c r="L371" s="86"/>
      <c r="M371" s="699">
        <v>180</v>
      </c>
      <c r="N371" s="699"/>
      <c r="O371" s="7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1" s="701"/>
      <c r="Q371" s="701"/>
      <c r="R371" s="701"/>
      <c r="S371" s="701"/>
      <c r="T371" s="87" t="s">
        <v>42</v>
      </c>
      <c r="U371" s="64">
        <v>0</v>
      </c>
      <c r="V371" s="65">
        <f>IFERROR(IF(U371="","",U371),"")</f>
        <v>0</v>
      </c>
      <c r="W371" s="64">
        <v>0</v>
      </c>
      <c r="X371" s="65">
        <f>IFERROR(IF(W371="","",W371),"")</f>
        <v>0</v>
      </c>
      <c r="Y371" s="64">
        <v>0</v>
      </c>
      <c r="Z371" s="65">
        <f>IFERROR(IF(Y371="","",Y371),"")</f>
        <v>0</v>
      </c>
      <c r="AA371" s="64">
        <v>0</v>
      </c>
      <c r="AB371" s="65">
        <f>IFERROR(IF(AA371="","",AA371),"")</f>
        <v>0</v>
      </c>
      <c r="AC371" s="66" t="str">
        <f>IF(IFERROR(U371*0.0155,0)+IFERROR(W371*0.0155,0)+IFERROR(Y371*0.0155,0)+IFERROR(AA371*0.0155,0)=0,"",IFERROR(U371*0.0155,0)+IFERROR(W371*0.0155,0)+IFERROR(Y371*0.0155,0)+IFERROR(AA371*0.0155,0))</f>
        <v/>
      </c>
      <c r="AD371" s="81" t="s">
        <v>57</v>
      </c>
      <c r="AE371" s="81" t="s">
        <v>57</v>
      </c>
      <c r="AF371" s="553" t="s">
        <v>549</v>
      </c>
      <c r="AG371" s="2"/>
      <c r="AH371" s="2"/>
      <c r="AI371" s="2"/>
      <c r="AJ371" s="2"/>
      <c r="AK371" s="2"/>
      <c r="AL371" s="60"/>
      <c r="AM371" s="60"/>
      <c r="AN371" s="60"/>
      <c r="AO371" s="2"/>
      <c r="AP371" s="2"/>
      <c r="AQ371" s="2"/>
      <c r="AR371" s="2"/>
      <c r="AS371" s="2"/>
      <c r="AT371" s="2"/>
      <c r="AU371" s="20"/>
      <c r="AV371" s="20"/>
      <c r="AW371" s="21"/>
      <c r="BB371" s="552" t="s">
        <v>68</v>
      </c>
      <c r="BO371" s="79">
        <f>IFERROR(U371*H371,0)</f>
        <v>0</v>
      </c>
      <c r="BP371" s="79">
        <f>IFERROR(V371*H371,0)</f>
        <v>0</v>
      </c>
      <c r="BQ371" s="79">
        <f>IFERROR(U371/I371,0)</f>
        <v>0</v>
      </c>
      <c r="BR371" s="79">
        <f>IFERROR(V371/I371,0)</f>
        <v>0</v>
      </c>
      <c r="BS371" s="79">
        <f>IFERROR(W371*H371,0)</f>
        <v>0</v>
      </c>
      <c r="BT371" s="79">
        <f>IFERROR(X371*H371,0)</f>
        <v>0</v>
      </c>
      <c r="BU371" s="79">
        <f>IFERROR(W371/I371,0)</f>
        <v>0</v>
      </c>
      <c r="BV371" s="79">
        <f>IFERROR(X371/I371,0)</f>
        <v>0</v>
      </c>
      <c r="BW371" s="79">
        <f>IFERROR(Y371*H371,0)</f>
        <v>0</v>
      </c>
      <c r="BX371" s="79">
        <f>IFERROR(Z371*H371,0)</f>
        <v>0</v>
      </c>
      <c r="BY371" s="79">
        <f>IFERROR(Y371/I371,0)</f>
        <v>0</v>
      </c>
      <c r="BZ371" s="79">
        <f>IFERROR(Z371/I371,0)</f>
        <v>0</v>
      </c>
      <c r="CA371" s="79">
        <f>IFERROR(AA371*H371,0)</f>
        <v>0</v>
      </c>
      <c r="CB371" s="79">
        <f>IFERROR(AB371*H371,0)</f>
        <v>0</v>
      </c>
      <c r="CC371" s="79">
        <f>IFERROR(AA371/I371,0)</f>
        <v>0</v>
      </c>
      <c r="CD371" s="79">
        <f>IFERROR(AB371/I371,0)</f>
        <v>0</v>
      </c>
    </row>
    <row r="372" spans="1:82" hidden="1" x14ac:dyDescent="0.2">
      <c r="A372" s="81" t="s">
        <v>552</v>
      </c>
      <c r="B372" s="82" t="s">
        <v>553</v>
      </c>
      <c r="C372" s="82">
        <v>4301071037</v>
      </c>
      <c r="D372" s="82">
        <v>4607111035080</v>
      </c>
      <c r="E372" s="83">
        <v>0.9</v>
      </c>
      <c r="F372" s="84">
        <v>8</v>
      </c>
      <c r="G372" s="83">
        <v>7.2</v>
      </c>
      <c r="H372" s="83">
        <v>7.47</v>
      </c>
      <c r="I372" s="85">
        <v>84</v>
      </c>
      <c r="J372" s="85" t="s">
        <v>89</v>
      </c>
      <c r="K372" s="86" t="s">
        <v>88</v>
      </c>
      <c r="L372" s="86"/>
      <c r="M372" s="699">
        <v>180</v>
      </c>
      <c r="N372" s="699"/>
      <c r="O372" s="780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72" s="701"/>
      <c r="Q372" s="701"/>
      <c r="R372" s="701"/>
      <c r="S372" s="701"/>
      <c r="T372" s="87" t="s">
        <v>42</v>
      </c>
      <c r="U372" s="64">
        <v>0</v>
      </c>
      <c r="V372" s="65">
        <f>IFERROR(IF(U372="","",U372),"")</f>
        <v>0</v>
      </c>
      <c r="W372" s="64">
        <v>0</v>
      </c>
      <c r="X372" s="65">
        <f>IFERROR(IF(W372="","",W372),"")</f>
        <v>0</v>
      </c>
      <c r="Y372" s="64">
        <v>0</v>
      </c>
      <c r="Z372" s="65">
        <f>IFERROR(IF(Y372="","",Y372),"")</f>
        <v>0</v>
      </c>
      <c r="AA372" s="64">
        <v>0</v>
      </c>
      <c r="AB372" s="65">
        <f>IFERROR(IF(AA372="","",AA372),"")</f>
        <v>0</v>
      </c>
      <c r="AC372" s="66" t="str">
        <f>IF(IFERROR(U372*0.0155,0)+IFERROR(W372*0.0155,0)+IFERROR(Y372*0.0155,0)+IFERROR(AA372*0.0155,0)=0,"",IFERROR(U372*0.0155,0)+IFERROR(W372*0.0155,0)+IFERROR(Y372*0.0155,0)+IFERROR(AA372*0.0155,0))</f>
        <v/>
      </c>
      <c r="AD372" s="81" t="s">
        <v>57</v>
      </c>
      <c r="AE372" s="81" t="s">
        <v>57</v>
      </c>
      <c r="AF372" s="555" t="s">
        <v>549</v>
      </c>
      <c r="AG372" s="2"/>
      <c r="AH372" s="2"/>
      <c r="AI372" s="2"/>
      <c r="AJ372" s="2"/>
      <c r="AK372" s="2"/>
      <c r="AL372" s="60"/>
      <c r="AM372" s="60"/>
      <c r="AN372" s="60"/>
      <c r="AO372" s="2"/>
      <c r="AP372" s="2"/>
      <c r="AQ372" s="2"/>
      <c r="AR372" s="2"/>
      <c r="AS372" s="2"/>
      <c r="AT372" s="2"/>
      <c r="AU372" s="20"/>
      <c r="AV372" s="20"/>
      <c r="AW372" s="21"/>
      <c r="BB372" s="554" t="s">
        <v>68</v>
      </c>
      <c r="BO372" s="79">
        <f>IFERROR(U372*H372,0)</f>
        <v>0</v>
      </c>
      <c r="BP372" s="79">
        <f>IFERROR(V372*H372,0)</f>
        <v>0</v>
      </c>
      <c r="BQ372" s="79">
        <f>IFERROR(U372/I372,0)</f>
        <v>0</v>
      </c>
      <c r="BR372" s="79">
        <f>IFERROR(V372/I372,0)</f>
        <v>0</v>
      </c>
      <c r="BS372" s="79">
        <f>IFERROR(W372*H372,0)</f>
        <v>0</v>
      </c>
      <c r="BT372" s="79">
        <f>IFERROR(X372*H372,0)</f>
        <v>0</v>
      </c>
      <c r="BU372" s="79">
        <f>IFERROR(W372/I372,0)</f>
        <v>0</v>
      </c>
      <c r="BV372" s="79">
        <f>IFERROR(X372/I372,0)</f>
        <v>0</v>
      </c>
      <c r="BW372" s="79">
        <f>IFERROR(Y372*H372,0)</f>
        <v>0</v>
      </c>
      <c r="BX372" s="79">
        <f>IFERROR(Z372*H372,0)</f>
        <v>0</v>
      </c>
      <c r="BY372" s="79">
        <f>IFERROR(Y372/I372,0)</f>
        <v>0</v>
      </c>
      <c r="BZ372" s="79">
        <f>IFERROR(Z372/I372,0)</f>
        <v>0</v>
      </c>
      <c r="CA372" s="79">
        <f>IFERROR(AA372*H372,0)</f>
        <v>0</v>
      </c>
      <c r="CB372" s="79">
        <f>IFERROR(AB372*H372,0)</f>
        <v>0</v>
      </c>
      <c r="CC372" s="79">
        <f>IFERROR(AA372/I372,0)</f>
        <v>0</v>
      </c>
      <c r="CD372" s="79">
        <f>IFERROR(AB372/I372,0)</f>
        <v>0</v>
      </c>
    </row>
    <row r="373" spans="1:82" hidden="1" x14ac:dyDescent="0.2">
      <c r="A373" s="696"/>
      <c r="B373" s="696"/>
      <c r="C373" s="696"/>
      <c r="D373" s="696"/>
      <c r="E373" s="696"/>
      <c r="F373" s="696"/>
      <c r="G373" s="696"/>
      <c r="H373" s="696"/>
      <c r="I373" s="696"/>
      <c r="J373" s="696"/>
      <c r="K373" s="696"/>
      <c r="L373" s="696"/>
      <c r="M373" s="696"/>
      <c r="N373" s="696"/>
      <c r="O373" s="704" t="s">
        <v>43</v>
      </c>
      <c r="P373" s="705"/>
      <c r="Q373" s="705"/>
      <c r="R373" s="705"/>
      <c r="S373" s="705"/>
      <c r="T373" s="39" t="s">
        <v>42</v>
      </c>
      <c r="U373" s="104">
        <f t="shared" ref="U373:AB373" si="303">IFERROR(SUM(U370:U372),0)</f>
        <v>0</v>
      </c>
      <c r="V373" s="104">
        <f t="shared" si="303"/>
        <v>0</v>
      </c>
      <c r="W373" s="104">
        <f t="shared" si="303"/>
        <v>0</v>
      </c>
      <c r="X373" s="104">
        <f t="shared" si="303"/>
        <v>0</v>
      </c>
      <c r="Y373" s="104">
        <f t="shared" si="303"/>
        <v>0</v>
      </c>
      <c r="Z373" s="104">
        <f t="shared" si="303"/>
        <v>0</v>
      </c>
      <c r="AA373" s="104">
        <f t="shared" si="303"/>
        <v>0</v>
      </c>
      <c r="AB373" s="104">
        <f t="shared" si="303"/>
        <v>0</v>
      </c>
      <c r="AC373" s="104">
        <f>IFERROR(IF(AC370="",0,AC370),0)+IFERROR(IF(AC371="",0,AC371),0)+IFERROR(IF(AC372="",0,AC372),0)</f>
        <v>0</v>
      </c>
      <c r="AD373" s="3"/>
      <c r="AE373" s="71"/>
      <c r="AF373" s="3"/>
      <c r="AG373" s="3"/>
      <c r="AH373" s="3"/>
      <c r="AI373" s="3"/>
      <c r="AJ373" s="3"/>
      <c r="AK373" s="3"/>
      <c r="AL373" s="61"/>
      <c r="AM373" s="61"/>
      <c r="AN373" s="61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idden="1" x14ac:dyDescent="0.2">
      <c r="A374" s="696"/>
      <c r="B374" s="696"/>
      <c r="C374" s="696"/>
      <c r="D374" s="696"/>
      <c r="E374" s="696"/>
      <c r="F374" s="696"/>
      <c r="G374" s="696"/>
      <c r="H374" s="696"/>
      <c r="I374" s="696"/>
      <c r="J374" s="696"/>
      <c r="K374" s="696"/>
      <c r="L374" s="696"/>
      <c r="M374" s="696"/>
      <c r="N374" s="696"/>
      <c r="O374" s="704" t="s">
        <v>43</v>
      </c>
      <c r="P374" s="705"/>
      <c r="Q374" s="705"/>
      <c r="R374" s="705"/>
      <c r="S374" s="705"/>
      <c r="T374" s="39" t="s">
        <v>0</v>
      </c>
      <c r="U374" s="106">
        <f>IFERROR(U370*G370,0)+IFERROR(U371*G371,0)+IFERROR(U372*G372,0)</f>
        <v>0</v>
      </c>
      <c r="V374" s="106">
        <f>IFERROR(V370*G370,0)+IFERROR(V371*G371,0)+IFERROR(V372*G372,0)</f>
        <v>0</v>
      </c>
      <c r="W374" s="106">
        <f>IFERROR(W370*G370,0)+IFERROR(W371*G371,0)+IFERROR(W372*G372,0)</f>
        <v>0</v>
      </c>
      <c r="X374" s="106">
        <f>IFERROR(X370*G370,0)+IFERROR(X371*G371,0)+IFERROR(X372*G372,0)</f>
        <v>0</v>
      </c>
      <c r="Y374" s="106">
        <f>IFERROR(Y370*G370,0)+IFERROR(Y371*G371,0)+IFERROR(Y372*G372,0)</f>
        <v>0</v>
      </c>
      <c r="Z374" s="106">
        <f>IFERROR(Z370*G370,0)+IFERROR(Z371*G371,0)+IFERROR(Z372*G372,0)</f>
        <v>0</v>
      </c>
      <c r="AA374" s="106">
        <f>IFERROR(AA370*G370,0)+IFERROR(AA371*G371,0)+IFERROR(AA372*G372,0)</f>
        <v>0</v>
      </c>
      <c r="AB374" s="106">
        <f>IFERROR(AB370*G370,0)+IFERROR(AB371*G371,0)+IFERROR(AB372*G372,0)</f>
        <v>0</v>
      </c>
      <c r="AC374" s="104" t="s">
        <v>57</v>
      </c>
      <c r="AD374" s="3"/>
      <c r="AE374" s="71"/>
      <c r="AF374" s="3"/>
      <c r="AG374" s="3"/>
      <c r="AH374" s="3"/>
      <c r="AI374" s="3"/>
      <c r="AJ374" s="3"/>
      <c r="AK374" s="3"/>
      <c r="AL374" s="61"/>
      <c r="AM374" s="61"/>
      <c r="AN374" s="61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ht="27.75" hidden="1" customHeight="1" x14ac:dyDescent="0.2">
      <c r="A375" s="766" t="s">
        <v>554</v>
      </c>
      <c r="B375" s="767"/>
      <c r="C375" s="767"/>
      <c r="D375" s="767"/>
      <c r="E375" s="767"/>
      <c r="F375" s="767"/>
      <c r="G375" s="767"/>
      <c r="H375" s="767"/>
      <c r="I375" s="767"/>
      <c r="J375" s="767"/>
      <c r="K375" s="767"/>
      <c r="L375" s="767"/>
      <c r="M375" s="767"/>
      <c r="N375" s="767"/>
      <c r="O375" s="767"/>
      <c r="P375" s="767"/>
      <c r="Q375" s="767"/>
      <c r="R375" s="767"/>
      <c r="S375" s="767"/>
      <c r="T375" s="767"/>
      <c r="U375" s="767"/>
      <c r="V375" s="767"/>
      <c r="W375" s="768"/>
      <c r="X375" s="768"/>
      <c r="Y375" s="768"/>
      <c r="Z375" s="768"/>
      <c r="AA375" s="709"/>
      <c r="AB375" s="709"/>
      <c r="AC375" s="709"/>
      <c r="AD375" s="709"/>
      <c r="AE375" s="710"/>
      <c r="AF375" s="769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ht="15" hidden="1" x14ac:dyDescent="0.25">
      <c r="A376" s="707" t="s">
        <v>555</v>
      </c>
      <c r="B376" s="708"/>
      <c r="C376" s="708"/>
      <c r="D376" s="708"/>
      <c r="E376" s="708"/>
      <c r="F376" s="708"/>
      <c r="G376" s="708"/>
      <c r="H376" s="708"/>
      <c r="I376" s="708"/>
      <c r="J376" s="708"/>
      <c r="K376" s="708"/>
      <c r="L376" s="708"/>
      <c r="M376" s="708"/>
      <c r="N376" s="708"/>
      <c r="O376" s="708"/>
      <c r="P376" s="708"/>
      <c r="Q376" s="708"/>
      <c r="R376" s="708"/>
      <c r="S376" s="708"/>
      <c r="T376" s="708"/>
      <c r="U376" s="708"/>
      <c r="V376" s="708"/>
      <c r="W376" s="708"/>
      <c r="X376" s="708"/>
      <c r="Y376" s="708"/>
      <c r="Z376" s="708"/>
      <c r="AA376" s="709"/>
      <c r="AB376" s="709"/>
      <c r="AC376" s="709"/>
      <c r="AD376" s="709"/>
      <c r="AE376" s="710"/>
      <c r="AF376" s="711"/>
      <c r="AG376" s="2"/>
      <c r="AH376" s="2"/>
      <c r="AI376" s="2"/>
      <c r="AJ376" s="2"/>
      <c r="AK376" s="60"/>
      <c r="AL376" s="60"/>
      <c r="AM376" s="60"/>
      <c r="AN376" s="2"/>
      <c r="AO376" s="2"/>
      <c r="AP376" s="2"/>
      <c r="AQ376" s="2"/>
      <c r="AR376" s="2"/>
    </row>
    <row r="377" spans="1:82" ht="15" hidden="1" x14ac:dyDescent="0.25">
      <c r="A377" s="712" t="s">
        <v>176</v>
      </c>
      <c r="B377" s="713"/>
      <c r="C377" s="713"/>
      <c r="D377" s="713"/>
      <c r="E377" s="713"/>
      <c r="F377" s="713"/>
      <c r="G377" s="713"/>
      <c r="H377" s="713"/>
      <c r="I377" s="713"/>
      <c r="J377" s="713"/>
      <c r="K377" s="713"/>
      <c r="L377" s="713"/>
      <c r="M377" s="713"/>
      <c r="N377" s="713"/>
      <c r="O377" s="713"/>
      <c r="P377" s="713"/>
      <c r="Q377" s="713"/>
      <c r="R377" s="713"/>
      <c r="S377" s="713"/>
      <c r="T377" s="713"/>
      <c r="U377" s="713"/>
      <c r="V377" s="713"/>
      <c r="W377" s="713"/>
      <c r="X377" s="708"/>
      <c r="Y377" s="708"/>
      <c r="Z377" s="708"/>
      <c r="AA377" s="709"/>
      <c r="AB377" s="709"/>
      <c r="AC377" s="709"/>
      <c r="AD377" s="709"/>
      <c r="AE377" s="710"/>
      <c r="AF377" s="714"/>
      <c r="AG377" s="2"/>
      <c r="AH377" s="2"/>
      <c r="AI377" s="2"/>
      <c r="AJ377" s="2"/>
      <c r="AK377" s="60"/>
      <c r="AL377" s="60"/>
      <c r="AM377" s="60"/>
      <c r="AN377" s="2"/>
      <c r="AO377" s="2"/>
      <c r="AP377" s="2"/>
      <c r="AQ377" s="2"/>
      <c r="AR377" s="2"/>
    </row>
    <row r="378" spans="1:82" x14ac:dyDescent="0.2">
      <c r="A378" s="81" t="s">
        <v>556</v>
      </c>
      <c r="B378" s="82" t="s">
        <v>557</v>
      </c>
      <c r="C378" s="82">
        <v>4301135400</v>
      </c>
      <c r="D378" s="82">
        <v>4607111039361</v>
      </c>
      <c r="E378" s="83">
        <v>0.25</v>
      </c>
      <c r="F378" s="84">
        <v>12</v>
      </c>
      <c r="G378" s="83">
        <v>3</v>
      </c>
      <c r="H378" s="83">
        <v>3.7035999999999998</v>
      </c>
      <c r="I378" s="85">
        <v>70</v>
      </c>
      <c r="J378" s="85" t="s">
        <v>96</v>
      </c>
      <c r="K378" s="86" t="s">
        <v>88</v>
      </c>
      <c r="L378" s="86"/>
      <c r="M378" s="699">
        <v>180</v>
      </c>
      <c r="N378" s="699"/>
      <c r="O378" s="7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8" s="701"/>
      <c r="Q378" s="701"/>
      <c r="R378" s="701"/>
      <c r="S378" s="701"/>
      <c r="T378" s="87" t="s">
        <v>42</v>
      </c>
      <c r="U378" s="64">
        <v>0</v>
      </c>
      <c r="V378" s="65">
        <f>IFERROR(IF(U378="","",U378),"")</f>
        <v>0</v>
      </c>
      <c r="W378" s="64">
        <v>6</v>
      </c>
      <c r="X378" s="65">
        <f>IFERROR(IF(W378="","",W378),"")</f>
        <v>6</v>
      </c>
      <c r="Y378" s="64">
        <v>0</v>
      </c>
      <c r="Z378" s="65">
        <f>IFERROR(IF(Y378="","",Y378),"")</f>
        <v>0</v>
      </c>
      <c r="AA378" s="64">
        <v>0</v>
      </c>
      <c r="AB378" s="65">
        <f>IFERROR(IF(AA378="","",AA378),"")</f>
        <v>0</v>
      </c>
      <c r="AC378" s="66">
        <f>IF(IFERROR(U378*0.01788,0)+IFERROR(W378*0.01788,0)+IFERROR(Y378*0.01788,0)+IFERROR(AA378*0.01788,0)=0,"",IFERROR(U378*0.01788,0)+IFERROR(W378*0.01788,0)+IFERROR(Y378*0.01788,0)+IFERROR(AA378*0.01788,0))</f>
        <v>0.10728</v>
      </c>
      <c r="AD378" s="81" t="s">
        <v>57</v>
      </c>
      <c r="AE378" s="81" t="s">
        <v>57</v>
      </c>
      <c r="AF378" s="557" t="s">
        <v>558</v>
      </c>
      <c r="AG378" s="2"/>
      <c r="AH378" s="2"/>
      <c r="AI378" s="2"/>
      <c r="AJ378" s="2"/>
      <c r="AK378" s="2"/>
      <c r="AL378" s="60"/>
      <c r="AM378" s="60"/>
      <c r="AN378" s="60"/>
      <c r="AO378" s="2"/>
      <c r="AP378" s="2"/>
      <c r="AQ378" s="2"/>
      <c r="AR378" s="2"/>
      <c r="AS378" s="2"/>
      <c r="AT378" s="2"/>
      <c r="AU378" s="20"/>
      <c r="AV378" s="20"/>
      <c r="AW378" s="21"/>
      <c r="BB378" s="556" t="s">
        <v>97</v>
      </c>
      <c r="BO378" s="79">
        <f>IFERROR(U378*H378,0)</f>
        <v>0</v>
      </c>
      <c r="BP378" s="79">
        <f>IFERROR(V378*H378,0)</f>
        <v>0</v>
      </c>
      <c r="BQ378" s="79">
        <f>IFERROR(U378/I378,0)</f>
        <v>0</v>
      </c>
      <c r="BR378" s="79">
        <f>IFERROR(V378/I378,0)</f>
        <v>0</v>
      </c>
      <c r="BS378" s="79">
        <f>IFERROR(W378*H378,0)</f>
        <v>22.221599999999999</v>
      </c>
      <c r="BT378" s="79">
        <f>IFERROR(X378*H378,0)</f>
        <v>22.221599999999999</v>
      </c>
      <c r="BU378" s="79">
        <f>IFERROR(W378/I378,0)</f>
        <v>8.5714285714285715E-2</v>
      </c>
      <c r="BV378" s="79">
        <f>IFERROR(X378/I378,0)</f>
        <v>8.5714285714285715E-2</v>
      </c>
      <c r="BW378" s="79">
        <f>IFERROR(Y378*H378,0)</f>
        <v>0</v>
      </c>
      <c r="BX378" s="79">
        <f>IFERROR(Z378*H378,0)</f>
        <v>0</v>
      </c>
      <c r="BY378" s="79">
        <f>IFERROR(Y378/I378,0)</f>
        <v>0</v>
      </c>
      <c r="BZ378" s="79">
        <f>IFERROR(Z378/I378,0)</f>
        <v>0</v>
      </c>
      <c r="CA378" s="79">
        <f>IFERROR(AA378*H378,0)</f>
        <v>0</v>
      </c>
      <c r="CB378" s="79">
        <f>IFERROR(AB378*H378,0)</f>
        <v>0</v>
      </c>
      <c r="CC378" s="79">
        <f>IFERROR(AA378/I378,0)</f>
        <v>0</v>
      </c>
      <c r="CD378" s="79">
        <f>IFERROR(AB378/I378,0)</f>
        <v>0</v>
      </c>
    </row>
    <row r="379" spans="1:82" x14ac:dyDescent="0.2">
      <c r="A379" s="696"/>
      <c r="B379" s="696"/>
      <c r="C379" s="696"/>
      <c r="D379" s="696"/>
      <c r="E379" s="696"/>
      <c r="F379" s="696"/>
      <c r="G379" s="696"/>
      <c r="H379" s="696"/>
      <c r="I379" s="696"/>
      <c r="J379" s="696"/>
      <c r="K379" s="696"/>
      <c r="L379" s="696"/>
      <c r="M379" s="696"/>
      <c r="N379" s="696"/>
      <c r="O379" s="704" t="s">
        <v>43</v>
      </c>
      <c r="P379" s="705"/>
      <c r="Q379" s="705"/>
      <c r="R379" s="705"/>
      <c r="S379" s="705"/>
      <c r="T379" s="39" t="s">
        <v>42</v>
      </c>
      <c r="U379" s="104">
        <f t="shared" ref="U379:AB379" si="304">IFERROR(SUM(U378:U378),0)</f>
        <v>0</v>
      </c>
      <c r="V379" s="104">
        <f t="shared" si="304"/>
        <v>0</v>
      </c>
      <c r="W379" s="104">
        <f t="shared" si="304"/>
        <v>6</v>
      </c>
      <c r="X379" s="104">
        <f t="shared" si="304"/>
        <v>6</v>
      </c>
      <c r="Y379" s="104">
        <f t="shared" si="304"/>
        <v>0</v>
      </c>
      <c r="Z379" s="104">
        <f t="shared" si="304"/>
        <v>0</v>
      </c>
      <c r="AA379" s="104">
        <f t="shared" si="304"/>
        <v>0</v>
      </c>
      <c r="AB379" s="104">
        <f t="shared" si="304"/>
        <v>0</v>
      </c>
      <c r="AC379" s="104">
        <f>IFERROR(IF(AC378="",0,AC378),0)</f>
        <v>0.10728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x14ac:dyDescent="0.2">
      <c r="A380" s="696"/>
      <c r="B380" s="696"/>
      <c r="C380" s="696"/>
      <c r="D380" s="696"/>
      <c r="E380" s="696"/>
      <c r="F380" s="696"/>
      <c r="G380" s="696"/>
      <c r="H380" s="696"/>
      <c r="I380" s="696"/>
      <c r="J380" s="696"/>
      <c r="K380" s="696"/>
      <c r="L380" s="696"/>
      <c r="M380" s="696"/>
      <c r="N380" s="696"/>
      <c r="O380" s="704" t="s">
        <v>43</v>
      </c>
      <c r="P380" s="705"/>
      <c r="Q380" s="705"/>
      <c r="R380" s="705"/>
      <c r="S380" s="705"/>
      <c r="T380" s="39" t="s">
        <v>0</v>
      </c>
      <c r="U380" s="106">
        <f>IFERROR(U378*G378,0)</f>
        <v>0</v>
      </c>
      <c r="V380" s="106">
        <f>IFERROR(V378*G378,0)</f>
        <v>0</v>
      </c>
      <c r="W380" s="106">
        <f>IFERROR(W378*G378,0)</f>
        <v>18</v>
      </c>
      <c r="X380" s="106">
        <f>IFERROR(X378*G378,0)</f>
        <v>18</v>
      </c>
      <c r="Y380" s="106">
        <f>IFERROR(Y378*G378,0)</f>
        <v>0</v>
      </c>
      <c r="Z380" s="106">
        <f>IFERROR(Z378*G378,0)</f>
        <v>0</v>
      </c>
      <c r="AA380" s="106">
        <f>IFERROR(AA378*G378,0)</f>
        <v>0</v>
      </c>
      <c r="AB380" s="106">
        <f>IFERROR(AB378*G378,0)</f>
        <v>0</v>
      </c>
      <c r="AC380" s="104" t="s">
        <v>57</v>
      </c>
      <c r="AD380" s="3"/>
      <c r="AE380" s="71"/>
      <c r="AF380" s="3"/>
      <c r="AG380" s="3"/>
      <c r="AH380" s="3"/>
      <c r="AI380" s="3"/>
      <c r="AJ380" s="3"/>
      <c r="AK380" s="3"/>
      <c r="AL380" s="61"/>
      <c r="AM380" s="61"/>
      <c r="AN380" s="61"/>
      <c r="AO380" s="3"/>
      <c r="AP380" s="3"/>
      <c r="AQ380" s="2"/>
      <c r="AR380" s="2"/>
      <c r="AS380" s="2"/>
      <c r="AT380" s="2"/>
      <c r="AU380" s="20"/>
      <c r="AV380" s="20"/>
      <c r="AW380" s="21"/>
    </row>
    <row r="381" spans="1:82" ht="27.75" hidden="1" customHeight="1" x14ac:dyDescent="0.2">
      <c r="A381" s="766" t="s">
        <v>559</v>
      </c>
      <c r="B381" s="767"/>
      <c r="C381" s="767"/>
      <c r="D381" s="767"/>
      <c r="E381" s="767"/>
      <c r="F381" s="767"/>
      <c r="G381" s="767"/>
      <c r="H381" s="767"/>
      <c r="I381" s="767"/>
      <c r="J381" s="767"/>
      <c r="K381" s="767"/>
      <c r="L381" s="767"/>
      <c r="M381" s="767"/>
      <c r="N381" s="767"/>
      <c r="O381" s="767"/>
      <c r="P381" s="767"/>
      <c r="Q381" s="767"/>
      <c r="R381" s="767"/>
      <c r="S381" s="767"/>
      <c r="T381" s="767"/>
      <c r="U381" s="767"/>
      <c r="V381" s="767"/>
      <c r="W381" s="768"/>
      <c r="X381" s="768"/>
      <c r="Y381" s="768"/>
      <c r="Z381" s="768"/>
      <c r="AA381" s="709"/>
      <c r="AB381" s="709"/>
      <c r="AC381" s="709"/>
      <c r="AD381" s="709"/>
      <c r="AE381" s="710"/>
      <c r="AF381" s="769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707" t="s">
        <v>560</v>
      </c>
      <c r="B382" s="708"/>
      <c r="C382" s="708"/>
      <c r="D382" s="708"/>
      <c r="E382" s="708"/>
      <c r="F382" s="708"/>
      <c r="G382" s="708"/>
      <c r="H382" s="708"/>
      <c r="I382" s="708"/>
      <c r="J382" s="708"/>
      <c r="K382" s="708"/>
      <c r="L382" s="708"/>
      <c r="M382" s="708"/>
      <c r="N382" s="708"/>
      <c r="O382" s="708"/>
      <c r="P382" s="708"/>
      <c r="Q382" s="708"/>
      <c r="R382" s="708"/>
      <c r="S382" s="708"/>
      <c r="T382" s="708"/>
      <c r="U382" s="708"/>
      <c r="V382" s="708"/>
      <c r="W382" s="708"/>
      <c r="X382" s="708"/>
      <c r="Y382" s="708"/>
      <c r="Z382" s="708"/>
      <c r="AA382" s="709"/>
      <c r="AB382" s="709"/>
      <c r="AC382" s="709"/>
      <c r="AD382" s="709"/>
      <c r="AE382" s="710"/>
      <c r="AF382" s="711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15" hidden="1" x14ac:dyDescent="0.25">
      <c r="A383" s="712" t="s">
        <v>93</v>
      </c>
      <c r="B383" s="713"/>
      <c r="C383" s="713"/>
      <c r="D383" s="713"/>
      <c r="E383" s="713"/>
      <c r="F383" s="713"/>
      <c r="G383" s="713"/>
      <c r="H383" s="713"/>
      <c r="I383" s="713"/>
      <c r="J383" s="713"/>
      <c r="K383" s="713"/>
      <c r="L383" s="713"/>
      <c r="M383" s="713"/>
      <c r="N383" s="713"/>
      <c r="O383" s="713"/>
      <c r="P383" s="713"/>
      <c r="Q383" s="713"/>
      <c r="R383" s="713"/>
      <c r="S383" s="713"/>
      <c r="T383" s="713"/>
      <c r="U383" s="713"/>
      <c r="V383" s="713"/>
      <c r="W383" s="713"/>
      <c r="X383" s="708"/>
      <c r="Y383" s="708"/>
      <c r="Z383" s="708"/>
      <c r="AA383" s="709"/>
      <c r="AB383" s="709"/>
      <c r="AC383" s="709"/>
      <c r="AD383" s="709"/>
      <c r="AE383" s="710"/>
      <c r="AF383" s="714"/>
      <c r="AG383" s="2"/>
      <c r="AH383" s="2"/>
      <c r="AI383" s="2"/>
      <c r="AJ383" s="2"/>
      <c r="AK383" s="60"/>
      <c r="AL383" s="60"/>
      <c r="AM383" s="60"/>
      <c r="AN383" s="2"/>
      <c r="AO383" s="2"/>
      <c r="AP383" s="2"/>
      <c r="AQ383" s="2"/>
      <c r="AR383" s="2"/>
    </row>
    <row r="384" spans="1:82" hidden="1" x14ac:dyDescent="0.2">
      <c r="A384" s="81" t="s">
        <v>561</v>
      </c>
      <c r="B384" s="82" t="s">
        <v>562</v>
      </c>
      <c r="C384" s="82">
        <v>4301132075</v>
      </c>
      <c r="D384" s="82">
        <v>4606038098000</v>
      </c>
      <c r="E384" s="83">
        <v>0.5</v>
      </c>
      <c r="F384" s="84">
        <v>12</v>
      </c>
      <c r="G384" s="83">
        <v>6</v>
      </c>
      <c r="H384" s="83">
        <v>6.23</v>
      </c>
      <c r="I384" s="85">
        <v>84</v>
      </c>
      <c r="J384" s="85" t="s">
        <v>89</v>
      </c>
      <c r="K384" s="86" t="s">
        <v>88</v>
      </c>
      <c r="L384" s="86"/>
      <c r="M384" s="699">
        <v>180</v>
      </c>
      <c r="N384" s="699"/>
      <c r="O384" s="778" t="s">
        <v>563</v>
      </c>
      <c r="P384" s="701"/>
      <c r="Q384" s="701"/>
      <c r="R384" s="701"/>
      <c r="S384" s="701"/>
      <c r="T384" s="87" t="s">
        <v>42</v>
      </c>
      <c r="U384" s="64">
        <v>0</v>
      </c>
      <c r="V384" s="65">
        <f>IFERROR(IF(U384="","",U384),"")</f>
        <v>0</v>
      </c>
      <c r="W384" s="64">
        <v>0</v>
      </c>
      <c r="X384" s="65">
        <f>IFERROR(IF(W384="","",W384),"")</f>
        <v>0</v>
      </c>
      <c r="Y384" s="64">
        <v>0</v>
      </c>
      <c r="Z384" s="65">
        <f>IFERROR(IF(Y384="","",Y384),"")</f>
        <v>0</v>
      </c>
      <c r="AA384" s="64">
        <v>0</v>
      </c>
      <c r="AB384" s="65">
        <f>IFERROR(IF(AA384="","",AA384),"")</f>
        <v>0</v>
      </c>
      <c r="AC384" s="66" t="str">
        <f>IF(IFERROR(U384*0.0155,0)+IFERROR(W384*0.0155,0)+IFERROR(Y384*0.0155,0)+IFERROR(AA384*0.0155,0)=0,"",IFERROR(U384*0.0155,0)+IFERROR(W384*0.0155,0)+IFERROR(Y384*0.0155,0)+IFERROR(AA384*0.0155,0))</f>
        <v/>
      </c>
      <c r="AD384" s="81" t="s">
        <v>57</v>
      </c>
      <c r="AE384" s="81" t="s">
        <v>57</v>
      </c>
      <c r="AF384" s="559" t="s">
        <v>564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558" t="s">
        <v>97</v>
      </c>
      <c r="BO384" s="79">
        <f>IFERROR(U384*H384,0)</f>
        <v>0</v>
      </c>
      <c r="BP384" s="79">
        <f>IFERROR(V384*H384,0)</f>
        <v>0</v>
      </c>
      <c r="BQ384" s="79">
        <f>IFERROR(U384/I384,0)</f>
        <v>0</v>
      </c>
      <c r="BR384" s="79">
        <f>IFERROR(V384/I384,0)</f>
        <v>0</v>
      </c>
      <c r="BS384" s="79">
        <f>IFERROR(W384*H384,0)</f>
        <v>0</v>
      </c>
      <c r="BT384" s="79">
        <f>IFERROR(X384*H384,0)</f>
        <v>0</v>
      </c>
      <c r="BU384" s="79">
        <f>IFERROR(W384/I384,0)</f>
        <v>0</v>
      </c>
      <c r="BV384" s="79">
        <f>IFERROR(X384/I384,0)</f>
        <v>0</v>
      </c>
      <c r="BW384" s="79">
        <f>IFERROR(Y384*H384,0)</f>
        <v>0</v>
      </c>
      <c r="BX384" s="79">
        <f>IFERROR(Z384*H384,0)</f>
        <v>0</v>
      </c>
      <c r="BY384" s="79">
        <f>IFERROR(Y384/I384,0)</f>
        <v>0</v>
      </c>
      <c r="BZ384" s="79">
        <f>IFERROR(Z384/I384,0)</f>
        <v>0</v>
      </c>
      <c r="CA384" s="79">
        <f>IFERROR(AA384*H384,0)</f>
        <v>0</v>
      </c>
      <c r="CB384" s="79">
        <f>IFERROR(AB384*H384,0)</f>
        <v>0</v>
      </c>
      <c r="CC384" s="79">
        <f>IFERROR(AA384/I384,0)</f>
        <v>0</v>
      </c>
      <c r="CD384" s="79">
        <f>IFERROR(AB384/I384,0)</f>
        <v>0</v>
      </c>
    </row>
    <row r="385" spans="1:82" hidden="1" x14ac:dyDescent="0.2">
      <c r="A385" s="81" t="s">
        <v>561</v>
      </c>
      <c r="B385" s="82" t="s">
        <v>562</v>
      </c>
      <c r="C385" s="82">
        <v>4301132187</v>
      </c>
      <c r="D385" s="82">
        <v>4606038098000</v>
      </c>
      <c r="E385" s="83">
        <v>0.5</v>
      </c>
      <c r="F385" s="84">
        <v>12</v>
      </c>
      <c r="G385" s="83">
        <v>6</v>
      </c>
      <c r="H385" s="83">
        <v>6.23</v>
      </c>
      <c r="I385" s="85">
        <v>84</v>
      </c>
      <c r="J385" s="85" t="s">
        <v>89</v>
      </c>
      <c r="K385" s="86" t="s">
        <v>88</v>
      </c>
      <c r="L385" s="86"/>
      <c r="M385" s="699">
        <v>180</v>
      </c>
      <c r="N385" s="699"/>
      <c r="O385" s="779" t="s">
        <v>563</v>
      </c>
      <c r="P385" s="701"/>
      <c r="Q385" s="701"/>
      <c r="R385" s="701"/>
      <c r="S385" s="701"/>
      <c r="T385" s="87" t="s">
        <v>42</v>
      </c>
      <c r="U385" s="64">
        <v>0</v>
      </c>
      <c r="V385" s="65">
        <f>IFERROR(IF(U385="","",U385),"")</f>
        <v>0</v>
      </c>
      <c r="W385" s="64">
        <v>0</v>
      </c>
      <c r="X385" s="65">
        <f>IFERROR(IF(W385="","",W385),"")</f>
        <v>0</v>
      </c>
      <c r="Y385" s="64">
        <v>0</v>
      </c>
      <c r="Z385" s="65">
        <f>IFERROR(IF(Y385="","",Y385),"")</f>
        <v>0</v>
      </c>
      <c r="AA385" s="64">
        <v>0</v>
      </c>
      <c r="AB385" s="65">
        <f>IFERROR(IF(AA385="","",AA385),"")</f>
        <v>0</v>
      </c>
      <c r="AC385" s="66" t="str">
        <f>IF(IFERROR(U385*0.0155,0)+IFERROR(W385*0.0155,0)+IFERROR(Y385*0.0155,0)+IFERROR(AA385*0.0155,0)=0,"",IFERROR(U385*0.0155,0)+IFERROR(W385*0.0155,0)+IFERROR(Y385*0.0155,0)+IFERROR(AA385*0.0155,0))</f>
        <v/>
      </c>
      <c r="AD385" s="81" t="s">
        <v>57</v>
      </c>
      <c r="AE385" s="81" t="s">
        <v>57</v>
      </c>
      <c r="AF385" s="561" t="s">
        <v>564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560" t="s">
        <v>97</v>
      </c>
      <c r="BO385" s="79">
        <f>IFERROR(U385*H385,0)</f>
        <v>0</v>
      </c>
      <c r="BP385" s="79">
        <f>IFERROR(V385*H385,0)</f>
        <v>0</v>
      </c>
      <c r="BQ385" s="79">
        <f>IFERROR(U385/I385,0)</f>
        <v>0</v>
      </c>
      <c r="BR385" s="79">
        <f>IFERROR(V385/I385,0)</f>
        <v>0</v>
      </c>
      <c r="BS385" s="79">
        <f>IFERROR(W385*H385,0)</f>
        <v>0</v>
      </c>
      <c r="BT385" s="79">
        <f>IFERROR(X385*H385,0)</f>
        <v>0</v>
      </c>
      <c r="BU385" s="79">
        <f>IFERROR(W385/I385,0)</f>
        <v>0</v>
      </c>
      <c r="BV385" s="79">
        <f>IFERROR(X385/I385,0)</f>
        <v>0</v>
      </c>
      <c r="BW385" s="79">
        <f>IFERROR(Y385*H385,0)</f>
        <v>0</v>
      </c>
      <c r="BX385" s="79">
        <f>IFERROR(Z385*H385,0)</f>
        <v>0</v>
      </c>
      <c r="BY385" s="79">
        <f>IFERROR(Y385/I385,0)</f>
        <v>0</v>
      </c>
      <c r="BZ385" s="79">
        <f>IFERROR(Z385/I385,0)</f>
        <v>0</v>
      </c>
      <c r="CA385" s="79">
        <f>IFERROR(AA385*H385,0)</f>
        <v>0</v>
      </c>
      <c r="CB385" s="79">
        <f>IFERROR(AB385*H385,0)</f>
        <v>0</v>
      </c>
      <c r="CC385" s="79">
        <f>IFERROR(AA385/I385,0)</f>
        <v>0</v>
      </c>
      <c r="CD385" s="79">
        <f>IFERROR(AB385/I385,0)</f>
        <v>0</v>
      </c>
    </row>
    <row r="386" spans="1:82" hidden="1" x14ac:dyDescent="0.2">
      <c r="A386" s="696"/>
      <c r="B386" s="696"/>
      <c r="C386" s="696"/>
      <c r="D386" s="696"/>
      <c r="E386" s="696"/>
      <c r="F386" s="696"/>
      <c r="G386" s="696"/>
      <c r="H386" s="696"/>
      <c r="I386" s="696"/>
      <c r="J386" s="696"/>
      <c r="K386" s="696"/>
      <c r="L386" s="696"/>
      <c r="M386" s="696"/>
      <c r="N386" s="696"/>
      <c r="O386" s="704" t="s">
        <v>43</v>
      </c>
      <c r="P386" s="705"/>
      <c r="Q386" s="705"/>
      <c r="R386" s="705"/>
      <c r="S386" s="705"/>
      <c r="T386" s="39" t="s">
        <v>42</v>
      </c>
      <c r="U386" s="104">
        <f t="shared" ref="U386:AB386" si="305">IFERROR(SUM(U384:U385),0)</f>
        <v>0</v>
      </c>
      <c r="V386" s="104">
        <f t="shared" si="305"/>
        <v>0</v>
      </c>
      <c r="W386" s="104">
        <f t="shared" si="305"/>
        <v>0</v>
      </c>
      <c r="X386" s="104">
        <f t="shared" si="305"/>
        <v>0</v>
      </c>
      <c r="Y386" s="104">
        <f t="shared" si="305"/>
        <v>0</v>
      </c>
      <c r="Z386" s="104">
        <f t="shared" si="305"/>
        <v>0</v>
      </c>
      <c r="AA386" s="104">
        <f t="shared" si="305"/>
        <v>0</v>
      </c>
      <c r="AB386" s="104">
        <f t="shared" si="305"/>
        <v>0</v>
      </c>
      <c r="AC386" s="104">
        <f>IFERROR(IF(AC384="",0,AC384),0)+IFERROR(IF(AC385="",0,AC385),0)</f>
        <v>0</v>
      </c>
      <c r="AD386" s="3"/>
      <c r="AE386" s="71"/>
      <c r="AF386" s="3"/>
      <c r="AG386" s="3"/>
      <c r="AH386" s="3"/>
      <c r="AI386" s="3"/>
      <c r="AJ386" s="3"/>
      <c r="AK386" s="3"/>
      <c r="AL386" s="61"/>
      <c r="AM386" s="61"/>
      <c r="AN386" s="61"/>
      <c r="AO386" s="3"/>
      <c r="AP386" s="3"/>
      <c r="AQ386" s="2"/>
      <c r="AR386" s="2"/>
      <c r="AS386" s="2"/>
      <c r="AT386" s="2"/>
      <c r="AU386" s="20"/>
      <c r="AV386" s="20"/>
      <c r="AW386" s="21"/>
    </row>
    <row r="387" spans="1:82" hidden="1" x14ac:dyDescent="0.2">
      <c r="A387" s="696"/>
      <c r="B387" s="696"/>
      <c r="C387" s="696"/>
      <c r="D387" s="696"/>
      <c r="E387" s="696"/>
      <c r="F387" s="696"/>
      <c r="G387" s="696"/>
      <c r="H387" s="696"/>
      <c r="I387" s="696"/>
      <c r="J387" s="696"/>
      <c r="K387" s="696"/>
      <c r="L387" s="696"/>
      <c r="M387" s="696"/>
      <c r="N387" s="696"/>
      <c r="O387" s="704" t="s">
        <v>43</v>
      </c>
      <c r="P387" s="705"/>
      <c r="Q387" s="705"/>
      <c r="R387" s="705"/>
      <c r="S387" s="705"/>
      <c r="T387" s="39" t="s">
        <v>0</v>
      </c>
      <c r="U387" s="106">
        <f>IFERROR(U384*G384,0)+IFERROR(U385*G385,0)</f>
        <v>0</v>
      </c>
      <c r="V387" s="106">
        <f>IFERROR(V384*G384,0)+IFERROR(V385*G385,0)</f>
        <v>0</v>
      </c>
      <c r="W387" s="106">
        <f>IFERROR(W384*G384,0)+IFERROR(W385*G385,0)</f>
        <v>0</v>
      </c>
      <c r="X387" s="106">
        <f>IFERROR(X384*G384,0)+IFERROR(X385*G385,0)</f>
        <v>0</v>
      </c>
      <c r="Y387" s="106">
        <f>IFERROR(Y384*G384,0)+IFERROR(Y385*G385,0)</f>
        <v>0</v>
      </c>
      <c r="Z387" s="106">
        <f>IFERROR(Z384*G384,0)+IFERROR(Z385*G385,0)</f>
        <v>0</v>
      </c>
      <c r="AA387" s="106">
        <f>IFERROR(AA384*G384,0)+IFERROR(AA385*G385,0)</f>
        <v>0</v>
      </c>
      <c r="AB387" s="106">
        <f>IFERROR(AB384*G384,0)+IFERROR(AB385*G385,0)</f>
        <v>0</v>
      </c>
      <c r="AC387" s="104" t="s">
        <v>57</v>
      </c>
      <c r="AD387" s="3"/>
      <c r="AE387" s="71"/>
      <c r="AF387" s="3"/>
      <c r="AG387" s="3"/>
      <c r="AH387" s="3"/>
      <c r="AI387" s="3"/>
      <c r="AJ387" s="3"/>
      <c r="AK387" s="3"/>
      <c r="AL387" s="61"/>
      <c r="AM387" s="61"/>
      <c r="AN387" s="61"/>
      <c r="AO387" s="3"/>
      <c r="AP387" s="3"/>
      <c r="AQ387" s="2"/>
      <c r="AR387" s="2"/>
      <c r="AS387" s="2"/>
      <c r="AT387" s="2"/>
      <c r="AU387" s="20"/>
      <c r="AV387" s="20"/>
      <c r="AW387" s="21"/>
    </row>
    <row r="388" spans="1:82" ht="15" hidden="1" x14ac:dyDescent="0.25">
      <c r="A388" s="712" t="s">
        <v>170</v>
      </c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13"/>
      <c r="P388" s="713"/>
      <c r="Q388" s="713"/>
      <c r="R388" s="713"/>
      <c r="S388" s="713"/>
      <c r="T388" s="713"/>
      <c r="U388" s="713"/>
      <c r="V388" s="713"/>
      <c r="W388" s="713"/>
      <c r="X388" s="708"/>
      <c r="Y388" s="708"/>
      <c r="Z388" s="708"/>
      <c r="AA388" s="709"/>
      <c r="AB388" s="709"/>
      <c r="AC388" s="709"/>
      <c r="AD388" s="709"/>
      <c r="AE388" s="710"/>
      <c r="AF388" s="714"/>
      <c r="AG388" s="2"/>
      <c r="AH388" s="2"/>
      <c r="AI388" s="2"/>
      <c r="AJ388" s="2"/>
      <c r="AK388" s="60"/>
      <c r="AL388" s="60"/>
      <c r="AM388" s="60"/>
      <c r="AN388" s="2"/>
      <c r="AO388" s="2"/>
      <c r="AP388" s="2"/>
      <c r="AQ388" s="2"/>
      <c r="AR388" s="2"/>
    </row>
    <row r="389" spans="1:82" hidden="1" x14ac:dyDescent="0.2">
      <c r="A389" s="81" t="s">
        <v>565</v>
      </c>
      <c r="B389" s="82" t="s">
        <v>566</v>
      </c>
      <c r="C389" s="82">
        <v>4301136024</v>
      </c>
      <c r="D389" s="82">
        <v>4606038098635</v>
      </c>
      <c r="E389" s="83">
        <v>0.14000000000000001</v>
      </c>
      <c r="F389" s="84">
        <v>36</v>
      </c>
      <c r="G389" s="83">
        <v>5.04</v>
      </c>
      <c r="H389" s="83">
        <v>5.26</v>
      </c>
      <c r="I389" s="85">
        <v>70</v>
      </c>
      <c r="J389" s="85" t="s">
        <v>96</v>
      </c>
      <c r="K389" s="86" t="s">
        <v>88</v>
      </c>
      <c r="L389" s="86"/>
      <c r="M389" s="699">
        <v>180</v>
      </c>
      <c r="N389" s="699"/>
      <c r="O389" s="776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9" s="701"/>
      <c r="Q389" s="701"/>
      <c r="R389" s="701"/>
      <c r="S389" s="701"/>
      <c r="T389" s="87" t="s">
        <v>42</v>
      </c>
      <c r="U389" s="64">
        <v>0</v>
      </c>
      <c r="V389" s="65">
        <f>IFERROR(IF(U389="","",U389),"")</f>
        <v>0</v>
      </c>
      <c r="W389" s="64">
        <v>0</v>
      </c>
      <c r="X389" s="65">
        <f>IFERROR(IF(W389="","",W389),"")</f>
        <v>0</v>
      </c>
      <c r="Y389" s="64">
        <v>0</v>
      </c>
      <c r="Z389" s="65">
        <f>IFERROR(IF(Y389="","",Y389),"")</f>
        <v>0</v>
      </c>
      <c r="AA389" s="64">
        <v>0</v>
      </c>
      <c r="AB389" s="65">
        <f>IFERROR(IF(AA389="","",AA389),"")</f>
        <v>0</v>
      </c>
      <c r="AC389" s="66" t="str">
        <f>IF(IFERROR(U389*0.01788,0)+IFERROR(W389*0.01788,0)+IFERROR(Y389*0.01788,0)+IFERROR(AA389*0.01788,0)=0,"",IFERROR(U389*0.01788,0)+IFERROR(W389*0.01788,0)+IFERROR(Y389*0.01788,0)+IFERROR(AA389*0.01788,0))</f>
        <v/>
      </c>
      <c r="AD389" s="81" t="s">
        <v>57</v>
      </c>
      <c r="AE389" s="81" t="s">
        <v>57</v>
      </c>
      <c r="AF389" s="563" t="s">
        <v>567</v>
      </c>
      <c r="AG389" s="2"/>
      <c r="AH389" s="2"/>
      <c r="AI389" s="2"/>
      <c r="AJ389" s="2"/>
      <c r="AK389" s="2"/>
      <c r="AL389" s="60"/>
      <c r="AM389" s="60"/>
      <c r="AN389" s="60"/>
      <c r="AO389" s="2"/>
      <c r="AP389" s="2"/>
      <c r="AQ389" s="2"/>
      <c r="AR389" s="2"/>
      <c r="AS389" s="2"/>
      <c r="AT389" s="2"/>
      <c r="AU389" s="20"/>
      <c r="AV389" s="20"/>
      <c r="AW389" s="21"/>
      <c r="BB389" s="562" t="s">
        <v>97</v>
      </c>
      <c r="BO389" s="79">
        <f>IFERROR(U389*H389,0)</f>
        <v>0</v>
      </c>
      <c r="BP389" s="79">
        <f>IFERROR(V389*H389,0)</f>
        <v>0</v>
      </c>
      <c r="BQ389" s="79">
        <f>IFERROR(U389/I389,0)</f>
        <v>0</v>
      </c>
      <c r="BR389" s="79">
        <f>IFERROR(V389/I389,0)</f>
        <v>0</v>
      </c>
      <c r="BS389" s="79">
        <f>IFERROR(W389*H389,0)</f>
        <v>0</v>
      </c>
      <c r="BT389" s="79">
        <f>IFERROR(X389*H389,0)</f>
        <v>0</v>
      </c>
      <c r="BU389" s="79">
        <f>IFERROR(W389/I389,0)</f>
        <v>0</v>
      </c>
      <c r="BV389" s="79">
        <f>IFERROR(X389/I389,0)</f>
        <v>0</v>
      </c>
      <c r="BW389" s="79">
        <f>IFERROR(Y389*H389,0)</f>
        <v>0</v>
      </c>
      <c r="BX389" s="79">
        <f>IFERROR(Z389*H389,0)</f>
        <v>0</v>
      </c>
      <c r="BY389" s="79">
        <f>IFERROR(Y389/I389,0)</f>
        <v>0</v>
      </c>
      <c r="BZ389" s="79">
        <f>IFERROR(Z389/I389,0)</f>
        <v>0</v>
      </c>
      <c r="CA389" s="79">
        <f>IFERROR(AA389*H389,0)</f>
        <v>0</v>
      </c>
      <c r="CB389" s="79">
        <f>IFERROR(AB389*H389,0)</f>
        <v>0</v>
      </c>
      <c r="CC389" s="79">
        <f>IFERROR(AA389/I389,0)</f>
        <v>0</v>
      </c>
      <c r="CD389" s="79">
        <f>IFERROR(AB389/I389,0)</f>
        <v>0</v>
      </c>
    </row>
    <row r="390" spans="1:82" hidden="1" x14ac:dyDescent="0.2">
      <c r="A390" s="81" t="s">
        <v>565</v>
      </c>
      <c r="B390" s="82" t="s">
        <v>566</v>
      </c>
      <c r="C390" s="82">
        <v>4301136081</v>
      </c>
      <c r="D390" s="82">
        <v>4606038098635</v>
      </c>
      <c r="E390" s="83">
        <v>0.14000000000000001</v>
      </c>
      <c r="F390" s="84">
        <v>36</v>
      </c>
      <c r="G390" s="83">
        <v>5.04</v>
      </c>
      <c r="H390" s="83">
        <v>5.26</v>
      </c>
      <c r="I390" s="85">
        <v>70</v>
      </c>
      <c r="J390" s="85" t="s">
        <v>96</v>
      </c>
      <c r="K390" s="86" t="s">
        <v>88</v>
      </c>
      <c r="L390" s="86"/>
      <c r="M390" s="699">
        <v>180</v>
      </c>
      <c r="N390" s="699"/>
      <c r="O390" s="777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90" s="701"/>
      <c r="Q390" s="701"/>
      <c r="R390" s="701"/>
      <c r="S390" s="701"/>
      <c r="T390" s="87" t="s">
        <v>42</v>
      </c>
      <c r="U390" s="64">
        <v>0</v>
      </c>
      <c r="V390" s="65">
        <f>IFERROR(IF(U390="","",U390),"")</f>
        <v>0</v>
      </c>
      <c r="W390" s="64">
        <v>0</v>
      </c>
      <c r="X390" s="65">
        <f>IFERROR(IF(W390="","",W390),"")</f>
        <v>0</v>
      </c>
      <c r="Y390" s="64">
        <v>0</v>
      </c>
      <c r="Z390" s="65">
        <f>IFERROR(IF(Y390="","",Y390),"")</f>
        <v>0</v>
      </c>
      <c r="AA390" s="64">
        <v>0</v>
      </c>
      <c r="AB390" s="65">
        <f>IFERROR(IF(AA390="","",AA390),"")</f>
        <v>0</v>
      </c>
      <c r="AC390" s="66" t="str">
        <f>IF(IFERROR(U390*0.01788,0)+IFERROR(W390*0.01788,0)+IFERROR(Y390*0.01788,0)+IFERROR(AA390*0.01788,0)=0,"",IFERROR(U390*0.01788,0)+IFERROR(W390*0.01788,0)+IFERROR(Y390*0.01788,0)+IFERROR(AA390*0.01788,0))</f>
        <v/>
      </c>
      <c r="AD390" s="81" t="s">
        <v>57</v>
      </c>
      <c r="AE390" s="81" t="s">
        <v>57</v>
      </c>
      <c r="AF390" s="565" t="s">
        <v>567</v>
      </c>
      <c r="AG390" s="2"/>
      <c r="AH390" s="2"/>
      <c r="AI390" s="2"/>
      <c r="AJ390" s="2"/>
      <c r="AK390" s="2"/>
      <c r="AL390" s="60"/>
      <c r="AM390" s="60"/>
      <c r="AN390" s="60"/>
      <c r="AO390" s="2"/>
      <c r="AP390" s="2"/>
      <c r="AQ390" s="2"/>
      <c r="AR390" s="2"/>
      <c r="AS390" s="2"/>
      <c r="AT390" s="2"/>
      <c r="AU390" s="20"/>
      <c r="AV390" s="20"/>
      <c r="AW390" s="21"/>
      <c r="BB390" s="564" t="s">
        <v>97</v>
      </c>
      <c r="BO390" s="79">
        <f>IFERROR(U390*H390,0)</f>
        <v>0</v>
      </c>
      <c r="BP390" s="79">
        <f>IFERROR(V390*H390,0)</f>
        <v>0</v>
      </c>
      <c r="BQ390" s="79">
        <f>IFERROR(U390/I390,0)</f>
        <v>0</v>
      </c>
      <c r="BR390" s="79">
        <f>IFERROR(V390/I390,0)</f>
        <v>0</v>
      </c>
      <c r="BS390" s="79">
        <f>IFERROR(W390*H390,0)</f>
        <v>0</v>
      </c>
      <c r="BT390" s="79">
        <f>IFERROR(X390*H390,0)</f>
        <v>0</v>
      </c>
      <c r="BU390" s="79">
        <f>IFERROR(W390/I390,0)</f>
        <v>0</v>
      </c>
      <c r="BV390" s="79">
        <f>IFERROR(X390/I390,0)</f>
        <v>0</v>
      </c>
      <c r="BW390" s="79">
        <f>IFERROR(Y390*H390,0)</f>
        <v>0</v>
      </c>
      <c r="BX390" s="79">
        <f>IFERROR(Z390*H390,0)</f>
        <v>0</v>
      </c>
      <c r="BY390" s="79">
        <f>IFERROR(Y390/I390,0)</f>
        <v>0</v>
      </c>
      <c r="BZ390" s="79">
        <f>IFERROR(Z390/I390,0)</f>
        <v>0</v>
      </c>
      <c r="CA390" s="79">
        <f>IFERROR(AA390*H390,0)</f>
        <v>0</v>
      </c>
      <c r="CB390" s="79">
        <f>IFERROR(AB390*H390,0)</f>
        <v>0</v>
      </c>
      <c r="CC390" s="79">
        <f>IFERROR(AA390/I390,0)</f>
        <v>0</v>
      </c>
      <c r="CD390" s="79">
        <f>IFERROR(AB390/I390,0)</f>
        <v>0</v>
      </c>
    </row>
    <row r="391" spans="1:82" hidden="1" x14ac:dyDescent="0.2">
      <c r="A391" s="696"/>
      <c r="B391" s="696"/>
      <c r="C391" s="696"/>
      <c r="D391" s="696"/>
      <c r="E391" s="696"/>
      <c r="F391" s="696"/>
      <c r="G391" s="696"/>
      <c r="H391" s="696"/>
      <c r="I391" s="696"/>
      <c r="J391" s="696"/>
      <c r="K391" s="696"/>
      <c r="L391" s="696"/>
      <c r="M391" s="696"/>
      <c r="N391" s="696"/>
      <c r="O391" s="704" t="s">
        <v>43</v>
      </c>
      <c r="P391" s="705"/>
      <c r="Q391" s="705"/>
      <c r="R391" s="705"/>
      <c r="S391" s="705"/>
      <c r="T391" s="39" t="s">
        <v>42</v>
      </c>
      <c r="U391" s="104">
        <f t="shared" ref="U391:AB391" si="306">IFERROR(SUM(U389:U390),0)</f>
        <v>0</v>
      </c>
      <c r="V391" s="104">
        <f t="shared" si="306"/>
        <v>0</v>
      </c>
      <c r="W391" s="104">
        <f t="shared" si="306"/>
        <v>0</v>
      </c>
      <c r="X391" s="104">
        <f t="shared" si="306"/>
        <v>0</v>
      </c>
      <c r="Y391" s="104">
        <f t="shared" si="306"/>
        <v>0</v>
      </c>
      <c r="Z391" s="104">
        <f t="shared" si="306"/>
        <v>0</v>
      </c>
      <c r="AA391" s="104">
        <f t="shared" si="306"/>
        <v>0</v>
      </c>
      <c r="AB391" s="104">
        <f t="shared" si="306"/>
        <v>0</v>
      </c>
      <c r="AC391" s="104">
        <f>IFERROR(IF(AC389="",0,AC389),0)+IFERROR(IF(AC390="",0,AC390),0)</f>
        <v>0</v>
      </c>
      <c r="AD391" s="3"/>
      <c r="AE391" s="71"/>
      <c r="AF391" s="3"/>
      <c r="AG391" s="3"/>
      <c r="AH391" s="3"/>
      <c r="AI391" s="3"/>
      <c r="AJ391" s="3"/>
      <c r="AK391" s="3"/>
      <c r="AL391" s="61"/>
      <c r="AM391" s="61"/>
      <c r="AN391" s="61"/>
      <c r="AO391" s="3"/>
      <c r="AP391" s="3"/>
      <c r="AQ391" s="2"/>
      <c r="AR391" s="2"/>
      <c r="AS391" s="2"/>
      <c r="AT391" s="2"/>
      <c r="AU391" s="20"/>
      <c r="AV391" s="20"/>
      <c r="AW391" s="21"/>
    </row>
    <row r="392" spans="1:82" hidden="1" x14ac:dyDescent="0.2">
      <c r="A392" s="696"/>
      <c r="B392" s="696"/>
      <c r="C392" s="696"/>
      <c r="D392" s="696"/>
      <c r="E392" s="696"/>
      <c r="F392" s="696"/>
      <c r="G392" s="696"/>
      <c r="H392" s="696"/>
      <c r="I392" s="696"/>
      <c r="J392" s="696"/>
      <c r="K392" s="696"/>
      <c r="L392" s="696"/>
      <c r="M392" s="696"/>
      <c r="N392" s="696"/>
      <c r="O392" s="704" t="s">
        <v>43</v>
      </c>
      <c r="P392" s="705"/>
      <c r="Q392" s="705"/>
      <c r="R392" s="705"/>
      <c r="S392" s="705"/>
      <c r="T392" s="39" t="s">
        <v>0</v>
      </c>
      <c r="U392" s="106">
        <f>IFERROR(U389*G389,0)+IFERROR(U390*G390,0)</f>
        <v>0</v>
      </c>
      <c r="V392" s="106">
        <f>IFERROR(V389*G389,0)+IFERROR(V390*G390,0)</f>
        <v>0</v>
      </c>
      <c r="W392" s="106">
        <f>IFERROR(W389*G389,0)+IFERROR(W390*G390,0)</f>
        <v>0</v>
      </c>
      <c r="X392" s="106">
        <f>IFERROR(X389*G389,0)+IFERROR(X390*G390,0)</f>
        <v>0</v>
      </c>
      <c r="Y392" s="106">
        <f>IFERROR(Y389*G389,0)+IFERROR(Y390*G390,0)</f>
        <v>0</v>
      </c>
      <c r="Z392" s="106">
        <f>IFERROR(Z389*G389,0)+IFERROR(Z390*G390,0)</f>
        <v>0</v>
      </c>
      <c r="AA392" s="106">
        <f>IFERROR(AA389*G389,0)+IFERROR(AA390*G390,0)</f>
        <v>0</v>
      </c>
      <c r="AB392" s="106">
        <f>IFERROR(AB389*G389,0)+IFERROR(AB390*G390,0)</f>
        <v>0</v>
      </c>
      <c r="AC392" s="104" t="s">
        <v>57</v>
      </c>
      <c r="AD392" s="3"/>
      <c r="AE392" s="71"/>
      <c r="AF392" s="3"/>
      <c r="AG392" s="3"/>
      <c r="AH392" s="3"/>
      <c r="AI392" s="3"/>
      <c r="AJ392" s="3"/>
      <c r="AK392" s="3"/>
      <c r="AL392" s="61"/>
      <c r="AM392" s="61"/>
      <c r="AN392" s="61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ht="27.75" hidden="1" customHeight="1" x14ac:dyDescent="0.2">
      <c r="A393" s="766" t="s">
        <v>568</v>
      </c>
      <c r="B393" s="767"/>
      <c r="C393" s="767"/>
      <c r="D393" s="767"/>
      <c r="E393" s="767"/>
      <c r="F393" s="767"/>
      <c r="G393" s="767"/>
      <c r="H393" s="767"/>
      <c r="I393" s="767"/>
      <c r="J393" s="767"/>
      <c r="K393" s="767"/>
      <c r="L393" s="767"/>
      <c r="M393" s="767"/>
      <c r="N393" s="767"/>
      <c r="O393" s="767"/>
      <c r="P393" s="767"/>
      <c r="Q393" s="767"/>
      <c r="R393" s="767"/>
      <c r="S393" s="767"/>
      <c r="T393" s="767"/>
      <c r="U393" s="767"/>
      <c r="V393" s="767"/>
      <c r="W393" s="768"/>
      <c r="X393" s="768"/>
      <c r="Y393" s="768"/>
      <c r="Z393" s="768"/>
      <c r="AA393" s="709"/>
      <c r="AB393" s="709"/>
      <c r="AC393" s="709"/>
      <c r="AD393" s="709"/>
      <c r="AE393" s="710"/>
      <c r="AF393" s="769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t="15" hidden="1" x14ac:dyDescent="0.25">
      <c r="A394" s="707" t="s">
        <v>568</v>
      </c>
      <c r="B394" s="708"/>
      <c r="C394" s="708"/>
      <c r="D394" s="708"/>
      <c r="E394" s="708"/>
      <c r="F394" s="708"/>
      <c r="G394" s="708"/>
      <c r="H394" s="708"/>
      <c r="I394" s="708"/>
      <c r="J394" s="708"/>
      <c r="K394" s="708"/>
      <c r="L394" s="708"/>
      <c r="M394" s="708"/>
      <c r="N394" s="708"/>
      <c r="O394" s="708"/>
      <c r="P394" s="708"/>
      <c r="Q394" s="708"/>
      <c r="R394" s="708"/>
      <c r="S394" s="708"/>
      <c r="T394" s="708"/>
      <c r="U394" s="708"/>
      <c r="V394" s="708"/>
      <c r="W394" s="708"/>
      <c r="X394" s="708"/>
      <c r="Y394" s="708"/>
      <c r="Z394" s="708"/>
      <c r="AA394" s="709"/>
      <c r="AB394" s="709"/>
      <c r="AC394" s="709"/>
      <c r="AD394" s="709"/>
      <c r="AE394" s="710"/>
      <c r="AF394" s="711"/>
      <c r="AG394" s="2"/>
      <c r="AH394" s="2"/>
      <c r="AI394" s="2"/>
      <c r="AJ394" s="2"/>
      <c r="AK394" s="60"/>
      <c r="AL394" s="60"/>
      <c r="AM394" s="60"/>
      <c r="AN394" s="2"/>
      <c r="AO394" s="2"/>
      <c r="AP394" s="2"/>
      <c r="AQ394" s="2"/>
      <c r="AR394" s="2"/>
    </row>
    <row r="395" spans="1:82" ht="15" hidden="1" x14ac:dyDescent="0.25">
      <c r="A395" s="712" t="s">
        <v>208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08"/>
      <c r="Y395" s="708"/>
      <c r="Z395" s="708"/>
      <c r="AA395" s="709"/>
      <c r="AB395" s="709"/>
      <c r="AC395" s="709"/>
      <c r="AD395" s="709"/>
      <c r="AE395" s="710"/>
      <c r="AF395" s="714"/>
      <c r="AG395" s="2"/>
      <c r="AH395" s="2"/>
      <c r="AI395" s="2"/>
      <c r="AJ395" s="2"/>
      <c r="AK395" s="60"/>
      <c r="AL395" s="60"/>
      <c r="AM395" s="60"/>
      <c r="AN395" s="2"/>
      <c r="AO395" s="2"/>
      <c r="AP395" s="2"/>
      <c r="AQ395" s="2"/>
      <c r="AR395" s="2"/>
    </row>
    <row r="396" spans="1:82" hidden="1" x14ac:dyDescent="0.2">
      <c r="A396" s="81" t="s">
        <v>569</v>
      </c>
      <c r="B396" s="82" t="s">
        <v>570</v>
      </c>
      <c r="C396" s="82">
        <v>4301135629</v>
      </c>
      <c r="D396" s="82">
        <v>4640242181677</v>
      </c>
      <c r="E396" s="83">
        <v>0.3</v>
      </c>
      <c r="F396" s="84">
        <v>12</v>
      </c>
      <c r="G396" s="83">
        <v>3.6</v>
      </c>
      <c r="H396" s="83">
        <v>3.82</v>
      </c>
      <c r="I396" s="85">
        <v>70</v>
      </c>
      <c r="J396" s="85" t="s">
        <v>96</v>
      </c>
      <c r="K396" s="86" t="s">
        <v>88</v>
      </c>
      <c r="L396" s="86"/>
      <c r="M396" s="699">
        <v>180</v>
      </c>
      <c r="N396" s="699"/>
      <c r="O396" s="775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6" s="701"/>
      <c r="Q396" s="701"/>
      <c r="R396" s="701"/>
      <c r="S396" s="701"/>
      <c r="T396" s="87" t="s">
        <v>42</v>
      </c>
      <c r="U396" s="64">
        <v>0</v>
      </c>
      <c r="V396" s="65">
        <f>IFERROR(IF(U396="","",U396),"")</f>
        <v>0</v>
      </c>
      <c r="W396" s="64">
        <v>0</v>
      </c>
      <c r="X396" s="65">
        <f>IFERROR(IF(W396="","",W396),"")</f>
        <v>0</v>
      </c>
      <c r="Y396" s="64">
        <v>0</v>
      </c>
      <c r="Z396" s="65">
        <f>IFERROR(IF(Y396="","",Y396),"")</f>
        <v>0</v>
      </c>
      <c r="AA396" s="64">
        <v>0</v>
      </c>
      <c r="AB396" s="65">
        <f>IFERROR(IF(AA396="","",AA396),"")</f>
        <v>0</v>
      </c>
      <c r="AC396" s="66" t="str">
        <f>IF(IFERROR(U396*0.01788,0)+IFERROR(W396*0.01788,0)+IFERROR(Y396*0.01788,0)+IFERROR(AA396*0.01788,0)=0,"",IFERROR(U396*0.01788,0)+IFERROR(W396*0.01788,0)+IFERROR(Y396*0.01788,0)+IFERROR(AA396*0.01788,0))</f>
        <v/>
      </c>
      <c r="AD396" s="81" t="s">
        <v>57</v>
      </c>
      <c r="AE396" s="81" t="s">
        <v>57</v>
      </c>
      <c r="AF396" s="567" t="s">
        <v>571</v>
      </c>
      <c r="AG396" s="2"/>
      <c r="AH396" s="2"/>
      <c r="AI396" s="2"/>
      <c r="AJ396" s="2"/>
      <c r="AK396" s="2"/>
      <c r="AL396" s="60"/>
      <c r="AM396" s="60"/>
      <c r="AN396" s="60"/>
      <c r="AO396" s="2"/>
      <c r="AP396" s="2"/>
      <c r="AQ396" s="2"/>
      <c r="AR396" s="2"/>
      <c r="AS396" s="2"/>
      <c r="AT396" s="2"/>
      <c r="AU396" s="20"/>
      <c r="AV396" s="20"/>
      <c r="AW396" s="21"/>
      <c r="BB396" s="566" t="s">
        <v>97</v>
      </c>
      <c r="BO396" s="79">
        <f>IFERROR(U396*H396,0)</f>
        <v>0</v>
      </c>
      <c r="BP396" s="79">
        <f>IFERROR(V396*H396,0)</f>
        <v>0</v>
      </c>
      <c r="BQ396" s="79">
        <f>IFERROR(U396/I396,0)</f>
        <v>0</v>
      </c>
      <c r="BR396" s="79">
        <f>IFERROR(V396/I396,0)</f>
        <v>0</v>
      </c>
      <c r="BS396" s="79">
        <f>IFERROR(W396*H396,0)</f>
        <v>0</v>
      </c>
      <c r="BT396" s="79">
        <f>IFERROR(X396*H396,0)</f>
        <v>0</v>
      </c>
      <c r="BU396" s="79">
        <f>IFERROR(W396/I396,0)</f>
        <v>0</v>
      </c>
      <c r="BV396" s="79">
        <f>IFERROR(X396/I396,0)</f>
        <v>0</v>
      </c>
      <c r="BW396" s="79">
        <f>IFERROR(Y396*H396,0)</f>
        <v>0</v>
      </c>
      <c r="BX396" s="79">
        <f>IFERROR(Z396*H396,0)</f>
        <v>0</v>
      </c>
      <c r="BY396" s="79">
        <f>IFERROR(Y396/I396,0)</f>
        <v>0</v>
      </c>
      <c r="BZ396" s="79">
        <f>IFERROR(Z396/I396,0)</f>
        <v>0</v>
      </c>
      <c r="CA396" s="79">
        <f>IFERROR(AA396*H396,0)</f>
        <v>0</v>
      </c>
      <c r="CB396" s="79">
        <f>IFERROR(AB396*H396,0)</f>
        <v>0</v>
      </c>
      <c r="CC396" s="79">
        <f>IFERROR(AA396/I396,0)</f>
        <v>0</v>
      </c>
      <c r="CD396" s="79">
        <f>IFERROR(AB396/I396,0)</f>
        <v>0</v>
      </c>
    </row>
    <row r="397" spans="1:82" hidden="1" x14ac:dyDescent="0.2">
      <c r="A397" s="696"/>
      <c r="B397" s="696"/>
      <c r="C397" s="696"/>
      <c r="D397" s="696"/>
      <c r="E397" s="696"/>
      <c r="F397" s="696"/>
      <c r="G397" s="696"/>
      <c r="H397" s="696"/>
      <c r="I397" s="696"/>
      <c r="J397" s="696"/>
      <c r="K397" s="696"/>
      <c r="L397" s="696"/>
      <c r="M397" s="696"/>
      <c r="N397" s="696"/>
      <c r="O397" s="704" t="s">
        <v>43</v>
      </c>
      <c r="P397" s="705"/>
      <c r="Q397" s="705"/>
      <c r="R397" s="705"/>
      <c r="S397" s="705"/>
      <c r="T397" s="39" t="s">
        <v>42</v>
      </c>
      <c r="U397" s="104">
        <f t="shared" ref="U397:AB397" si="307">IFERROR(SUM(U396:U396),0)</f>
        <v>0</v>
      </c>
      <c r="V397" s="104">
        <f t="shared" si="307"/>
        <v>0</v>
      </c>
      <c r="W397" s="104">
        <f t="shared" si="307"/>
        <v>0</v>
      </c>
      <c r="X397" s="104">
        <f t="shared" si="307"/>
        <v>0</v>
      </c>
      <c r="Y397" s="104">
        <f t="shared" si="307"/>
        <v>0</v>
      </c>
      <c r="Z397" s="104">
        <f t="shared" si="307"/>
        <v>0</v>
      </c>
      <c r="AA397" s="104">
        <f t="shared" si="307"/>
        <v>0</v>
      </c>
      <c r="AB397" s="104">
        <f t="shared" si="307"/>
        <v>0</v>
      </c>
      <c r="AC397" s="104">
        <f>IFERROR(IF(AC396="",0,AC396),0)</f>
        <v>0</v>
      </c>
      <c r="AD397" s="3"/>
      <c r="AE397" s="71"/>
      <c r="AF397" s="3"/>
      <c r="AG397" s="3"/>
      <c r="AH397" s="3"/>
      <c r="AI397" s="3"/>
      <c r="AJ397" s="3"/>
      <c r="AK397" s="3"/>
      <c r="AL397" s="61"/>
      <c r="AM397" s="61"/>
      <c r="AN397" s="61"/>
      <c r="AO397" s="3"/>
      <c r="AP397" s="3"/>
      <c r="AQ397" s="2"/>
      <c r="AR397" s="2"/>
      <c r="AS397" s="2"/>
      <c r="AT397" s="2"/>
      <c r="AU397" s="20"/>
      <c r="AV397" s="20"/>
      <c r="AW397" s="21"/>
    </row>
    <row r="398" spans="1:82" hidden="1" x14ac:dyDescent="0.2">
      <c r="A398" s="696"/>
      <c r="B398" s="696"/>
      <c r="C398" s="696"/>
      <c r="D398" s="696"/>
      <c r="E398" s="696"/>
      <c r="F398" s="696"/>
      <c r="G398" s="696"/>
      <c r="H398" s="696"/>
      <c r="I398" s="696"/>
      <c r="J398" s="696"/>
      <c r="K398" s="696"/>
      <c r="L398" s="696"/>
      <c r="M398" s="696"/>
      <c r="N398" s="696"/>
      <c r="O398" s="704" t="s">
        <v>43</v>
      </c>
      <c r="P398" s="705"/>
      <c r="Q398" s="705"/>
      <c r="R398" s="705"/>
      <c r="S398" s="705"/>
      <c r="T398" s="39" t="s">
        <v>0</v>
      </c>
      <c r="U398" s="106">
        <f>IFERROR(U396*G396,0)</f>
        <v>0</v>
      </c>
      <c r="V398" s="106">
        <f>IFERROR(V396*G396,0)</f>
        <v>0</v>
      </c>
      <c r="W398" s="106">
        <f>IFERROR(W396*G396,0)</f>
        <v>0</v>
      </c>
      <c r="X398" s="106">
        <f>IFERROR(X396*G396,0)</f>
        <v>0</v>
      </c>
      <c r="Y398" s="106">
        <f>IFERROR(Y396*G396,0)</f>
        <v>0</v>
      </c>
      <c r="Z398" s="106">
        <f>IFERROR(Z396*G396,0)</f>
        <v>0</v>
      </c>
      <c r="AA398" s="106">
        <f>IFERROR(AA396*G396,0)</f>
        <v>0</v>
      </c>
      <c r="AB398" s="106">
        <f>IFERROR(AB396*G396,0)</f>
        <v>0</v>
      </c>
      <c r="AC398" s="104" t="s">
        <v>57</v>
      </c>
      <c r="AD398" s="3"/>
      <c r="AE398" s="71"/>
      <c r="AF398" s="3"/>
      <c r="AG398" s="3"/>
      <c r="AH398" s="3"/>
      <c r="AI398" s="3"/>
      <c r="AJ398" s="3"/>
      <c r="AK398" s="3"/>
      <c r="AL398" s="61"/>
      <c r="AM398" s="61"/>
      <c r="AN398" s="61"/>
      <c r="AO398" s="3"/>
      <c r="AP398" s="3"/>
      <c r="AQ398" s="2"/>
      <c r="AR398" s="2"/>
      <c r="AS398" s="2"/>
      <c r="AT398" s="2"/>
      <c r="AU398" s="20"/>
      <c r="AV398" s="20"/>
      <c r="AW398" s="21"/>
    </row>
    <row r="399" spans="1:82" ht="15" hidden="1" x14ac:dyDescent="0.25">
      <c r="A399" s="712" t="s">
        <v>176</v>
      </c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13"/>
      <c r="P399" s="713"/>
      <c r="Q399" s="713"/>
      <c r="R399" s="713"/>
      <c r="S399" s="713"/>
      <c r="T399" s="713"/>
      <c r="U399" s="713"/>
      <c r="V399" s="713"/>
      <c r="W399" s="713"/>
      <c r="X399" s="708"/>
      <c r="Y399" s="708"/>
      <c r="Z399" s="708"/>
      <c r="AA399" s="709"/>
      <c r="AB399" s="709"/>
      <c r="AC399" s="709"/>
      <c r="AD399" s="709"/>
      <c r="AE399" s="710"/>
      <c r="AF399" s="714"/>
      <c r="AG399" s="2"/>
      <c r="AH399" s="2"/>
      <c r="AI399" s="2"/>
      <c r="AJ399" s="2"/>
      <c r="AK399" s="60"/>
      <c r="AL399" s="60"/>
      <c r="AM399" s="60"/>
      <c r="AN399" s="2"/>
      <c r="AO399" s="2"/>
      <c r="AP399" s="2"/>
      <c r="AQ399" s="2"/>
      <c r="AR399" s="2"/>
    </row>
    <row r="400" spans="1:82" hidden="1" x14ac:dyDescent="0.2">
      <c r="A400" s="81" t="s">
        <v>572</v>
      </c>
      <c r="B400" s="82" t="s">
        <v>573</v>
      </c>
      <c r="C400" s="82">
        <v>4301135630</v>
      </c>
      <c r="D400" s="82">
        <v>4640242181646</v>
      </c>
      <c r="E400" s="83">
        <v>0.3</v>
      </c>
      <c r="F400" s="84">
        <v>12</v>
      </c>
      <c r="G400" s="83">
        <v>3.6</v>
      </c>
      <c r="H400" s="83">
        <v>3.82</v>
      </c>
      <c r="I400" s="85">
        <v>70</v>
      </c>
      <c r="J400" s="85" t="s">
        <v>96</v>
      </c>
      <c r="K400" s="86" t="s">
        <v>88</v>
      </c>
      <c r="L400" s="86"/>
      <c r="M400" s="699">
        <v>180</v>
      </c>
      <c r="N400" s="699"/>
      <c r="O400" s="772" t="s">
        <v>574</v>
      </c>
      <c r="P400" s="701"/>
      <c r="Q400" s="701"/>
      <c r="R400" s="701"/>
      <c r="S400" s="701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57</v>
      </c>
      <c r="AE400" s="81" t="s">
        <v>57</v>
      </c>
      <c r="AF400" s="569" t="s">
        <v>575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97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81" t="s">
        <v>572</v>
      </c>
      <c r="B401" s="82" t="s">
        <v>573</v>
      </c>
      <c r="C401" s="82">
        <v>4301135660</v>
      </c>
      <c r="D401" s="82">
        <v>4640242181646</v>
      </c>
      <c r="E401" s="83">
        <v>0.3</v>
      </c>
      <c r="F401" s="84">
        <v>12</v>
      </c>
      <c r="G401" s="83">
        <v>3.6</v>
      </c>
      <c r="H401" s="83">
        <v>3.82</v>
      </c>
      <c r="I401" s="85">
        <v>70</v>
      </c>
      <c r="J401" s="85" t="s">
        <v>96</v>
      </c>
      <c r="K401" s="86" t="s">
        <v>88</v>
      </c>
      <c r="L401" s="86"/>
      <c r="M401" s="699">
        <v>180</v>
      </c>
      <c r="N401" s="699"/>
      <c r="O401" s="773" t="s">
        <v>574</v>
      </c>
      <c r="P401" s="701"/>
      <c r="Q401" s="701"/>
      <c r="R401" s="701"/>
      <c r="S401" s="701"/>
      <c r="T401" s="87" t="s">
        <v>42</v>
      </c>
      <c r="U401" s="64">
        <v>0</v>
      </c>
      <c r="V401" s="65">
        <f>IFERROR(IF(U401="","",U401),"")</f>
        <v>0</v>
      </c>
      <c r="W401" s="64">
        <v>0</v>
      </c>
      <c r="X401" s="65">
        <f>IFERROR(IF(W401="","",W401),"")</f>
        <v>0</v>
      </c>
      <c r="Y401" s="64">
        <v>0</v>
      </c>
      <c r="Z401" s="65">
        <f>IFERROR(IF(Y401="","",Y401),"")</f>
        <v>0</v>
      </c>
      <c r="AA401" s="64">
        <v>0</v>
      </c>
      <c r="AB401" s="65">
        <f>IFERROR(IF(AA401="","",AA401),"")</f>
        <v>0</v>
      </c>
      <c r="AC401" s="66" t="str">
        <f>IF(IFERROR(U401*0.01788,0)+IFERROR(W401*0.01788,0)+IFERROR(Y401*0.01788,0)+IFERROR(AA401*0.01788,0)=0,"",IFERROR(U401*0.01788,0)+IFERROR(W401*0.01788,0)+IFERROR(Y401*0.01788,0)+IFERROR(AA401*0.01788,0))</f>
        <v/>
      </c>
      <c r="AD401" s="81" t="s">
        <v>57</v>
      </c>
      <c r="AE401" s="81" t="s">
        <v>57</v>
      </c>
      <c r="AF401" s="571" t="s">
        <v>575</v>
      </c>
      <c r="AG401" s="2"/>
      <c r="AH401" s="2"/>
      <c r="AI401" s="2"/>
      <c r="AJ401" s="2"/>
      <c r="AK401" s="2"/>
      <c r="AL401" s="60"/>
      <c r="AM401" s="60"/>
      <c r="AN401" s="60"/>
      <c r="AO401" s="2"/>
      <c r="AP401" s="2"/>
      <c r="AQ401" s="2"/>
      <c r="AR401" s="2"/>
      <c r="AS401" s="2"/>
      <c r="AT401" s="2"/>
      <c r="AU401" s="20"/>
      <c r="AV401" s="20"/>
      <c r="AW401" s="21"/>
      <c r="BB401" s="570" t="s">
        <v>97</v>
      </c>
      <c r="BO401" s="79">
        <f>IFERROR(U401*H401,0)</f>
        <v>0</v>
      </c>
      <c r="BP401" s="79">
        <f>IFERROR(V401*H401,0)</f>
        <v>0</v>
      </c>
      <c r="BQ401" s="79">
        <f>IFERROR(U401/I401,0)</f>
        <v>0</v>
      </c>
      <c r="BR401" s="79">
        <f>IFERROR(V401/I401,0)</f>
        <v>0</v>
      </c>
      <c r="BS401" s="79">
        <f>IFERROR(W401*H401,0)</f>
        <v>0</v>
      </c>
      <c r="BT401" s="79">
        <f>IFERROR(X401*H401,0)</f>
        <v>0</v>
      </c>
      <c r="BU401" s="79">
        <f>IFERROR(W401/I401,0)</f>
        <v>0</v>
      </c>
      <c r="BV401" s="79">
        <f>IFERROR(X401/I401,0)</f>
        <v>0</v>
      </c>
      <c r="BW401" s="79">
        <f>IFERROR(Y401*H401,0)</f>
        <v>0</v>
      </c>
      <c r="BX401" s="79">
        <f>IFERROR(Z401*H401,0)</f>
        <v>0</v>
      </c>
      <c r="BY401" s="79">
        <f>IFERROR(Y401/I401,0)</f>
        <v>0</v>
      </c>
      <c r="BZ401" s="79">
        <f>IFERROR(Z401/I401,0)</f>
        <v>0</v>
      </c>
      <c r="CA401" s="79">
        <f>IFERROR(AA401*H401,0)</f>
        <v>0</v>
      </c>
      <c r="CB401" s="79">
        <f>IFERROR(AB401*H401,0)</f>
        <v>0</v>
      </c>
      <c r="CC401" s="79">
        <f>IFERROR(AA401/I401,0)</f>
        <v>0</v>
      </c>
      <c r="CD401" s="79">
        <f>IFERROR(AB401/I401,0)</f>
        <v>0</v>
      </c>
    </row>
    <row r="402" spans="1:82" hidden="1" x14ac:dyDescent="0.2">
      <c r="A402" s="81" t="s">
        <v>576</v>
      </c>
      <c r="B402" s="82" t="s">
        <v>577</v>
      </c>
      <c r="C402" s="82">
        <v>4301135659</v>
      </c>
      <c r="D402" s="82">
        <v>4640242181660</v>
      </c>
      <c r="E402" s="83">
        <v>0.25</v>
      </c>
      <c r="F402" s="84">
        <v>12</v>
      </c>
      <c r="G402" s="83">
        <v>3</v>
      </c>
      <c r="H402" s="83">
        <v>3.22</v>
      </c>
      <c r="I402" s="85">
        <v>70</v>
      </c>
      <c r="J402" s="85" t="s">
        <v>96</v>
      </c>
      <c r="K402" s="86" t="s">
        <v>88</v>
      </c>
      <c r="L402" s="86"/>
      <c r="M402" s="699">
        <v>180</v>
      </c>
      <c r="N402" s="699"/>
      <c r="O402" s="774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2" s="701"/>
      <c r="Q402" s="701"/>
      <c r="R402" s="701"/>
      <c r="S402" s="701"/>
      <c r="T402" s="87" t="s">
        <v>42</v>
      </c>
      <c r="U402" s="64">
        <v>0</v>
      </c>
      <c r="V402" s="65">
        <f>IFERROR(IF(U402="","",U402),"")</f>
        <v>0</v>
      </c>
      <c r="W402" s="64">
        <v>0</v>
      </c>
      <c r="X402" s="65">
        <f>IFERROR(IF(W402="","",W402),"")</f>
        <v>0</v>
      </c>
      <c r="Y402" s="64">
        <v>0</v>
      </c>
      <c r="Z402" s="65">
        <f>IFERROR(IF(Y402="","",Y402),"")</f>
        <v>0</v>
      </c>
      <c r="AA402" s="64">
        <v>0</v>
      </c>
      <c r="AB402" s="65">
        <f>IFERROR(IF(AA402="","",AA402),"")</f>
        <v>0</v>
      </c>
      <c r="AC402" s="66" t="str">
        <f>IF(IFERROR(U402*0.01788,0)+IFERROR(W402*0.01788,0)+IFERROR(Y402*0.01788,0)+IFERROR(AA402*0.01788,0)=0,"",IFERROR(U402*0.01788,0)+IFERROR(W402*0.01788,0)+IFERROR(Y402*0.01788,0)+IFERROR(AA402*0.01788,0))</f>
        <v/>
      </c>
      <c r="AD402" s="81" t="s">
        <v>57</v>
      </c>
      <c r="AE402" s="81" t="s">
        <v>57</v>
      </c>
      <c r="AF402" s="573" t="s">
        <v>578</v>
      </c>
      <c r="AG402" s="2"/>
      <c r="AH402" s="2"/>
      <c r="AI402" s="2"/>
      <c r="AJ402" s="2"/>
      <c r="AK402" s="2"/>
      <c r="AL402" s="60"/>
      <c r="AM402" s="60"/>
      <c r="AN402" s="60"/>
      <c r="AO402" s="2"/>
      <c r="AP402" s="2"/>
      <c r="AQ402" s="2"/>
      <c r="AR402" s="2"/>
      <c r="AS402" s="2"/>
      <c r="AT402" s="2"/>
      <c r="AU402" s="20"/>
      <c r="AV402" s="20"/>
      <c r="AW402" s="21"/>
      <c r="BB402" s="572" t="s">
        <v>97</v>
      </c>
      <c r="BO402" s="79">
        <f>IFERROR(U402*H402,0)</f>
        <v>0</v>
      </c>
      <c r="BP402" s="79">
        <f>IFERROR(V402*H402,0)</f>
        <v>0</v>
      </c>
      <c r="BQ402" s="79">
        <f>IFERROR(U402/I402,0)</f>
        <v>0</v>
      </c>
      <c r="BR402" s="79">
        <f>IFERROR(V402/I402,0)</f>
        <v>0</v>
      </c>
      <c r="BS402" s="79">
        <f>IFERROR(W402*H402,0)</f>
        <v>0</v>
      </c>
      <c r="BT402" s="79">
        <f>IFERROR(X402*H402,0)</f>
        <v>0</v>
      </c>
      <c r="BU402" s="79">
        <f>IFERROR(W402/I402,0)</f>
        <v>0</v>
      </c>
      <c r="BV402" s="79">
        <f>IFERROR(X402/I402,0)</f>
        <v>0</v>
      </c>
      <c r="BW402" s="79">
        <f>IFERROR(Y402*H402,0)</f>
        <v>0</v>
      </c>
      <c r="BX402" s="79">
        <f>IFERROR(Z402*H402,0)</f>
        <v>0</v>
      </c>
      <c r="BY402" s="79">
        <f>IFERROR(Y402/I402,0)</f>
        <v>0</v>
      </c>
      <c r="BZ402" s="79">
        <f>IFERROR(Z402/I402,0)</f>
        <v>0</v>
      </c>
      <c r="CA402" s="79">
        <f>IFERROR(AA402*H402,0)</f>
        <v>0</v>
      </c>
      <c r="CB402" s="79">
        <f>IFERROR(AB402*H402,0)</f>
        <v>0</v>
      </c>
      <c r="CC402" s="79">
        <f>IFERROR(AA402/I402,0)</f>
        <v>0</v>
      </c>
      <c r="CD402" s="79">
        <f>IFERROR(AB402/I402,0)</f>
        <v>0</v>
      </c>
    </row>
    <row r="403" spans="1:82" hidden="1" x14ac:dyDescent="0.2">
      <c r="A403" s="696"/>
      <c r="B403" s="696"/>
      <c r="C403" s="696"/>
      <c r="D403" s="696"/>
      <c r="E403" s="696"/>
      <c r="F403" s="696"/>
      <c r="G403" s="696"/>
      <c r="H403" s="696"/>
      <c r="I403" s="696"/>
      <c r="J403" s="696"/>
      <c r="K403" s="696"/>
      <c r="L403" s="696"/>
      <c r="M403" s="696"/>
      <c r="N403" s="696"/>
      <c r="O403" s="704" t="s">
        <v>43</v>
      </c>
      <c r="P403" s="705"/>
      <c r="Q403" s="705"/>
      <c r="R403" s="705"/>
      <c r="S403" s="705"/>
      <c r="T403" s="39" t="s">
        <v>42</v>
      </c>
      <c r="U403" s="104">
        <f t="shared" ref="U403:AB403" si="308">IFERROR(SUM(U400:U402),0)</f>
        <v>0</v>
      </c>
      <c r="V403" s="104">
        <f t="shared" si="308"/>
        <v>0</v>
      </c>
      <c r="W403" s="104">
        <f t="shared" si="308"/>
        <v>0</v>
      </c>
      <c r="X403" s="104">
        <f t="shared" si="308"/>
        <v>0</v>
      </c>
      <c r="Y403" s="104">
        <f t="shared" si="308"/>
        <v>0</v>
      </c>
      <c r="Z403" s="104">
        <f t="shared" si="308"/>
        <v>0</v>
      </c>
      <c r="AA403" s="104">
        <f t="shared" si="308"/>
        <v>0</v>
      </c>
      <c r="AB403" s="104">
        <f t="shared" si="308"/>
        <v>0</v>
      </c>
      <c r="AC403" s="104">
        <f>IFERROR(IF(AC400="",0,AC400),0)+IFERROR(IF(AC401="",0,AC401),0)+IFERROR(IF(AC402="",0,AC402),0)</f>
        <v>0</v>
      </c>
      <c r="AD403" s="3"/>
      <c r="AE403" s="71"/>
      <c r="AF403" s="3"/>
      <c r="AG403" s="3"/>
      <c r="AH403" s="3"/>
      <c r="AI403" s="3"/>
      <c r="AJ403" s="3"/>
      <c r="AK403" s="3"/>
      <c r="AL403" s="61"/>
      <c r="AM403" s="61"/>
      <c r="AN403" s="61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idden="1" x14ac:dyDescent="0.2">
      <c r="A404" s="696"/>
      <c r="B404" s="696"/>
      <c r="C404" s="696"/>
      <c r="D404" s="696"/>
      <c r="E404" s="696"/>
      <c r="F404" s="696"/>
      <c r="G404" s="696"/>
      <c r="H404" s="696"/>
      <c r="I404" s="696"/>
      <c r="J404" s="696"/>
      <c r="K404" s="696"/>
      <c r="L404" s="696"/>
      <c r="M404" s="696"/>
      <c r="N404" s="696"/>
      <c r="O404" s="704" t="s">
        <v>43</v>
      </c>
      <c r="P404" s="705"/>
      <c r="Q404" s="705"/>
      <c r="R404" s="705"/>
      <c r="S404" s="705"/>
      <c r="T404" s="39" t="s">
        <v>0</v>
      </c>
      <c r="U404" s="106">
        <f>IFERROR(U400*G400,0)+IFERROR(U401*G401,0)+IFERROR(U402*G402,0)</f>
        <v>0</v>
      </c>
      <c r="V404" s="106">
        <f>IFERROR(V400*G400,0)+IFERROR(V401*G401,0)+IFERROR(V402*G402,0)</f>
        <v>0</v>
      </c>
      <c r="W404" s="106">
        <f>IFERROR(W400*G400,0)+IFERROR(W401*G401,0)+IFERROR(W402*G402,0)</f>
        <v>0</v>
      </c>
      <c r="X404" s="106">
        <f>IFERROR(X400*G400,0)+IFERROR(X401*G401,0)+IFERROR(X402*G402,0)</f>
        <v>0</v>
      </c>
      <c r="Y404" s="106">
        <f>IFERROR(Y400*G400,0)+IFERROR(Y401*G401,0)+IFERROR(Y402*G402,0)</f>
        <v>0</v>
      </c>
      <c r="Z404" s="106">
        <f>IFERROR(Z400*G400,0)+IFERROR(Z401*G401,0)+IFERROR(Z402*G402,0)</f>
        <v>0</v>
      </c>
      <c r="AA404" s="106">
        <f>IFERROR(AA400*G400,0)+IFERROR(AA401*G401,0)+IFERROR(AA402*G402,0)</f>
        <v>0</v>
      </c>
      <c r="AB404" s="106">
        <f>IFERROR(AB400*G400,0)+IFERROR(AB401*G401,0)+IFERROR(AB402*G402,0)</f>
        <v>0</v>
      </c>
      <c r="AC404" s="104" t="s">
        <v>57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t="27.75" hidden="1" customHeight="1" x14ac:dyDescent="0.2">
      <c r="A405" s="766" t="s">
        <v>579</v>
      </c>
      <c r="B405" s="767"/>
      <c r="C405" s="767"/>
      <c r="D405" s="767"/>
      <c r="E405" s="767"/>
      <c r="F405" s="767"/>
      <c r="G405" s="767"/>
      <c r="H405" s="767"/>
      <c r="I405" s="767"/>
      <c r="J405" s="767"/>
      <c r="K405" s="767"/>
      <c r="L405" s="767"/>
      <c r="M405" s="767"/>
      <c r="N405" s="767"/>
      <c r="O405" s="767"/>
      <c r="P405" s="767"/>
      <c r="Q405" s="767"/>
      <c r="R405" s="767"/>
      <c r="S405" s="767"/>
      <c r="T405" s="767"/>
      <c r="U405" s="767"/>
      <c r="V405" s="767"/>
      <c r="W405" s="768"/>
      <c r="X405" s="768"/>
      <c r="Y405" s="768"/>
      <c r="Z405" s="768"/>
      <c r="AA405" s="709"/>
      <c r="AB405" s="709"/>
      <c r="AC405" s="709"/>
      <c r="AD405" s="709"/>
      <c r="AE405" s="710"/>
      <c r="AF405" s="769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t="15" hidden="1" x14ac:dyDescent="0.25">
      <c r="A406" s="707" t="s">
        <v>579</v>
      </c>
      <c r="B406" s="708"/>
      <c r="C406" s="708"/>
      <c r="D406" s="708"/>
      <c r="E406" s="708"/>
      <c r="F406" s="708"/>
      <c r="G406" s="708"/>
      <c r="H406" s="708"/>
      <c r="I406" s="708"/>
      <c r="J406" s="708"/>
      <c r="K406" s="708"/>
      <c r="L406" s="708"/>
      <c r="M406" s="708"/>
      <c r="N406" s="708"/>
      <c r="O406" s="708"/>
      <c r="P406" s="708"/>
      <c r="Q406" s="708"/>
      <c r="R406" s="708"/>
      <c r="S406" s="708"/>
      <c r="T406" s="708"/>
      <c r="U406" s="708"/>
      <c r="V406" s="708"/>
      <c r="W406" s="708"/>
      <c r="X406" s="708"/>
      <c r="Y406" s="708"/>
      <c r="Z406" s="708"/>
      <c r="AA406" s="709"/>
      <c r="AB406" s="709"/>
      <c r="AC406" s="709"/>
      <c r="AD406" s="709"/>
      <c r="AE406" s="710"/>
      <c r="AF406" s="711"/>
      <c r="AG406" s="2"/>
      <c r="AH406" s="2"/>
      <c r="AI406" s="2"/>
      <c r="AJ406" s="2"/>
      <c r="AK406" s="60"/>
      <c r="AL406" s="60"/>
      <c r="AM406" s="60"/>
      <c r="AN406" s="2"/>
      <c r="AO406" s="2"/>
      <c r="AP406" s="2"/>
      <c r="AQ406" s="2"/>
      <c r="AR406" s="2"/>
    </row>
    <row r="407" spans="1:82" ht="15" hidden="1" x14ac:dyDescent="0.25">
      <c r="A407" s="712" t="s">
        <v>85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08"/>
      <c r="Y407" s="708"/>
      <c r="Z407" s="708"/>
      <c r="AA407" s="709"/>
      <c r="AB407" s="709"/>
      <c r="AC407" s="709"/>
      <c r="AD407" s="709"/>
      <c r="AE407" s="710"/>
      <c r="AF407" s="714"/>
      <c r="AG407" s="2"/>
      <c r="AH407" s="2"/>
      <c r="AI407" s="2"/>
      <c r="AJ407" s="2"/>
      <c r="AK407" s="60"/>
      <c r="AL407" s="60"/>
      <c r="AM407" s="60"/>
      <c r="AN407" s="2"/>
      <c r="AO407" s="2"/>
      <c r="AP407" s="2"/>
      <c r="AQ407" s="2"/>
      <c r="AR407" s="2"/>
    </row>
    <row r="408" spans="1:82" hidden="1" x14ac:dyDescent="0.2">
      <c r="A408" s="81" t="s">
        <v>580</v>
      </c>
      <c r="B408" s="82" t="s">
        <v>581</v>
      </c>
      <c r="C408" s="82">
        <v>4301070985</v>
      </c>
      <c r="D408" s="82">
        <v>4607111038517</v>
      </c>
      <c r="E408" s="83">
        <v>1</v>
      </c>
      <c r="F408" s="84">
        <v>6</v>
      </c>
      <c r="G408" s="83">
        <v>6</v>
      </c>
      <c r="H408" s="83">
        <v>6.53</v>
      </c>
      <c r="I408" s="85">
        <v>84</v>
      </c>
      <c r="J408" s="85" t="s">
        <v>89</v>
      </c>
      <c r="K408" s="86" t="s">
        <v>88</v>
      </c>
      <c r="L408" s="86"/>
      <c r="M408" s="699">
        <v>90</v>
      </c>
      <c r="N408" s="699"/>
      <c r="O408" s="770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8" s="701"/>
      <c r="Q408" s="701"/>
      <c r="R408" s="701"/>
      <c r="S408" s="701"/>
      <c r="T408" s="87" t="s">
        <v>42</v>
      </c>
      <c r="U408" s="64">
        <v>0</v>
      </c>
      <c r="V408" s="65">
        <f>IFERROR(IF(U408="","",U408),"")</f>
        <v>0</v>
      </c>
      <c r="W408" s="64">
        <v>0</v>
      </c>
      <c r="X408" s="65">
        <f>IFERROR(IF(W408="","",W408),"")</f>
        <v>0</v>
      </c>
      <c r="Y408" s="64">
        <v>0</v>
      </c>
      <c r="Z408" s="65">
        <f>IFERROR(IF(Y408="","",Y408),"")</f>
        <v>0</v>
      </c>
      <c r="AA408" s="64">
        <v>0</v>
      </c>
      <c r="AB408" s="65">
        <f>IFERROR(IF(AA408="","",AA408),"")</f>
        <v>0</v>
      </c>
      <c r="AC408" s="66" t="str">
        <f>IF(IFERROR(U408*0.0155,0)+IFERROR(W408*0.0155,0)+IFERROR(Y408*0.0155,0)+IFERROR(AA408*0.0155,0)=0,"",IFERROR(U408*0.0155,0)+IFERROR(W408*0.0155,0)+IFERROR(Y408*0.0155,0)+IFERROR(AA408*0.0155,0))</f>
        <v/>
      </c>
      <c r="AD408" s="81" t="s">
        <v>57</v>
      </c>
      <c r="AE408" s="81" t="s">
        <v>57</v>
      </c>
      <c r="AF408" s="575" t="s">
        <v>582</v>
      </c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0"/>
      <c r="AV408" s="20"/>
      <c r="AW408" s="21"/>
      <c r="BB408" s="574" t="s">
        <v>68</v>
      </c>
      <c r="BO408" s="79">
        <f>IFERROR(U408*H408,0)</f>
        <v>0</v>
      </c>
      <c r="BP408" s="79">
        <f>IFERROR(V408*H408,0)</f>
        <v>0</v>
      </c>
      <c r="BQ408" s="79">
        <f>IFERROR(U408/I408,0)</f>
        <v>0</v>
      </c>
      <c r="BR408" s="79">
        <f>IFERROR(V408/I408,0)</f>
        <v>0</v>
      </c>
      <c r="BS408" s="79">
        <f>IFERROR(W408*H408,0)</f>
        <v>0</v>
      </c>
      <c r="BT408" s="79">
        <f>IFERROR(X408*H408,0)</f>
        <v>0</v>
      </c>
      <c r="BU408" s="79">
        <f>IFERROR(W408/I408,0)</f>
        <v>0</v>
      </c>
      <c r="BV408" s="79">
        <f>IFERROR(X408/I408,0)</f>
        <v>0</v>
      </c>
      <c r="BW408" s="79">
        <f>IFERROR(Y408*H408,0)</f>
        <v>0</v>
      </c>
      <c r="BX408" s="79">
        <f>IFERROR(Z408*H408,0)</f>
        <v>0</v>
      </c>
      <c r="BY408" s="79">
        <f>IFERROR(Y408/I408,0)</f>
        <v>0</v>
      </c>
      <c r="BZ408" s="79">
        <f>IFERROR(Z408/I408,0)</f>
        <v>0</v>
      </c>
      <c r="CA408" s="79">
        <f>IFERROR(AA408*H408,0)</f>
        <v>0</v>
      </c>
      <c r="CB408" s="79">
        <f>IFERROR(AB408*H408,0)</f>
        <v>0</v>
      </c>
      <c r="CC408" s="79">
        <f>IFERROR(AA408/I408,0)</f>
        <v>0</v>
      </c>
      <c r="CD408" s="79">
        <f>IFERROR(AB408/I408,0)</f>
        <v>0</v>
      </c>
    </row>
    <row r="409" spans="1:82" hidden="1" x14ac:dyDescent="0.2">
      <c r="A409" s="81" t="s">
        <v>583</v>
      </c>
      <c r="B409" s="82" t="s">
        <v>584</v>
      </c>
      <c r="C409" s="82">
        <v>4301070987</v>
      </c>
      <c r="D409" s="82">
        <v>4607111038531</v>
      </c>
      <c r="E409" s="83">
        <v>1</v>
      </c>
      <c r="F409" s="84">
        <v>6</v>
      </c>
      <c r="G409" s="83">
        <v>6</v>
      </c>
      <c r="H409" s="83">
        <v>6.53</v>
      </c>
      <c r="I409" s="85">
        <v>84</v>
      </c>
      <c r="J409" s="85" t="s">
        <v>89</v>
      </c>
      <c r="K409" s="86" t="s">
        <v>88</v>
      </c>
      <c r="L409" s="86"/>
      <c r="M409" s="699">
        <v>90</v>
      </c>
      <c r="N409" s="699"/>
      <c r="O409" s="771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9" s="701"/>
      <c r="Q409" s="701"/>
      <c r="R409" s="701"/>
      <c r="S409" s="701"/>
      <c r="T409" s="87" t="s">
        <v>42</v>
      </c>
      <c r="U409" s="64">
        <v>0</v>
      </c>
      <c r="V409" s="65">
        <f>IFERROR(IF(U409="","",U409),"")</f>
        <v>0</v>
      </c>
      <c r="W409" s="64">
        <v>0</v>
      </c>
      <c r="X409" s="65">
        <f>IFERROR(IF(W409="","",W409),"")</f>
        <v>0</v>
      </c>
      <c r="Y409" s="64">
        <v>0</v>
      </c>
      <c r="Z409" s="65">
        <f>IFERROR(IF(Y409="","",Y409),"")</f>
        <v>0</v>
      </c>
      <c r="AA409" s="64">
        <v>0</v>
      </c>
      <c r="AB409" s="65">
        <f>IFERROR(IF(AA409="","",AA409),"")</f>
        <v>0</v>
      </c>
      <c r="AC409" s="66" t="str">
        <f>IF(IFERROR(U409*0.0155,0)+IFERROR(W409*0.0155,0)+IFERROR(Y409*0.0155,0)+IFERROR(AA409*0.0155,0)=0,"",IFERROR(U409*0.0155,0)+IFERROR(W409*0.0155,0)+IFERROR(Y409*0.0155,0)+IFERROR(AA409*0.0155,0))</f>
        <v/>
      </c>
      <c r="AD409" s="81" t="s">
        <v>57</v>
      </c>
      <c r="AE409" s="81" t="s">
        <v>57</v>
      </c>
      <c r="AF409" s="577" t="s">
        <v>582</v>
      </c>
      <c r="AG409" s="2"/>
      <c r="AH409" s="2"/>
      <c r="AI409" s="2"/>
      <c r="AJ409" s="2"/>
      <c r="AK409" s="2"/>
      <c r="AL409" s="60"/>
      <c r="AM409" s="60"/>
      <c r="AN409" s="60"/>
      <c r="AO409" s="2"/>
      <c r="AP409" s="2"/>
      <c r="AQ409" s="2"/>
      <c r="AR409" s="2"/>
      <c r="AS409" s="2"/>
      <c r="AT409" s="2"/>
      <c r="AU409" s="20"/>
      <c r="AV409" s="20"/>
      <c r="AW409" s="21"/>
      <c r="BB409" s="576" t="s">
        <v>68</v>
      </c>
      <c r="BO409" s="79">
        <f>IFERROR(U409*H409,0)</f>
        <v>0</v>
      </c>
      <c r="BP409" s="79">
        <f>IFERROR(V409*H409,0)</f>
        <v>0</v>
      </c>
      <c r="BQ409" s="79">
        <f>IFERROR(U409/I409,0)</f>
        <v>0</v>
      </c>
      <c r="BR409" s="79">
        <f>IFERROR(V409/I409,0)</f>
        <v>0</v>
      </c>
      <c r="BS409" s="79">
        <f>IFERROR(W409*H409,0)</f>
        <v>0</v>
      </c>
      <c r="BT409" s="79">
        <f>IFERROR(X409*H409,0)</f>
        <v>0</v>
      </c>
      <c r="BU409" s="79">
        <f>IFERROR(W409/I409,0)</f>
        <v>0</v>
      </c>
      <c r="BV409" s="79">
        <f>IFERROR(X409/I409,0)</f>
        <v>0</v>
      </c>
      <c r="BW409" s="79">
        <f>IFERROR(Y409*H409,0)</f>
        <v>0</v>
      </c>
      <c r="BX409" s="79">
        <f>IFERROR(Z409*H409,0)</f>
        <v>0</v>
      </c>
      <c r="BY409" s="79">
        <f>IFERROR(Y409/I409,0)</f>
        <v>0</v>
      </c>
      <c r="BZ409" s="79">
        <f>IFERROR(Z409/I409,0)</f>
        <v>0</v>
      </c>
      <c r="CA409" s="79">
        <f>IFERROR(AA409*H409,0)</f>
        <v>0</v>
      </c>
      <c r="CB409" s="79">
        <f>IFERROR(AB409*H409,0)</f>
        <v>0</v>
      </c>
      <c r="CC409" s="79">
        <f>IFERROR(AA409/I409,0)</f>
        <v>0</v>
      </c>
      <c r="CD409" s="79">
        <f>IFERROR(AB409/I409,0)</f>
        <v>0</v>
      </c>
    </row>
    <row r="410" spans="1:82" hidden="1" x14ac:dyDescent="0.2">
      <c r="A410" s="696"/>
      <c r="B410" s="696"/>
      <c r="C410" s="696"/>
      <c r="D410" s="696"/>
      <c r="E410" s="696"/>
      <c r="F410" s="696"/>
      <c r="G410" s="696"/>
      <c r="H410" s="696"/>
      <c r="I410" s="696"/>
      <c r="J410" s="696"/>
      <c r="K410" s="696"/>
      <c r="L410" s="696"/>
      <c r="M410" s="696"/>
      <c r="N410" s="696"/>
      <c r="O410" s="704" t="s">
        <v>43</v>
      </c>
      <c r="P410" s="705"/>
      <c r="Q410" s="705"/>
      <c r="R410" s="705"/>
      <c r="S410" s="705"/>
      <c r="T410" s="39" t="s">
        <v>42</v>
      </c>
      <c r="U410" s="104">
        <f t="shared" ref="U410:AB410" si="309">IFERROR(SUM(U408:U409),0)</f>
        <v>0</v>
      </c>
      <c r="V410" s="104">
        <f t="shared" si="309"/>
        <v>0</v>
      </c>
      <c r="W410" s="104">
        <f t="shared" si="309"/>
        <v>0</v>
      </c>
      <c r="X410" s="104">
        <f t="shared" si="309"/>
        <v>0</v>
      </c>
      <c r="Y410" s="104">
        <f t="shared" si="309"/>
        <v>0</v>
      </c>
      <c r="Z410" s="104">
        <f t="shared" si="309"/>
        <v>0</v>
      </c>
      <c r="AA410" s="104">
        <f t="shared" si="309"/>
        <v>0</v>
      </c>
      <c r="AB410" s="104">
        <f t="shared" si="309"/>
        <v>0</v>
      </c>
      <c r="AC410" s="104">
        <f>IFERROR(IF(AC408="",0,AC408),0)+IFERROR(IF(AC409="",0,AC409),0)</f>
        <v>0</v>
      </c>
      <c r="AD410" s="3"/>
      <c r="AE410" s="71"/>
      <c r="AF410" s="3"/>
      <c r="AG410" s="3"/>
      <c r="AH410" s="3"/>
      <c r="AI410" s="3"/>
      <c r="AJ410" s="3"/>
      <c r="AK410" s="3"/>
      <c r="AL410" s="61"/>
      <c r="AM410" s="61"/>
      <c r="AN410" s="61"/>
      <c r="AO410" s="3"/>
      <c r="AP410" s="3"/>
      <c r="AQ410" s="2"/>
      <c r="AR410" s="2"/>
      <c r="AS410" s="2"/>
      <c r="AT410" s="2"/>
      <c r="AU410" s="20"/>
      <c r="AV410" s="20"/>
      <c r="AW410" s="21"/>
    </row>
    <row r="411" spans="1:82" hidden="1" x14ac:dyDescent="0.2">
      <c r="A411" s="696"/>
      <c r="B411" s="696"/>
      <c r="C411" s="696"/>
      <c r="D411" s="696"/>
      <c r="E411" s="696"/>
      <c r="F411" s="696"/>
      <c r="G411" s="696"/>
      <c r="H411" s="696"/>
      <c r="I411" s="696"/>
      <c r="J411" s="696"/>
      <c r="K411" s="696"/>
      <c r="L411" s="696"/>
      <c r="M411" s="696"/>
      <c r="N411" s="696"/>
      <c r="O411" s="704" t="s">
        <v>43</v>
      </c>
      <c r="P411" s="705"/>
      <c r="Q411" s="705"/>
      <c r="R411" s="705"/>
      <c r="S411" s="705"/>
      <c r="T411" s="39" t="s">
        <v>0</v>
      </c>
      <c r="U411" s="106">
        <f>IFERROR(U408*G408,0)+IFERROR(U409*G409,0)</f>
        <v>0</v>
      </c>
      <c r="V411" s="106">
        <f>IFERROR(V408*G408,0)+IFERROR(V409*G409,0)</f>
        <v>0</v>
      </c>
      <c r="W411" s="106">
        <f>IFERROR(W408*G408,0)+IFERROR(W409*G409,0)</f>
        <v>0</v>
      </c>
      <c r="X411" s="106">
        <f>IFERROR(X408*G408,0)+IFERROR(X409*G409,0)</f>
        <v>0</v>
      </c>
      <c r="Y411" s="106">
        <f>IFERROR(Y408*G408,0)+IFERROR(Y409*G409,0)</f>
        <v>0</v>
      </c>
      <c r="Z411" s="106">
        <f>IFERROR(Z408*G408,0)+IFERROR(Z409*G409,0)</f>
        <v>0</v>
      </c>
      <c r="AA411" s="106">
        <f>IFERROR(AA408*G408,0)+IFERROR(AA409*G409,0)</f>
        <v>0</v>
      </c>
      <c r="AB411" s="106">
        <f>IFERROR(AB408*G408,0)+IFERROR(AB409*G409,0)</f>
        <v>0</v>
      </c>
      <c r="AC411" s="104" t="s">
        <v>57</v>
      </c>
      <c r="AD411" s="3"/>
      <c r="AE411" s="71"/>
      <c r="AF411" s="3"/>
      <c r="AG411" s="3"/>
      <c r="AH411" s="3"/>
      <c r="AI411" s="3"/>
      <c r="AJ411" s="3"/>
      <c r="AK411" s="3"/>
      <c r="AL411" s="61"/>
      <c r="AM411" s="61"/>
      <c r="AN411" s="61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ht="15" hidden="1" x14ac:dyDescent="0.25">
      <c r="A412" s="712" t="s">
        <v>170</v>
      </c>
      <c r="B412" s="713"/>
      <c r="C412" s="713"/>
      <c r="D412" s="713"/>
      <c r="E412" s="713"/>
      <c r="F412" s="713"/>
      <c r="G412" s="713"/>
      <c r="H412" s="713"/>
      <c r="I412" s="713"/>
      <c r="J412" s="713"/>
      <c r="K412" s="713"/>
      <c r="L412" s="713"/>
      <c r="M412" s="713"/>
      <c r="N412" s="713"/>
      <c r="O412" s="713"/>
      <c r="P412" s="713"/>
      <c r="Q412" s="713"/>
      <c r="R412" s="713"/>
      <c r="S412" s="713"/>
      <c r="T412" s="713"/>
      <c r="U412" s="713"/>
      <c r="V412" s="713"/>
      <c r="W412" s="713"/>
      <c r="X412" s="708"/>
      <c r="Y412" s="708"/>
      <c r="Z412" s="708"/>
      <c r="AA412" s="709"/>
      <c r="AB412" s="709"/>
      <c r="AC412" s="709"/>
      <c r="AD412" s="709"/>
      <c r="AE412" s="710"/>
      <c r="AF412" s="714"/>
      <c r="AG412" s="2"/>
      <c r="AH412" s="2"/>
      <c r="AI412" s="2"/>
      <c r="AJ412" s="2"/>
      <c r="AK412" s="60"/>
      <c r="AL412" s="60"/>
      <c r="AM412" s="60"/>
      <c r="AN412" s="2"/>
      <c r="AO412" s="2"/>
      <c r="AP412" s="2"/>
      <c r="AQ412" s="2"/>
      <c r="AR412" s="2"/>
    </row>
    <row r="413" spans="1:82" hidden="1" x14ac:dyDescent="0.2">
      <c r="A413" s="81" t="s">
        <v>585</v>
      </c>
      <c r="B413" s="82" t="s">
        <v>586</v>
      </c>
      <c r="C413" s="82">
        <v>4301136037</v>
      </c>
      <c r="D413" s="82">
        <v>4607111038838</v>
      </c>
      <c r="E413" s="83">
        <v>1.4</v>
      </c>
      <c r="F413" s="84">
        <v>1</v>
      </c>
      <c r="G413" s="83">
        <v>1.4</v>
      </c>
      <c r="H413" s="83">
        <v>1.5</v>
      </c>
      <c r="I413" s="85">
        <v>234</v>
      </c>
      <c r="J413" s="85" t="s">
        <v>190</v>
      </c>
      <c r="K413" s="86" t="s">
        <v>88</v>
      </c>
      <c r="L413" s="86"/>
      <c r="M413" s="699">
        <v>90</v>
      </c>
      <c r="N413" s="699"/>
      <c r="O413" s="764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3" s="701"/>
      <c r="Q413" s="701"/>
      <c r="R413" s="701"/>
      <c r="S413" s="701"/>
      <c r="T413" s="87" t="s">
        <v>42</v>
      </c>
      <c r="U413" s="64">
        <v>0</v>
      </c>
      <c r="V413" s="65">
        <f>IFERROR(IF(U413="","",U413),"")</f>
        <v>0</v>
      </c>
      <c r="W413" s="64">
        <v>0</v>
      </c>
      <c r="X413" s="65">
        <f>IFERROR(IF(W413="","",W413),"")</f>
        <v>0</v>
      </c>
      <c r="Y413" s="64">
        <v>0</v>
      </c>
      <c r="Z413" s="65">
        <f>IFERROR(IF(Y413="","",Y413),"")</f>
        <v>0</v>
      </c>
      <c r="AA413" s="64">
        <v>0</v>
      </c>
      <c r="AB413" s="65">
        <f>IFERROR(IF(AA413="","",AA413),"")</f>
        <v>0</v>
      </c>
      <c r="AC413" s="66" t="str">
        <f>IF(IFERROR(U413*0.00502,0)+IFERROR(W413*0.00502,0)+IFERROR(Y413*0.00502,0)+IFERROR(AA413*0.00502,0)=0,"",IFERROR(U413*0.00502,0)+IFERROR(W413*0.00502,0)+IFERROR(Y413*0.00502,0)+IFERROR(AA413*0.00502,0))</f>
        <v/>
      </c>
      <c r="AD413" s="81" t="s">
        <v>57</v>
      </c>
      <c r="AE413" s="81" t="s">
        <v>57</v>
      </c>
      <c r="AF413" s="579" t="s">
        <v>587</v>
      </c>
      <c r="AG413" s="2"/>
      <c r="AH413" s="2"/>
      <c r="AI413" s="2"/>
      <c r="AJ413" s="2"/>
      <c r="AK413" s="2"/>
      <c r="AL413" s="60"/>
      <c r="AM413" s="60"/>
      <c r="AN413" s="60"/>
      <c r="AO413" s="2"/>
      <c r="AP413" s="2"/>
      <c r="AQ413" s="2"/>
      <c r="AR413" s="2"/>
      <c r="AS413" s="2"/>
      <c r="AT413" s="2"/>
      <c r="AU413" s="20"/>
      <c r="AV413" s="20"/>
      <c r="AW413" s="21"/>
      <c r="BB413" s="578" t="s">
        <v>97</v>
      </c>
      <c r="BO413" s="79">
        <f>IFERROR(U413*H413,0)</f>
        <v>0</v>
      </c>
      <c r="BP413" s="79">
        <f>IFERROR(V413*H413,0)</f>
        <v>0</v>
      </c>
      <c r="BQ413" s="79">
        <f>IFERROR(U413/I413,0)</f>
        <v>0</v>
      </c>
      <c r="BR413" s="79">
        <f>IFERROR(V413/I413,0)</f>
        <v>0</v>
      </c>
      <c r="BS413" s="79">
        <f>IFERROR(W413*H413,0)</f>
        <v>0</v>
      </c>
      <c r="BT413" s="79">
        <f>IFERROR(X413*H413,0)</f>
        <v>0</v>
      </c>
      <c r="BU413" s="79">
        <f>IFERROR(W413/I413,0)</f>
        <v>0</v>
      </c>
      <c r="BV413" s="79">
        <f>IFERROR(X413/I413,0)</f>
        <v>0</v>
      </c>
      <c r="BW413" s="79">
        <f>IFERROR(Y413*H413,0)</f>
        <v>0</v>
      </c>
      <c r="BX413" s="79">
        <f>IFERROR(Z413*H413,0)</f>
        <v>0</v>
      </c>
      <c r="BY413" s="79">
        <f>IFERROR(Y413/I413,0)</f>
        <v>0</v>
      </c>
      <c r="BZ413" s="79">
        <f>IFERROR(Z413/I413,0)</f>
        <v>0</v>
      </c>
      <c r="CA413" s="79">
        <f>IFERROR(AA413*H413,0)</f>
        <v>0</v>
      </c>
      <c r="CB413" s="79">
        <f>IFERROR(AB413*H413,0)</f>
        <v>0</v>
      </c>
      <c r="CC413" s="79">
        <f>IFERROR(AA413/I413,0)</f>
        <v>0</v>
      </c>
      <c r="CD413" s="79">
        <f>IFERROR(AB413/I413,0)</f>
        <v>0</v>
      </c>
    </row>
    <row r="414" spans="1:82" hidden="1" x14ac:dyDescent="0.2">
      <c r="A414" s="81" t="s">
        <v>588</v>
      </c>
      <c r="B414" s="82" t="s">
        <v>589</v>
      </c>
      <c r="C414" s="82">
        <v>4301136036</v>
      </c>
      <c r="D414" s="82">
        <v>4607111038807</v>
      </c>
      <c r="E414" s="83">
        <v>1.3</v>
      </c>
      <c r="F414" s="84">
        <v>1</v>
      </c>
      <c r="G414" s="83">
        <v>1.3</v>
      </c>
      <c r="H414" s="83">
        <v>1.4</v>
      </c>
      <c r="I414" s="85">
        <v>234</v>
      </c>
      <c r="J414" s="85" t="s">
        <v>190</v>
      </c>
      <c r="K414" s="86" t="s">
        <v>88</v>
      </c>
      <c r="L414" s="86"/>
      <c r="M414" s="699">
        <v>90</v>
      </c>
      <c r="N414" s="699"/>
      <c r="O414" s="765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4" s="701"/>
      <c r="Q414" s="701"/>
      <c r="R414" s="701"/>
      <c r="S414" s="701"/>
      <c r="T414" s="87" t="s">
        <v>42</v>
      </c>
      <c r="U414" s="64">
        <v>0</v>
      </c>
      <c r="V414" s="65">
        <f>IFERROR(IF(U414="","",U414),"")</f>
        <v>0</v>
      </c>
      <c r="W414" s="64">
        <v>0</v>
      </c>
      <c r="X414" s="65">
        <f>IFERROR(IF(W414="","",W414),"")</f>
        <v>0</v>
      </c>
      <c r="Y414" s="64">
        <v>0</v>
      </c>
      <c r="Z414" s="65">
        <f>IFERROR(IF(Y414="","",Y414),"")</f>
        <v>0</v>
      </c>
      <c r="AA414" s="64">
        <v>0</v>
      </c>
      <c r="AB414" s="65">
        <f>IFERROR(IF(AA414="","",AA414),"")</f>
        <v>0</v>
      </c>
      <c r="AC414" s="66" t="str">
        <f>IF(IFERROR(U414*0.00502,0)+IFERROR(W414*0.00502,0)+IFERROR(Y414*0.00502,0)+IFERROR(AA414*0.00502,0)=0,"",IFERROR(U414*0.00502,0)+IFERROR(W414*0.00502,0)+IFERROR(Y414*0.00502,0)+IFERROR(AA414*0.00502,0))</f>
        <v/>
      </c>
      <c r="AD414" s="81" t="s">
        <v>57</v>
      </c>
      <c r="AE414" s="81" t="s">
        <v>57</v>
      </c>
      <c r="AF414" s="581" t="s">
        <v>587</v>
      </c>
      <c r="AG414" s="2"/>
      <c r="AH414" s="2"/>
      <c r="AI414" s="2"/>
      <c r="AJ414" s="2"/>
      <c r="AK414" s="2"/>
      <c r="AL414" s="60"/>
      <c r="AM414" s="60"/>
      <c r="AN414" s="60"/>
      <c r="AO414" s="2"/>
      <c r="AP414" s="2"/>
      <c r="AQ414" s="2"/>
      <c r="AR414" s="2"/>
      <c r="AS414" s="2"/>
      <c r="AT414" s="2"/>
      <c r="AU414" s="20"/>
      <c r="AV414" s="20"/>
      <c r="AW414" s="21"/>
      <c r="BB414" s="580" t="s">
        <v>97</v>
      </c>
      <c r="BO414" s="79">
        <f>IFERROR(U414*H414,0)</f>
        <v>0</v>
      </c>
      <c r="BP414" s="79">
        <f>IFERROR(V414*H414,0)</f>
        <v>0</v>
      </c>
      <c r="BQ414" s="79">
        <f>IFERROR(U414/I414,0)</f>
        <v>0</v>
      </c>
      <c r="BR414" s="79">
        <f>IFERROR(V414/I414,0)</f>
        <v>0</v>
      </c>
      <c r="BS414" s="79">
        <f>IFERROR(W414*H414,0)</f>
        <v>0</v>
      </c>
      <c r="BT414" s="79">
        <f>IFERROR(X414*H414,0)</f>
        <v>0</v>
      </c>
      <c r="BU414" s="79">
        <f>IFERROR(W414/I414,0)</f>
        <v>0</v>
      </c>
      <c r="BV414" s="79">
        <f>IFERROR(X414/I414,0)</f>
        <v>0</v>
      </c>
      <c r="BW414" s="79">
        <f>IFERROR(Y414*H414,0)</f>
        <v>0</v>
      </c>
      <c r="BX414" s="79">
        <f>IFERROR(Z414*H414,0)</f>
        <v>0</v>
      </c>
      <c r="BY414" s="79">
        <f>IFERROR(Y414/I414,0)</f>
        <v>0</v>
      </c>
      <c r="BZ414" s="79">
        <f>IFERROR(Z414/I414,0)</f>
        <v>0</v>
      </c>
      <c r="CA414" s="79">
        <f>IFERROR(AA414*H414,0)</f>
        <v>0</v>
      </c>
      <c r="CB414" s="79">
        <f>IFERROR(AB414*H414,0)</f>
        <v>0</v>
      </c>
      <c r="CC414" s="79">
        <f>IFERROR(AA414/I414,0)</f>
        <v>0</v>
      </c>
      <c r="CD414" s="79">
        <f>IFERROR(AB414/I414,0)</f>
        <v>0</v>
      </c>
    </row>
    <row r="415" spans="1:82" hidden="1" x14ac:dyDescent="0.2">
      <c r="A415" s="696"/>
      <c r="B415" s="696"/>
      <c r="C415" s="696"/>
      <c r="D415" s="696"/>
      <c r="E415" s="696"/>
      <c r="F415" s="696"/>
      <c r="G415" s="696"/>
      <c r="H415" s="696"/>
      <c r="I415" s="696"/>
      <c r="J415" s="696"/>
      <c r="K415" s="696"/>
      <c r="L415" s="696"/>
      <c r="M415" s="696"/>
      <c r="N415" s="696"/>
      <c r="O415" s="704" t="s">
        <v>43</v>
      </c>
      <c r="P415" s="705"/>
      <c r="Q415" s="705"/>
      <c r="R415" s="705"/>
      <c r="S415" s="705"/>
      <c r="T415" s="39" t="s">
        <v>42</v>
      </c>
      <c r="U415" s="104">
        <f t="shared" ref="U415:AB415" si="310">IFERROR(SUM(U413:U414),0)</f>
        <v>0</v>
      </c>
      <c r="V415" s="104">
        <f t="shared" si="310"/>
        <v>0</v>
      </c>
      <c r="W415" s="104">
        <f t="shared" si="310"/>
        <v>0</v>
      </c>
      <c r="X415" s="104">
        <f t="shared" si="310"/>
        <v>0</v>
      </c>
      <c r="Y415" s="104">
        <f t="shared" si="310"/>
        <v>0</v>
      </c>
      <c r="Z415" s="104">
        <f t="shared" si="310"/>
        <v>0</v>
      </c>
      <c r="AA415" s="104">
        <f t="shared" si="310"/>
        <v>0</v>
      </c>
      <c r="AB415" s="104">
        <f t="shared" si="310"/>
        <v>0</v>
      </c>
      <c r="AC415" s="104">
        <f>IFERROR(IF(AC413="",0,AC413),0)+IFERROR(IF(AC414="",0,AC414),0)</f>
        <v>0</v>
      </c>
      <c r="AD415" s="3"/>
      <c r="AE415" s="71"/>
      <c r="AF415" s="3"/>
      <c r="AG415" s="3"/>
      <c r="AH415" s="3"/>
      <c r="AI415" s="3"/>
      <c r="AJ415" s="3"/>
      <c r="AK415" s="3"/>
      <c r="AL415" s="61"/>
      <c r="AM415" s="61"/>
      <c r="AN415" s="61"/>
      <c r="AO415" s="3"/>
      <c r="AP415" s="3"/>
      <c r="AQ415" s="2"/>
      <c r="AR415" s="2"/>
      <c r="AS415" s="2"/>
      <c r="AT415" s="2"/>
      <c r="AU415" s="20"/>
      <c r="AV415" s="20"/>
      <c r="AW415" s="21"/>
    </row>
    <row r="416" spans="1:82" hidden="1" x14ac:dyDescent="0.2">
      <c r="A416" s="696"/>
      <c r="B416" s="696"/>
      <c r="C416" s="696"/>
      <c r="D416" s="696"/>
      <c r="E416" s="696"/>
      <c r="F416" s="696"/>
      <c r="G416" s="696"/>
      <c r="H416" s="696"/>
      <c r="I416" s="696"/>
      <c r="J416" s="696"/>
      <c r="K416" s="696"/>
      <c r="L416" s="696"/>
      <c r="M416" s="696"/>
      <c r="N416" s="696"/>
      <c r="O416" s="704" t="s">
        <v>43</v>
      </c>
      <c r="P416" s="705"/>
      <c r="Q416" s="705"/>
      <c r="R416" s="705"/>
      <c r="S416" s="705"/>
      <c r="T416" s="39" t="s">
        <v>0</v>
      </c>
      <c r="U416" s="106">
        <f>IFERROR(U413*G413,0)+IFERROR(U414*G414,0)</f>
        <v>0</v>
      </c>
      <c r="V416" s="106">
        <f>IFERROR(V413*G413,0)+IFERROR(V414*G414,0)</f>
        <v>0</v>
      </c>
      <c r="W416" s="106">
        <f>IFERROR(W413*G413,0)+IFERROR(W414*G414,0)</f>
        <v>0</v>
      </c>
      <c r="X416" s="106">
        <f>IFERROR(X413*G413,0)+IFERROR(X414*G414,0)</f>
        <v>0</v>
      </c>
      <c r="Y416" s="106">
        <f>IFERROR(Y413*G413,0)+IFERROR(Y414*G414,0)</f>
        <v>0</v>
      </c>
      <c r="Z416" s="106">
        <f>IFERROR(Z413*G413,0)+IFERROR(Z414*G414,0)</f>
        <v>0</v>
      </c>
      <c r="AA416" s="106">
        <f>IFERROR(AA413*G413,0)+IFERROR(AA414*G414,0)</f>
        <v>0</v>
      </c>
      <c r="AB416" s="106">
        <f>IFERROR(AB413*G413,0)+IFERROR(AB414*G414,0)</f>
        <v>0</v>
      </c>
      <c r="AC416" s="104" t="s">
        <v>57</v>
      </c>
      <c r="AD416" s="3"/>
      <c r="AE416" s="71"/>
      <c r="AF416" s="3"/>
      <c r="AG416" s="3"/>
      <c r="AH416" s="3"/>
      <c r="AI416" s="3"/>
      <c r="AJ416" s="3"/>
      <c r="AK416" s="3"/>
      <c r="AL416" s="61"/>
      <c r="AM416" s="61"/>
      <c r="AN416" s="61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ht="27.75" hidden="1" customHeight="1" x14ac:dyDescent="0.2">
      <c r="A417" s="766" t="s">
        <v>404</v>
      </c>
      <c r="B417" s="767"/>
      <c r="C417" s="767"/>
      <c r="D417" s="767"/>
      <c r="E417" s="767"/>
      <c r="F417" s="767"/>
      <c r="G417" s="767"/>
      <c r="H417" s="767"/>
      <c r="I417" s="767"/>
      <c r="J417" s="767"/>
      <c r="K417" s="767"/>
      <c r="L417" s="767"/>
      <c r="M417" s="767"/>
      <c r="N417" s="767"/>
      <c r="O417" s="767"/>
      <c r="P417" s="767"/>
      <c r="Q417" s="767"/>
      <c r="R417" s="767"/>
      <c r="S417" s="767"/>
      <c r="T417" s="767"/>
      <c r="U417" s="767"/>
      <c r="V417" s="767"/>
      <c r="W417" s="768"/>
      <c r="X417" s="768"/>
      <c r="Y417" s="768"/>
      <c r="Z417" s="768"/>
      <c r="AA417" s="709"/>
      <c r="AB417" s="709"/>
      <c r="AC417" s="709"/>
      <c r="AD417" s="709"/>
      <c r="AE417" s="710"/>
      <c r="AF417" s="769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t="15" hidden="1" x14ac:dyDescent="0.25">
      <c r="A418" s="707" t="s">
        <v>404</v>
      </c>
      <c r="B418" s="708"/>
      <c r="C418" s="708"/>
      <c r="D418" s="708"/>
      <c r="E418" s="708"/>
      <c r="F418" s="708"/>
      <c r="G418" s="708"/>
      <c r="H418" s="708"/>
      <c r="I418" s="708"/>
      <c r="J418" s="708"/>
      <c r="K418" s="708"/>
      <c r="L418" s="708"/>
      <c r="M418" s="708"/>
      <c r="N418" s="708"/>
      <c r="O418" s="708"/>
      <c r="P418" s="708"/>
      <c r="Q418" s="708"/>
      <c r="R418" s="708"/>
      <c r="S418" s="708"/>
      <c r="T418" s="708"/>
      <c r="U418" s="708"/>
      <c r="V418" s="708"/>
      <c r="W418" s="708"/>
      <c r="X418" s="708"/>
      <c r="Y418" s="708"/>
      <c r="Z418" s="708"/>
      <c r="AA418" s="709"/>
      <c r="AB418" s="709"/>
      <c r="AC418" s="709"/>
      <c r="AD418" s="709"/>
      <c r="AE418" s="710"/>
      <c r="AF418" s="711"/>
      <c r="AG418" s="2"/>
      <c r="AH418" s="2"/>
      <c r="AI418" s="2"/>
      <c r="AJ418" s="2"/>
      <c r="AK418" s="60"/>
      <c r="AL418" s="60"/>
      <c r="AM418" s="60"/>
      <c r="AN418" s="2"/>
      <c r="AO418" s="2"/>
      <c r="AP418" s="2"/>
      <c r="AQ418" s="2"/>
      <c r="AR418" s="2"/>
    </row>
    <row r="419" spans="1:82" ht="15" hidden="1" x14ac:dyDescent="0.25">
      <c r="A419" s="712" t="s">
        <v>85</v>
      </c>
      <c r="B419" s="713"/>
      <c r="C419" s="713"/>
      <c r="D419" s="713"/>
      <c r="E419" s="713"/>
      <c r="F419" s="713"/>
      <c r="G419" s="713"/>
      <c r="H419" s="713"/>
      <c r="I419" s="713"/>
      <c r="J419" s="713"/>
      <c r="K419" s="713"/>
      <c r="L419" s="713"/>
      <c r="M419" s="713"/>
      <c r="N419" s="713"/>
      <c r="O419" s="713"/>
      <c r="P419" s="713"/>
      <c r="Q419" s="713"/>
      <c r="R419" s="713"/>
      <c r="S419" s="713"/>
      <c r="T419" s="713"/>
      <c r="U419" s="713"/>
      <c r="V419" s="713"/>
      <c r="W419" s="713"/>
      <c r="X419" s="708"/>
      <c r="Y419" s="708"/>
      <c r="Z419" s="708"/>
      <c r="AA419" s="709"/>
      <c r="AB419" s="709"/>
      <c r="AC419" s="709"/>
      <c r="AD419" s="709"/>
      <c r="AE419" s="710"/>
      <c r="AF419" s="714"/>
      <c r="AG419" s="2"/>
      <c r="AH419" s="2"/>
      <c r="AI419" s="2"/>
      <c r="AJ419" s="2"/>
      <c r="AK419" s="60"/>
      <c r="AL419" s="60"/>
      <c r="AM419" s="60"/>
      <c r="AN419" s="2"/>
      <c r="AO419" s="2"/>
      <c r="AP419" s="2"/>
      <c r="AQ419" s="2"/>
      <c r="AR419" s="2"/>
    </row>
    <row r="420" spans="1:82" hidden="1" x14ac:dyDescent="0.2">
      <c r="A420" s="81" t="s">
        <v>590</v>
      </c>
      <c r="B420" s="82" t="s">
        <v>591</v>
      </c>
      <c r="C420" s="82">
        <v>4301070993</v>
      </c>
      <c r="D420" s="82">
        <v>4640242180670</v>
      </c>
      <c r="E420" s="83">
        <v>1</v>
      </c>
      <c r="F420" s="84">
        <v>6</v>
      </c>
      <c r="G420" s="83">
        <v>6</v>
      </c>
      <c r="H420" s="83">
        <v>6.23</v>
      </c>
      <c r="I420" s="85">
        <v>84</v>
      </c>
      <c r="J420" s="85" t="s">
        <v>89</v>
      </c>
      <c r="K420" s="86" t="s">
        <v>88</v>
      </c>
      <c r="L420" s="86"/>
      <c r="M420" s="699">
        <v>180</v>
      </c>
      <c r="N420" s="699"/>
      <c r="O420" s="762" t="s">
        <v>592</v>
      </c>
      <c r="P420" s="701"/>
      <c r="Q420" s="701"/>
      <c r="R420" s="701"/>
      <c r="S420" s="701"/>
      <c r="T420" s="87" t="s">
        <v>42</v>
      </c>
      <c r="U420" s="64">
        <v>0</v>
      </c>
      <c r="V420" s="65">
        <f>IFERROR(IF(U420="","",U420),"")</f>
        <v>0</v>
      </c>
      <c r="W420" s="64">
        <v>0</v>
      </c>
      <c r="X420" s="65">
        <f>IFERROR(IF(W420="","",W420),"")</f>
        <v>0</v>
      </c>
      <c r="Y420" s="64">
        <v>0</v>
      </c>
      <c r="Z420" s="65">
        <f>IFERROR(IF(Y420="","",Y420),"")</f>
        <v>0</v>
      </c>
      <c r="AA420" s="64">
        <v>0</v>
      </c>
      <c r="AB420" s="65">
        <f>IFERROR(IF(AA420="","",AA420),"")</f>
        <v>0</v>
      </c>
      <c r="AC420" s="66" t="str">
        <f>IF(IFERROR(U420*0.0155,0)+IFERROR(W420*0.0155,0)+IFERROR(Y420*0.0155,0)+IFERROR(AA420*0.0155,0)=0,"",IFERROR(U420*0.0155,0)+IFERROR(W420*0.0155,0)+IFERROR(Y420*0.0155,0)+IFERROR(AA420*0.0155,0))</f>
        <v/>
      </c>
      <c r="AD420" s="81" t="s">
        <v>57</v>
      </c>
      <c r="AE420" s="81" t="s">
        <v>57</v>
      </c>
      <c r="AF420" s="583" t="s">
        <v>593</v>
      </c>
      <c r="AG420" s="2"/>
      <c r="AH420" s="2"/>
      <c r="AI420" s="2"/>
      <c r="AJ420" s="2"/>
      <c r="AK420" s="2"/>
      <c r="AL420" s="60"/>
      <c r="AM420" s="60"/>
      <c r="AN420" s="60"/>
      <c r="AO420" s="2"/>
      <c r="AP420" s="2"/>
      <c r="AQ420" s="2"/>
      <c r="AR420" s="2"/>
      <c r="AS420" s="2"/>
      <c r="AT420" s="2"/>
      <c r="AU420" s="20"/>
      <c r="AV420" s="20"/>
      <c r="AW420" s="21"/>
      <c r="BB420" s="582" t="s">
        <v>68</v>
      </c>
      <c r="BO420" s="79">
        <f>IFERROR(U420*H420,0)</f>
        <v>0</v>
      </c>
      <c r="BP420" s="79">
        <f>IFERROR(V420*H420,0)</f>
        <v>0</v>
      </c>
      <c r="BQ420" s="79">
        <f>IFERROR(U420/I420,0)</f>
        <v>0</v>
      </c>
      <c r="BR420" s="79">
        <f>IFERROR(V420/I420,0)</f>
        <v>0</v>
      </c>
      <c r="BS420" s="79">
        <f>IFERROR(W420*H420,0)</f>
        <v>0</v>
      </c>
      <c r="BT420" s="79">
        <f>IFERROR(X420*H420,0)</f>
        <v>0</v>
      </c>
      <c r="BU420" s="79">
        <f>IFERROR(W420/I420,0)</f>
        <v>0</v>
      </c>
      <c r="BV420" s="79">
        <f>IFERROR(X420/I420,0)</f>
        <v>0</v>
      </c>
      <c r="BW420" s="79">
        <f>IFERROR(Y420*H420,0)</f>
        <v>0</v>
      </c>
      <c r="BX420" s="79">
        <f>IFERROR(Z420*H420,0)</f>
        <v>0</v>
      </c>
      <c r="BY420" s="79">
        <f>IFERROR(Y420/I420,0)</f>
        <v>0</v>
      </c>
      <c r="BZ420" s="79">
        <f>IFERROR(Z420/I420,0)</f>
        <v>0</v>
      </c>
      <c r="CA420" s="79">
        <f>IFERROR(AA420*H420,0)</f>
        <v>0</v>
      </c>
      <c r="CB420" s="79">
        <f>IFERROR(AB420*H420,0)</f>
        <v>0</v>
      </c>
      <c r="CC420" s="79">
        <f>IFERROR(AA420/I420,0)</f>
        <v>0</v>
      </c>
      <c r="CD420" s="79">
        <f>IFERROR(AB420/I420,0)</f>
        <v>0</v>
      </c>
    </row>
    <row r="421" spans="1:82" hidden="1" x14ac:dyDescent="0.2">
      <c r="A421" s="696"/>
      <c r="B421" s="696"/>
      <c r="C421" s="696"/>
      <c r="D421" s="696"/>
      <c r="E421" s="696"/>
      <c r="F421" s="696"/>
      <c r="G421" s="696"/>
      <c r="H421" s="696"/>
      <c r="I421" s="696"/>
      <c r="J421" s="696"/>
      <c r="K421" s="696"/>
      <c r="L421" s="696"/>
      <c r="M421" s="696"/>
      <c r="N421" s="696"/>
      <c r="O421" s="704" t="s">
        <v>43</v>
      </c>
      <c r="P421" s="705"/>
      <c r="Q421" s="705"/>
      <c r="R421" s="705"/>
      <c r="S421" s="705"/>
      <c r="T421" s="39" t="s">
        <v>42</v>
      </c>
      <c r="U421" s="104">
        <f t="shared" ref="U421:AB421" si="311">IFERROR(SUM(U420:U420),0)</f>
        <v>0</v>
      </c>
      <c r="V421" s="104">
        <f t="shared" si="311"/>
        <v>0</v>
      </c>
      <c r="W421" s="104">
        <f t="shared" si="311"/>
        <v>0</v>
      </c>
      <c r="X421" s="104">
        <f t="shared" si="311"/>
        <v>0</v>
      </c>
      <c r="Y421" s="104">
        <f t="shared" si="311"/>
        <v>0</v>
      </c>
      <c r="Z421" s="104">
        <f t="shared" si="311"/>
        <v>0</v>
      </c>
      <c r="AA421" s="104">
        <f t="shared" si="311"/>
        <v>0</v>
      </c>
      <c r="AB421" s="104">
        <f t="shared" si="311"/>
        <v>0</v>
      </c>
      <c r="AC421" s="104">
        <f>IFERROR(IF(AC420="",0,AC420),0)</f>
        <v>0</v>
      </c>
      <c r="AD421" s="3"/>
      <c r="AE421" s="71"/>
      <c r="AF421" s="3"/>
      <c r="AG421" s="3"/>
      <c r="AH421" s="3"/>
      <c r="AI421" s="3"/>
      <c r="AJ421" s="3"/>
      <c r="AK421" s="3"/>
      <c r="AL421" s="61"/>
      <c r="AM421" s="61"/>
      <c r="AN421" s="61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hidden="1" x14ac:dyDescent="0.2">
      <c r="A422" s="696"/>
      <c r="B422" s="696"/>
      <c r="C422" s="696"/>
      <c r="D422" s="696"/>
      <c r="E422" s="696"/>
      <c r="F422" s="696"/>
      <c r="G422" s="696"/>
      <c r="H422" s="696"/>
      <c r="I422" s="696"/>
      <c r="J422" s="696"/>
      <c r="K422" s="696"/>
      <c r="L422" s="696"/>
      <c r="M422" s="696"/>
      <c r="N422" s="696"/>
      <c r="O422" s="704" t="s">
        <v>43</v>
      </c>
      <c r="P422" s="705"/>
      <c r="Q422" s="705"/>
      <c r="R422" s="705"/>
      <c r="S422" s="705"/>
      <c r="T422" s="39" t="s">
        <v>0</v>
      </c>
      <c r="U422" s="106">
        <f>IFERROR(U420*G420,0)</f>
        <v>0</v>
      </c>
      <c r="V422" s="106">
        <f>IFERROR(V420*G420,0)</f>
        <v>0</v>
      </c>
      <c r="W422" s="106">
        <f>IFERROR(W420*G420,0)</f>
        <v>0</v>
      </c>
      <c r="X422" s="106">
        <f>IFERROR(X420*G420,0)</f>
        <v>0</v>
      </c>
      <c r="Y422" s="106">
        <f>IFERROR(Y420*G420,0)</f>
        <v>0</v>
      </c>
      <c r="Z422" s="106">
        <f>IFERROR(Z420*G420,0)</f>
        <v>0</v>
      </c>
      <c r="AA422" s="106">
        <f>IFERROR(AA420*G420,0)</f>
        <v>0</v>
      </c>
      <c r="AB422" s="106">
        <f>IFERROR(AB420*G420,0)</f>
        <v>0</v>
      </c>
      <c r="AC422" s="104" t="s">
        <v>57</v>
      </c>
      <c r="AD422" s="3"/>
      <c r="AE422" s="71"/>
      <c r="AF422" s="3"/>
      <c r="AG422" s="3"/>
      <c r="AH422" s="3"/>
      <c r="AI422" s="3"/>
      <c r="AJ422" s="3"/>
      <c r="AK422" s="3"/>
      <c r="AL422" s="61"/>
      <c r="AM422" s="61"/>
      <c r="AN422" s="61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15" hidden="1" x14ac:dyDescent="0.25">
      <c r="A423" s="712" t="s">
        <v>208</v>
      </c>
      <c r="B423" s="713"/>
      <c r="C423" s="713"/>
      <c r="D423" s="713"/>
      <c r="E423" s="713"/>
      <c r="F423" s="713"/>
      <c r="G423" s="713"/>
      <c r="H423" s="713"/>
      <c r="I423" s="713"/>
      <c r="J423" s="713"/>
      <c r="K423" s="713"/>
      <c r="L423" s="713"/>
      <c r="M423" s="713"/>
      <c r="N423" s="713"/>
      <c r="O423" s="713"/>
      <c r="P423" s="713"/>
      <c r="Q423" s="713"/>
      <c r="R423" s="713"/>
      <c r="S423" s="713"/>
      <c r="T423" s="713"/>
      <c r="U423" s="713"/>
      <c r="V423" s="713"/>
      <c r="W423" s="713"/>
      <c r="X423" s="708"/>
      <c r="Y423" s="708"/>
      <c r="Z423" s="708"/>
      <c r="AA423" s="709"/>
      <c r="AB423" s="709"/>
      <c r="AC423" s="709"/>
      <c r="AD423" s="709"/>
      <c r="AE423" s="710"/>
      <c r="AF423" s="714"/>
      <c r="AG423" s="2"/>
      <c r="AH423" s="2"/>
      <c r="AI423" s="2"/>
      <c r="AJ423" s="2"/>
      <c r="AK423" s="60"/>
      <c r="AL423" s="60"/>
      <c r="AM423" s="60"/>
      <c r="AN423" s="2"/>
      <c r="AO423" s="2"/>
      <c r="AP423" s="2"/>
      <c r="AQ423" s="2"/>
      <c r="AR423" s="2"/>
    </row>
    <row r="424" spans="1:82" hidden="1" x14ac:dyDescent="0.2">
      <c r="A424" s="81" t="s">
        <v>594</v>
      </c>
      <c r="B424" s="82" t="s">
        <v>595</v>
      </c>
      <c r="C424" s="82">
        <v>4301131019</v>
      </c>
      <c r="D424" s="82">
        <v>4640242180427</v>
      </c>
      <c r="E424" s="83">
        <v>1.8</v>
      </c>
      <c r="F424" s="84">
        <v>1</v>
      </c>
      <c r="G424" s="83">
        <v>1.8</v>
      </c>
      <c r="H424" s="83">
        <v>1.915</v>
      </c>
      <c r="I424" s="85">
        <v>234</v>
      </c>
      <c r="J424" s="85" t="s">
        <v>190</v>
      </c>
      <c r="K424" s="86" t="s">
        <v>88</v>
      </c>
      <c r="L424" s="86"/>
      <c r="M424" s="699">
        <v>180</v>
      </c>
      <c r="N424" s="699"/>
      <c r="O424" s="763" t="s">
        <v>596</v>
      </c>
      <c r="P424" s="701"/>
      <c r="Q424" s="701"/>
      <c r="R424" s="701"/>
      <c r="S424" s="701"/>
      <c r="T424" s="87" t="s">
        <v>42</v>
      </c>
      <c r="U424" s="64">
        <v>0</v>
      </c>
      <c r="V424" s="65">
        <f>IFERROR(IF(U424="","",U424),"")</f>
        <v>0</v>
      </c>
      <c r="W424" s="64">
        <v>0</v>
      </c>
      <c r="X424" s="65">
        <f>IFERROR(IF(W424="","",W424),"")</f>
        <v>0</v>
      </c>
      <c r="Y424" s="64">
        <v>0</v>
      </c>
      <c r="Z424" s="65">
        <f>IFERROR(IF(Y424="","",Y424),"")</f>
        <v>0</v>
      </c>
      <c r="AA424" s="64">
        <v>0</v>
      </c>
      <c r="AB424" s="65">
        <f>IFERROR(IF(AA424="","",AA424),"")</f>
        <v>0</v>
      </c>
      <c r="AC424" s="66" t="str">
        <f>IF(IFERROR(U424*0.00502,0)+IFERROR(W424*0.00502,0)+IFERROR(Y424*0.00502,0)+IFERROR(AA424*0.00502,0)=0,"",IFERROR(U424*0.00502,0)+IFERROR(W424*0.00502,0)+IFERROR(Y424*0.00502,0)+IFERROR(AA424*0.00502,0))</f>
        <v/>
      </c>
      <c r="AD424" s="81" t="s">
        <v>57</v>
      </c>
      <c r="AE424" s="81" t="s">
        <v>57</v>
      </c>
      <c r="AF424" s="585" t="s">
        <v>597</v>
      </c>
      <c r="AG424" s="2"/>
      <c r="AH424" s="2"/>
      <c r="AI424" s="2"/>
      <c r="AJ424" s="2"/>
      <c r="AK424" s="2"/>
      <c r="AL424" s="60"/>
      <c r="AM424" s="60"/>
      <c r="AN424" s="60"/>
      <c r="AO424" s="2"/>
      <c r="AP424" s="2"/>
      <c r="AQ424" s="2"/>
      <c r="AR424" s="2"/>
      <c r="AS424" s="2"/>
      <c r="AT424" s="2"/>
      <c r="AU424" s="20"/>
      <c r="AV424" s="20"/>
      <c r="AW424" s="21"/>
      <c r="BB424" s="584" t="s">
        <v>97</v>
      </c>
      <c r="BO424" s="79">
        <f>IFERROR(U424*H424,0)</f>
        <v>0</v>
      </c>
      <c r="BP424" s="79">
        <f>IFERROR(V424*H424,0)</f>
        <v>0</v>
      </c>
      <c r="BQ424" s="79">
        <f>IFERROR(U424/I424,0)</f>
        <v>0</v>
      </c>
      <c r="BR424" s="79">
        <f>IFERROR(V424/I424,0)</f>
        <v>0</v>
      </c>
      <c r="BS424" s="79">
        <f>IFERROR(W424*H424,0)</f>
        <v>0</v>
      </c>
      <c r="BT424" s="79">
        <f>IFERROR(X424*H424,0)</f>
        <v>0</v>
      </c>
      <c r="BU424" s="79">
        <f>IFERROR(W424/I424,0)</f>
        <v>0</v>
      </c>
      <c r="BV424" s="79">
        <f>IFERROR(X424/I424,0)</f>
        <v>0</v>
      </c>
      <c r="BW424" s="79">
        <f>IFERROR(Y424*H424,0)</f>
        <v>0</v>
      </c>
      <c r="BX424" s="79">
        <f>IFERROR(Z424*H424,0)</f>
        <v>0</v>
      </c>
      <c r="BY424" s="79">
        <f>IFERROR(Y424/I424,0)</f>
        <v>0</v>
      </c>
      <c r="BZ424" s="79">
        <f>IFERROR(Z424/I424,0)</f>
        <v>0</v>
      </c>
      <c r="CA424" s="79">
        <f>IFERROR(AA424*H424,0)</f>
        <v>0</v>
      </c>
      <c r="CB424" s="79">
        <f>IFERROR(AB424*H424,0)</f>
        <v>0</v>
      </c>
      <c r="CC424" s="79">
        <f>IFERROR(AA424/I424,0)</f>
        <v>0</v>
      </c>
      <c r="CD424" s="79">
        <f>IFERROR(AB424/I424,0)</f>
        <v>0</v>
      </c>
    </row>
    <row r="425" spans="1:82" hidden="1" x14ac:dyDescent="0.2">
      <c r="A425" s="696"/>
      <c r="B425" s="696"/>
      <c r="C425" s="696"/>
      <c r="D425" s="696"/>
      <c r="E425" s="696"/>
      <c r="F425" s="696"/>
      <c r="G425" s="696"/>
      <c r="H425" s="696"/>
      <c r="I425" s="696"/>
      <c r="J425" s="696"/>
      <c r="K425" s="696"/>
      <c r="L425" s="696"/>
      <c r="M425" s="696"/>
      <c r="N425" s="696"/>
      <c r="O425" s="704" t="s">
        <v>43</v>
      </c>
      <c r="P425" s="705"/>
      <c r="Q425" s="705"/>
      <c r="R425" s="705"/>
      <c r="S425" s="705"/>
      <c r="T425" s="39" t="s">
        <v>42</v>
      </c>
      <c r="U425" s="104">
        <f t="shared" ref="U425:AB425" si="312">IFERROR(SUM(U424:U424),0)</f>
        <v>0</v>
      </c>
      <c r="V425" s="104">
        <f t="shared" si="312"/>
        <v>0</v>
      </c>
      <c r="W425" s="104">
        <f t="shared" si="312"/>
        <v>0</v>
      </c>
      <c r="X425" s="104">
        <f t="shared" si="312"/>
        <v>0</v>
      </c>
      <c r="Y425" s="104">
        <f t="shared" si="312"/>
        <v>0</v>
      </c>
      <c r="Z425" s="104">
        <f t="shared" si="312"/>
        <v>0</v>
      </c>
      <c r="AA425" s="104">
        <f t="shared" si="312"/>
        <v>0</v>
      </c>
      <c r="AB425" s="104">
        <f t="shared" si="312"/>
        <v>0</v>
      </c>
      <c r="AC425" s="104">
        <f>IFERROR(IF(AC424="",0,AC424),0)</f>
        <v>0</v>
      </c>
      <c r="AD425" s="3"/>
      <c r="AE425" s="71"/>
      <c r="AF425" s="3"/>
      <c r="AG425" s="3"/>
      <c r="AH425" s="3"/>
      <c r="AI425" s="3"/>
      <c r="AJ425" s="3"/>
      <c r="AK425" s="3"/>
      <c r="AL425" s="61"/>
      <c r="AM425" s="61"/>
      <c r="AN425" s="61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hidden="1" x14ac:dyDescent="0.2">
      <c r="A426" s="696"/>
      <c r="B426" s="696"/>
      <c r="C426" s="696"/>
      <c r="D426" s="696"/>
      <c r="E426" s="696"/>
      <c r="F426" s="696"/>
      <c r="G426" s="696"/>
      <c r="H426" s="696"/>
      <c r="I426" s="696"/>
      <c r="J426" s="696"/>
      <c r="K426" s="696"/>
      <c r="L426" s="696"/>
      <c r="M426" s="696"/>
      <c r="N426" s="696"/>
      <c r="O426" s="704" t="s">
        <v>43</v>
      </c>
      <c r="P426" s="705"/>
      <c r="Q426" s="705"/>
      <c r="R426" s="705"/>
      <c r="S426" s="705"/>
      <c r="T426" s="39" t="s">
        <v>0</v>
      </c>
      <c r="U426" s="106">
        <f>IFERROR(U424*G424,0)</f>
        <v>0</v>
      </c>
      <c r="V426" s="106">
        <f>IFERROR(V424*G424,0)</f>
        <v>0</v>
      </c>
      <c r="W426" s="106">
        <f>IFERROR(W424*G424,0)</f>
        <v>0</v>
      </c>
      <c r="X426" s="106">
        <f>IFERROR(X424*G424,0)</f>
        <v>0</v>
      </c>
      <c r="Y426" s="106">
        <f>IFERROR(Y424*G424,0)</f>
        <v>0</v>
      </c>
      <c r="Z426" s="106">
        <f>IFERROR(Z424*G424,0)</f>
        <v>0</v>
      </c>
      <c r="AA426" s="106">
        <f>IFERROR(AA424*G424,0)</f>
        <v>0</v>
      </c>
      <c r="AB426" s="106">
        <f>IFERROR(AB424*G424,0)</f>
        <v>0</v>
      </c>
      <c r="AC426" s="104" t="s">
        <v>57</v>
      </c>
      <c r="AD426" s="3"/>
      <c r="AE426" s="71"/>
      <c r="AF426" s="3"/>
      <c r="AG426" s="3"/>
      <c r="AH426" s="3"/>
      <c r="AI426" s="3"/>
      <c r="AJ426" s="3"/>
      <c r="AK426" s="3"/>
      <c r="AL426" s="61"/>
      <c r="AM426" s="61"/>
      <c r="AN426" s="61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hidden="1" x14ac:dyDescent="0.25">
      <c r="A427" s="712" t="s">
        <v>93</v>
      </c>
      <c r="B427" s="713"/>
      <c r="C427" s="713"/>
      <c r="D427" s="713"/>
      <c r="E427" s="713"/>
      <c r="F427" s="713"/>
      <c r="G427" s="713"/>
      <c r="H427" s="713"/>
      <c r="I427" s="713"/>
      <c r="J427" s="713"/>
      <c r="K427" s="713"/>
      <c r="L427" s="713"/>
      <c r="M427" s="713"/>
      <c r="N427" s="713"/>
      <c r="O427" s="713"/>
      <c r="P427" s="713"/>
      <c r="Q427" s="713"/>
      <c r="R427" s="713"/>
      <c r="S427" s="713"/>
      <c r="T427" s="713"/>
      <c r="U427" s="713"/>
      <c r="V427" s="713"/>
      <c r="W427" s="713"/>
      <c r="X427" s="708"/>
      <c r="Y427" s="708"/>
      <c r="Z427" s="708"/>
      <c r="AA427" s="709"/>
      <c r="AB427" s="709"/>
      <c r="AC427" s="709"/>
      <c r="AD427" s="709"/>
      <c r="AE427" s="710"/>
      <c r="AF427" s="714"/>
      <c r="AG427" s="2"/>
      <c r="AH427" s="2"/>
      <c r="AI427" s="2"/>
      <c r="AJ427" s="2"/>
      <c r="AK427" s="60"/>
      <c r="AL427" s="60"/>
      <c r="AM427" s="60"/>
      <c r="AN427" s="2"/>
      <c r="AO427" s="2"/>
      <c r="AP427" s="2"/>
      <c r="AQ427" s="2"/>
      <c r="AR427" s="2"/>
    </row>
    <row r="428" spans="1:82" hidden="1" x14ac:dyDescent="0.2">
      <c r="A428" s="81" t="s">
        <v>598</v>
      </c>
      <c r="B428" s="82" t="s">
        <v>599</v>
      </c>
      <c r="C428" s="82">
        <v>4301132120</v>
      </c>
      <c r="D428" s="82">
        <v>4640242180397</v>
      </c>
      <c r="E428" s="83">
        <v>1</v>
      </c>
      <c r="F428" s="84">
        <v>6</v>
      </c>
      <c r="G428" s="83">
        <v>6</v>
      </c>
      <c r="H428" s="83">
        <v>6.26</v>
      </c>
      <c r="I428" s="85">
        <v>84</v>
      </c>
      <c r="J428" s="85" t="s">
        <v>89</v>
      </c>
      <c r="K428" s="86" t="s">
        <v>88</v>
      </c>
      <c r="L428" s="86"/>
      <c r="M428" s="699">
        <v>180</v>
      </c>
      <c r="N428" s="699"/>
      <c r="O428" s="759" t="s">
        <v>600</v>
      </c>
      <c r="P428" s="701"/>
      <c r="Q428" s="701"/>
      <c r="R428" s="701"/>
      <c r="S428" s="701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IF(IFERROR(U428*0.0155,0)+IFERROR(W428*0.0155,0)+IFERROR(Y428*0.0155,0)+IFERROR(AA428*0.0155,0)=0,"",IFERROR(U428*0.0155,0)+IFERROR(W428*0.0155,0)+IFERROR(Y428*0.0155,0)+IFERROR(AA428*0.0155,0))</f>
        <v/>
      </c>
      <c r="AD428" s="81" t="s">
        <v>57</v>
      </c>
      <c r="AE428" s="81" t="s">
        <v>57</v>
      </c>
      <c r="AF428" s="587" t="s">
        <v>601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97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4301132080</v>
      </c>
      <c r="D429" s="82">
        <v>4640242180397</v>
      </c>
      <c r="E429" s="83">
        <v>1</v>
      </c>
      <c r="F429" s="84">
        <v>6</v>
      </c>
      <c r="G429" s="83">
        <v>6</v>
      </c>
      <c r="H429" s="83">
        <v>6.26</v>
      </c>
      <c r="I429" s="85">
        <v>84</v>
      </c>
      <c r="J429" s="85" t="s">
        <v>89</v>
      </c>
      <c r="K429" s="86" t="s">
        <v>88</v>
      </c>
      <c r="L429" s="86"/>
      <c r="M429" s="699">
        <v>180</v>
      </c>
      <c r="N429" s="699"/>
      <c r="O429" s="760" t="s">
        <v>600</v>
      </c>
      <c r="P429" s="701"/>
      <c r="Q429" s="701"/>
      <c r="R429" s="701"/>
      <c r="S429" s="701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IF(IFERROR(U429*0.0155,0)+IFERROR(W429*0.0155,0)+IFERROR(Y429*0.0155,0)+IFERROR(AA429*0.0155,0)=0,"",IFERROR(U429*0.0155,0)+IFERROR(W429*0.0155,0)+IFERROR(Y429*0.0155,0)+IFERROR(AA429*0.0155,0))</f>
        <v/>
      </c>
      <c r="AD429" s="81" t="s">
        <v>57</v>
      </c>
      <c r="AE429" s="81" t="s">
        <v>57</v>
      </c>
      <c r="AF429" s="589" t="s">
        <v>601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97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81" t="s">
        <v>602</v>
      </c>
      <c r="B430" s="82" t="s">
        <v>603</v>
      </c>
      <c r="C430" s="82">
        <v>4301132104</v>
      </c>
      <c r="D430" s="82">
        <v>4640242181219</v>
      </c>
      <c r="E430" s="83">
        <v>0.3</v>
      </c>
      <c r="F430" s="84">
        <v>9</v>
      </c>
      <c r="G430" s="83">
        <v>2.7</v>
      </c>
      <c r="H430" s="83">
        <v>2.8450000000000002</v>
      </c>
      <c r="I430" s="85">
        <v>234</v>
      </c>
      <c r="J430" s="85" t="s">
        <v>190</v>
      </c>
      <c r="K430" s="86" t="s">
        <v>88</v>
      </c>
      <c r="L430" s="86"/>
      <c r="M430" s="699">
        <v>180</v>
      </c>
      <c r="N430" s="699"/>
      <c r="O430" s="761" t="s">
        <v>604</v>
      </c>
      <c r="P430" s="701"/>
      <c r="Q430" s="701"/>
      <c r="R430" s="701"/>
      <c r="S430" s="701"/>
      <c r="T430" s="87" t="s">
        <v>42</v>
      </c>
      <c r="U430" s="64">
        <v>0</v>
      </c>
      <c r="V430" s="65">
        <f>IFERROR(IF(U430="","",U430),"")</f>
        <v>0</v>
      </c>
      <c r="W430" s="64">
        <v>0</v>
      </c>
      <c r="X430" s="65">
        <f>IFERROR(IF(W430="","",W430),"")</f>
        <v>0</v>
      </c>
      <c r="Y430" s="64">
        <v>0</v>
      </c>
      <c r="Z430" s="65">
        <f>IFERROR(IF(Y430="","",Y430),"")</f>
        <v>0</v>
      </c>
      <c r="AA430" s="64">
        <v>0</v>
      </c>
      <c r="AB430" s="65">
        <f>IFERROR(IF(AA430="","",AA430),"")</f>
        <v>0</v>
      </c>
      <c r="AC430" s="66" t="str">
        <f>IF(IFERROR(U430*0.00502,0)+IFERROR(W430*0.00502,0)+IFERROR(Y430*0.00502,0)+IFERROR(AA430*0.00502,0)=0,"",IFERROR(U430*0.00502,0)+IFERROR(W430*0.00502,0)+IFERROR(Y430*0.00502,0)+IFERROR(AA430*0.00502,0))</f>
        <v/>
      </c>
      <c r="AD430" s="81" t="s">
        <v>57</v>
      </c>
      <c r="AE430" s="81" t="s">
        <v>57</v>
      </c>
      <c r="AF430" s="591" t="s">
        <v>601</v>
      </c>
      <c r="AG430" s="2"/>
      <c r="AH430" s="2"/>
      <c r="AI430" s="2"/>
      <c r="AJ430" s="2"/>
      <c r="AK430" s="2"/>
      <c r="AL430" s="60"/>
      <c r="AM430" s="60"/>
      <c r="AN430" s="60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97</v>
      </c>
      <c r="BO430" s="79">
        <f>IFERROR(U430*H430,0)</f>
        <v>0</v>
      </c>
      <c r="BP430" s="79">
        <f>IFERROR(V430*H430,0)</f>
        <v>0</v>
      </c>
      <c r="BQ430" s="79">
        <f>IFERROR(U430/I430,0)</f>
        <v>0</v>
      </c>
      <c r="BR430" s="79">
        <f>IFERROR(V430/I430,0)</f>
        <v>0</v>
      </c>
      <c r="BS430" s="79">
        <f>IFERROR(W430*H430,0)</f>
        <v>0</v>
      </c>
      <c r="BT430" s="79">
        <f>IFERROR(X430*H430,0)</f>
        <v>0</v>
      </c>
      <c r="BU430" s="79">
        <f>IFERROR(W430/I430,0)</f>
        <v>0</v>
      </c>
      <c r="BV430" s="79">
        <f>IFERROR(X430/I430,0)</f>
        <v>0</v>
      </c>
      <c r="BW430" s="79">
        <f>IFERROR(Y430*H430,0)</f>
        <v>0</v>
      </c>
      <c r="BX430" s="79">
        <f>IFERROR(Z430*H430,0)</f>
        <v>0</v>
      </c>
      <c r="BY430" s="79">
        <f>IFERROR(Y430/I430,0)</f>
        <v>0</v>
      </c>
      <c r="BZ430" s="79">
        <f>IFERROR(Z430/I430,0)</f>
        <v>0</v>
      </c>
      <c r="CA430" s="79">
        <f>IFERROR(AA430*H430,0)</f>
        <v>0</v>
      </c>
      <c r="CB430" s="79">
        <f>IFERROR(AB430*H430,0)</f>
        <v>0</v>
      </c>
      <c r="CC430" s="79">
        <f>IFERROR(AA430/I430,0)</f>
        <v>0</v>
      </c>
      <c r="CD430" s="79">
        <f>IFERROR(AB430/I430,0)</f>
        <v>0</v>
      </c>
    </row>
    <row r="431" spans="1:82" hidden="1" x14ac:dyDescent="0.2">
      <c r="A431" s="81" t="s">
        <v>602</v>
      </c>
      <c r="B431" s="82" t="s">
        <v>603</v>
      </c>
      <c r="C431" s="82">
        <v>4301132192</v>
      </c>
      <c r="D431" s="82">
        <v>4640242181219</v>
      </c>
      <c r="E431" s="83">
        <v>0.3</v>
      </c>
      <c r="F431" s="84">
        <v>9</v>
      </c>
      <c r="G431" s="83">
        <v>2.7</v>
      </c>
      <c r="H431" s="83">
        <v>2.9249999999999998</v>
      </c>
      <c r="I431" s="85">
        <v>126</v>
      </c>
      <c r="J431" s="85" t="s">
        <v>96</v>
      </c>
      <c r="K431" s="86" t="s">
        <v>88</v>
      </c>
      <c r="L431" s="86"/>
      <c r="M431" s="699">
        <v>180</v>
      </c>
      <c r="N431" s="699"/>
      <c r="O431" s="756" t="s">
        <v>604</v>
      </c>
      <c r="P431" s="701"/>
      <c r="Q431" s="701"/>
      <c r="R431" s="701"/>
      <c r="S431" s="701"/>
      <c r="T431" s="87" t="s">
        <v>42</v>
      </c>
      <c r="U431" s="64">
        <v>0</v>
      </c>
      <c r="V431" s="65">
        <f>IFERROR(IF(U431="","",U431),"")</f>
        <v>0</v>
      </c>
      <c r="W431" s="64">
        <v>0</v>
      </c>
      <c r="X431" s="65">
        <f>IFERROR(IF(W431="","",W431),"")</f>
        <v>0</v>
      </c>
      <c r="Y431" s="64">
        <v>0</v>
      </c>
      <c r="Z431" s="65">
        <f>IFERROR(IF(Y431="","",Y431),"")</f>
        <v>0</v>
      </c>
      <c r="AA431" s="64">
        <v>0</v>
      </c>
      <c r="AB431" s="65">
        <f>IFERROR(IF(AA431="","",AA431),"")</f>
        <v>0</v>
      </c>
      <c r="AC431" s="66" t="str">
        <f>IF(IFERROR(U431*0.00936,0)+IFERROR(W431*0.00936,0)+IFERROR(Y431*0.00936,0)+IFERROR(AA431*0.00936,0)=0,"",IFERROR(U431*0.00936,0)+IFERROR(W431*0.00936,0)+IFERROR(Y431*0.00936,0)+IFERROR(AA431*0.00936,0))</f>
        <v/>
      </c>
      <c r="AD431" s="81" t="s">
        <v>57</v>
      </c>
      <c r="AE431" s="81" t="s">
        <v>57</v>
      </c>
      <c r="AF431" s="593" t="s">
        <v>601</v>
      </c>
      <c r="AG431" s="2"/>
      <c r="AH431" s="2"/>
      <c r="AI431" s="2"/>
      <c r="AJ431" s="2"/>
      <c r="AK431" s="2"/>
      <c r="AL431" s="60"/>
      <c r="AM431" s="60"/>
      <c r="AN431" s="60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97</v>
      </c>
      <c r="BO431" s="79">
        <f>IFERROR(U431*H431,0)</f>
        <v>0</v>
      </c>
      <c r="BP431" s="79">
        <f>IFERROR(V431*H431,0)</f>
        <v>0</v>
      </c>
      <c r="BQ431" s="79">
        <f>IFERROR(U431/I431,0)</f>
        <v>0</v>
      </c>
      <c r="BR431" s="79">
        <f>IFERROR(V431/I431,0)</f>
        <v>0</v>
      </c>
      <c r="BS431" s="79">
        <f>IFERROR(W431*H431,0)</f>
        <v>0</v>
      </c>
      <c r="BT431" s="79">
        <f>IFERROR(X431*H431,0)</f>
        <v>0</v>
      </c>
      <c r="BU431" s="79">
        <f>IFERROR(W431/I431,0)</f>
        <v>0</v>
      </c>
      <c r="BV431" s="79">
        <f>IFERROR(X431/I431,0)</f>
        <v>0</v>
      </c>
      <c r="BW431" s="79">
        <f>IFERROR(Y431*H431,0)</f>
        <v>0</v>
      </c>
      <c r="BX431" s="79">
        <f>IFERROR(Z431*H431,0)</f>
        <v>0</v>
      </c>
      <c r="BY431" s="79">
        <f>IFERROR(Y431/I431,0)</f>
        <v>0</v>
      </c>
      <c r="BZ431" s="79">
        <f>IFERROR(Z431/I431,0)</f>
        <v>0</v>
      </c>
      <c r="CA431" s="79">
        <f>IFERROR(AA431*H431,0)</f>
        <v>0</v>
      </c>
      <c r="CB431" s="79">
        <f>IFERROR(AB431*H431,0)</f>
        <v>0</v>
      </c>
      <c r="CC431" s="79">
        <f>IFERROR(AA431/I431,0)</f>
        <v>0</v>
      </c>
      <c r="CD431" s="79">
        <f>IFERROR(AB431/I431,0)</f>
        <v>0</v>
      </c>
    </row>
    <row r="432" spans="1:82" hidden="1" x14ac:dyDescent="0.2">
      <c r="A432" s="696"/>
      <c r="B432" s="696"/>
      <c r="C432" s="696"/>
      <c r="D432" s="696"/>
      <c r="E432" s="696"/>
      <c r="F432" s="696"/>
      <c r="G432" s="696"/>
      <c r="H432" s="696"/>
      <c r="I432" s="696"/>
      <c r="J432" s="696"/>
      <c r="K432" s="696"/>
      <c r="L432" s="696"/>
      <c r="M432" s="696"/>
      <c r="N432" s="696"/>
      <c r="O432" s="704" t="s">
        <v>43</v>
      </c>
      <c r="P432" s="705"/>
      <c r="Q432" s="705"/>
      <c r="R432" s="705"/>
      <c r="S432" s="705"/>
      <c r="T432" s="39" t="s">
        <v>42</v>
      </c>
      <c r="U432" s="104">
        <f t="shared" ref="U432:AB432" si="313">IFERROR(SUM(U428:U431),0)</f>
        <v>0</v>
      </c>
      <c r="V432" s="104">
        <f t="shared" si="313"/>
        <v>0</v>
      </c>
      <c r="W432" s="104">
        <f t="shared" si="313"/>
        <v>0</v>
      </c>
      <c r="X432" s="104">
        <f t="shared" si="313"/>
        <v>0</v>
      </c>
      <c r="Y432" s="104">
        <f t="shared" si="313"/>
        <v>0</v>
      </c>
      <c r="Z432" s="104">
        <f t="shared" si="313"/>
        <v>0</v>
      </c>
      <c r="AA432" s="104">
        <f t="shared" si="313"/>
        <v>0</v>
      </c>
      <c r="AB432" s="104">
        <f t="shared" si="313"/>
        <v>0</v>
      </c>
      <c r="AC432" s="104">
        <f>IFERROR(IF(AC428="",0,AC428),0)+IFERROR(IF(AC429="",0,AC429),0)+IFERROR(IF(AC430="",0,AC430),0)+IFERROR(IF(AC431="",0,AC431),0)</f>
        <v>0</v>
      </c>
      <c r="AD432" s="3"/>
      <c r="AE432" s="71"/>
      <c r="AF432" s="3"/>
      <c r="AG432" s="3"/>
      <c r="AH432" s="3"/>
      <c r="AI432" s="3"/>
      <c r="AJ432" s="3"/>
      <c r="AK432" s="3"/>
      <c r="AL432" s="61"/>
      <c r="AM432" s="61"/>
      <c r="AN432" s="61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hidden="1" x14ac:dyDescent="0.2">
      <c r="A433" s="696"/>
      <c r="B433" s="696"/>
      <c r="C433" s="696"/>
      <c r="D433" s="696"/>
      <c r="E433" s="696"/>
      <c r="F433" s="696"/>
      <c r="G433" s="696"/>
      <c r="H433" s="696"/>
      <c r="I433" s="696"/>
      <c r="J433" s="696"/>
      <c r="K433" s="696"/>
      <c r="L433" s="696"/>
      <c r="M433" s="696"/>
      <c r="N433" s="696"/>
      <c r="O433" s="704" t="s">
        <v>43</v>
      </c>
      <c r="P433" s="705"/>
      <c r="Q433" s="705"/>
      <c r="R433" s="705"/>
      <c r="S433" s="705"/>
      <c r="T433" s="39" t="s">
        <v>0</v>
      </c>
      <c r="U433" s="106">
        <f>IFERROR(U428*G428,0)+IFERROR(U429*G429,0)+IFERROR(U430*G430,0)+IFERROR(U431*G431,0)</f>
        <v>0</v>
      </c>
      <c r="V433" s="106">
        <f>IFERROR(V428*G428,0)+IFERROR(V429*G429,0)+IFERROR(V430*G430,0)+IFERROR(V431*G431,0)</f>
        <v>0</v>
      </c>
      <c r="W433" s="106">
        <f>IFERROR(W428*G428,0)+IFERROR(W429*G429,0)+IFERROR(W430*G430,0)+IFERROR(W431*G431,0)</f>
        <v>0</v>
      </c>
      <c r="X433" s="106">
        <f>IFERROR(X428*G428,0)+IFERROR(X429*G429,0)+IFERROR(X430*G430,0)+IFERROR(X431*G431,0)</f>
        <v>0</v>
      </c>
      <c r="Y433" s="106">
        <f>IFERROR(Y428*G428,0)+IFERROR(Y429*G429,0)+IFERROR(Y430*G430,0)+IFERROR(Y431*G431,0)</f>
        <v>0</v>
      </c>
      <c r="Z433" s="106">
        <f>IFERROR(Z428*G428,0)+IFERROR(Z429*G429,0)+IFERROR(Z430*G430,0)+IFERROR(Z431*G431,0)</f>
        <v>0</v>
      </c>
      <c r="AA433" s="106">
        <f>IFERROR(AA428*G428,0)+IFERROR(AA429*G429,0)+IFERROR(AA430*G430,0)+IFERROR(AA431*G431,0)</f>
        <v>0</v>
      </c>
      <c r="AB433" s="106">
        <f>IFERROR(AB428*G428,0)+IFERROR(AB429*G429,0)+IFERROR(AB430*G430,0)+IFERROR(AB431*G431,0)</f>
        <v>0</v>
      </c>
      <c r="AC433" s="104" t="s">
        <v>57</v>
      </c>
      <c r="AD433" s="3"/>
      <c r="AE433" s="71"/>
      <c r="AF433" s="3"/>
      <c r="AG433" s="3"/>
      <c r="AH433" s="3"/>
      <c r="AI433" s="3"/>
      <c r="AJ433" s="3"/>
      <c r="AK433" s="3"/>
      <c r="AL433" s="61"/>
      <c r="AM433" s="61"/>
      <c r="AN433" s="61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hidden="1" x14ac:dyDescent="0.25">
      <c r="A434" s="712" t="s">
        <v>170</v>
      </c>
      <c r="B434" s="713"/>
      <c r="C434" s="713"/>
      <c r="D434" s="713"/>
      <c r="E434" s="713"/>
      <c r="F434" s="713"/>
      <c r="G434" s="713"/>
      <c r="H434" s="713"/>
      <c r="I434" s="713"/>
      <c r="J434" s="713"/>
      <c r="K434" s="713"/>
      <c r="L434" s="713"/>
      <c r="M434" s="713"/>
      <c r="N434" s="713"/>
      <c r="O434" s="713"/>
      <c r="P434" s="713"/>
      <c r="Q434" s="713"/>
      <c r="R434" s="713"/>
      <c r="S434" s="713"/>
      <c r="T434" s="713"/>
      <c r="U434" s="713"/>
      <c r="V434" s="713"/>
      <c r="W434" s="713"/>
      <c r="X434" s="708"/>
      <c r="Y434" s="708"/>
      <c r="Z434" s="708"/>
      <c r="AA434" s="709"/>
      <c r="AB434" s="709"/>
      <c r="AC434" s="709"/>
      <c r="AD434" s="709"/>
      <c r="AE434" s="710"/>
      <c r="AF434" s="714"/>
      <c r="AG434" s="2"/>
      <c r="AH434" s="2"/>
      <c r="AI434" s="2"/>
      <c r="AJ434" s="2"/>
      <c r="AK434" s="60"/>
      <c r="AL434" s="60"/>
      <c r="AM434" s="60"/>
      <c r="AN434" s="2"/>
      <c r="AO434" s="2"/>
      <c r="AP434" s="2"/>
      <c r="AQ434" s="2"/>
      <c r="AR434" s="2"/>
    </row>
    <row r="435" spans="1:82" hidden="1" x14ac:dyDescent="0.2">
      <c r="A435" s="81" t="s">
        <v>605</v>
      </c>
      <c r="B435" s="82" t="s">
        <v>606</v>
      </c>
      <c r="C435" s="82">
        <v>4301136028</v>
      </c>
      <c r="D435" s="82">
        <v>4640242180304</v>
      </c>
      <c r="E435" s="83">
        <v>2.7</v>
      </c>
      <c r="F435" s="84">
        <v>1</v>
      </c>
      <c r="G435" s="83">
        <v>2.7</v>
      </c>
      <c r="H435" s="83">
        <v>2.8906000000000001</v>
      </c>
      <c r="I435" s="85">
        <v>126</v>
      </c>
      <c r="J435" s="85" t="s">
        <v>96</v>
      </c>
      <c r="K435" s="86" t="s">
        <v>88</v>
      </c>
      <c r="L435" s="86"/>
      <c r="M435" s="699">
        <v>180</v>
      </c>
      <c r="N435" s="699"/>
      <c r="O435" s="757" t="s">
        <v>607</v>
      </c>
      <c r="P435" s="701"/>
      <c r="Q435" s="701"/>
      <c r="R435" s="701"/>
      <c r="S435" s="701"/>
      <c r="T435" s="87" t="s">
        <v>42</v>
      </c>
      <c r="U435" s="64">
        <v>0</v>
      </c>
      <c r="V435" s="65">
        <f t="shared" ref="V435:V440" si="314">IFERROR(IF(U435="","",U435),"")</f>
        <v>0</v>
      </c>
      <c r="W435" s="64">
        <v>0</v>
      </c>
      <c r="X435" s="65">
        <f t="shared" ref="X435:X440" si="315">IFERROR(IF(W435="","",W435),"")</f>
        <v>0</v>
      </c>
      <c r="Y435" s="64">
        <v>0</v>
      </c>
      <c r="Z435" s="65">
        <f t="shared" ref="Z435:Z440" si="316">IFERROR(IF(Y435="","",Y435),"")</f>
        <v>0</v>
      </c>
      <c r="AA435" s="64">
        <v>0</v>
      </c>
      <c r="AB435" s="65">
        <f t="shared" ref="AB435:AB440" si="317">IFERROR(IF(AA435="","",AA435),"")</f>
        <v>0</v>
      </c>
      <c r="AC435" s="66" t="str">
        <f>IF(IFERROR(U435*0.00936,0)+IFERROR(W435*0.00936,0)+IFERROR(Y435*0.00936,0)+IFERROR(AA435*0.00936,0)=0,"",IFERROR(U435*0.00936,0)+IFERROR(W435*0.00936,0)+IFERROR(Y435*0.00936,0)+IFERROR(AA435*0.00936,0))</f>
        <v/>
      </c>
      <c r="AD435" s="81" t="s">
        <v>57</v>
      </c>
      <c r="AE435" s="81" t="s">
        <v>57</v>
      </c>
      <c r="AF435" s="595" t="s">
        <v>608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97</v>
      </c>
      <c r="BO435" s="79">
        <f t="shared" ref="BO435:BO440" si="318">IFERROR(U435*H435,0)</f>
        <v>0</v>
      </c>
      <c r="BP435" s="79">
        <f t="shared" ref="BP435:BP440" si="319">IFERROR(V435*H435,0)</f>
        <v>0</v>
      </c>
      <c r="BQ435" s="79">
        <f t="shared" ref="BQ435:BQ440" si="320">IFERROR(U435/I435,0)</f>
        <v>0</v>
      </c>
      <c r="BR435" s="79">
        <f t="shared" ref="BR435:BR440" si="321">IFERROR(V435/I435,0)</f>
        <v>0</v>
      </c>
      <c r="BS435" s="79">
        <f t="shared" ref="BS435:BS440" si="322">IFERROR(W435*H435,0)</f>
        <v>0</v>
      </c>
      <c r="BT435" s="79">
        <f t="shared" ref="BT435:BT440" si="323">IFERROR(X435*H435,0)</f>
        <v>0</v>
      </c>
      <c r="BU435" s="79">
        <f t="shared" ref="BU435:BU440" si="324">IFERROR(W435/I435,0)</f>
        <v>0</v>
      </c>
      <c r="BV435" s="79">
        <f t="shared" ref="BV435:BV440" si="325">IFERROR(X435/I435,0)</f>
        <v>0</v>
      </c>
      <c r="BW435" s="79">
        <f t="shared" ref="BW435:BW440" si="326">IFERROR(Y435*H435,0)</f>
        <v>0</v>
      </c>
      <c r="BX435" s="79">
        <f t="shared" ref="BX435:BX440" si="327">IFERROR(Z435*H435,0)</f>
        <v>0</v>
      </c>
      <c r="BY435" s="79">
        <f t="shared" ref="BY435:BY440" si="328">IFERROR(Y435/I435,0)</f>
        <v>0</v>
      </c>
      <c r="BZ435" s="79">
        <f t="shared" ref="BZ435:BZ440" si="329">IFERROR(Z435/I435,0)</f>
        <v>0</v>
      </c>
      <c r="CA435" s="79">
        <f t="shared" ref="CA435:CA440" si="330">IFERROR(AA435*H435,0)</f>
        <v>0</v>
      </c>
      <c r="CB435" s="79">
        <f t="shared" ref="CB435:CB440" si="331">IFERROR(AB435*H435,0)</f>
        <v>0</v>
      </c>
      <c r="CC435" s="79">
        <f t="shared" ref="CC435:CC440" si="332">IFERROR(AA435/I435,0)</f>
        <v>0</v>
      </c>
      <c r="CD435" s="79">
        <f t="shared" ref="CD435:CD440" si="333">IFERROR(AB435/I435,0)</f>
        <v>0</v>
      </c>
    </row>
    <row r="436" spans="1:82" hidden="1" x14ac:dyDescent="0.2">
      <c r="A436" s="81" t="s">
        <v>605</v>
      </c>
      <c r="B436" s="82" t="s">
        <v>606</v>
      </c>
      <c r="C436" s="82">
        <v>4301136051</v>
      </c>
      <c r="D436" s="82">
        <v>4640242180304</v>
      </c>
      <c r="E436" s="83">
        <v>2.7</v>
      </c>
      <c r="F436" s="84">
        <v>1</v>
      </c>
      <c r="G436" s="83">
        <v>2.7</v>
      </c>
      <c r="H436" s="83">
        <v>2.8906000000000001</v>
      </c>
      <c r="I436" s="85">
        <v>126</v>
      </c>
      <c r="J436" s="85" t="s">
        <v>96</v>
      </c>
      <c r="K436" s="86" t="s">
        <v>88</v>
      </c>
      <c r="L436" s="86"/>
      <c r="M436" s="699">
        <v>180</v>
      </c>
      <c r="N436" s="699"/>
      <c r="O436" s="758" t="s">
        <v>607</v>
      </c>
      <c r="P436" s="701"/>
      <c r="Q436" s="701"/>
      <c r="R436" s="701"/>
      <c r="S436" s="701"/>
      <c r="T436" s="87" t="s">
        <v>42</v>
      </c>
      <c r="U436" s="64">
        <v>0</v>
      </c>
      <c r="V436" s="65">
        <f t="shared" si="314"/>
        <v>0</v>
      </c>
      <c r="W436" s="64">
        <v>0</v>
      </c>
      <c r="X436" s="65">
        <f t="shared" si="315"/>
        <v>0</v>
      </c>
      <c r="Y436" s="64">
        <v>0</v>
      </c>
      <c r="Z436" s="65">
        <f t="shared" si="316"/>
        <v>0</v>
      </c>
      <c r="AA436" s="64">
        <v>0</v>
      </c>
      <c r="AB436" s="65">
        <f t="shared" si="317"/>
        <v>0</v>
      </c>
      <c r="AC436" s="66" t="str">
        <f>IF(IFERROR(U436*0.00936,0)+IFERROR(W436*0.00936,0)+IFERROR(Y436*0.00936,0)+IFERROR(AA436*0.00936,0)=0,"",IFERROR(U436*0.00936,0)+IFERROR(W436*0.00936,0)+IFERROR(Y436*0.00936,0)+IFERROR(AA436*0.00936,0))</f>
        <v/>
      </c>
      <c r="AD436" s="81" t="s">
        <v>57</v>
      </c>
      <c r="AE436" s="81" t="s">
        <v>57</v>
      </c>
      <c r="AF436" s="597" t="s">
        <v>608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97</v>
      </c>
      <c r="BO436" s="79">
        <f t="shared" si="318"/>
        <v>0</v>
      </c>
      <c r="BP436" s="79">
        <f t="shared" si="319"/>
        <v>0</v>
      </c>
      <c r="BQ436" s="79">
        <f t="shared" si="320"/>
        <v>0</v>
      </c>
      <c r="BR436" s="79">
        <f t="shared" si="321"/>
        <v>0</v>
      </c>
      <c r="BS436" s="79">
        <f t="shared" si="322"/>
        <v>0</v>
      </c>
      <c r="BT436" s="79">
        <f t="shared" si="323"/>
        <v>0</v>
      </c>
      <c r="BU436" s="79">
        <f t="shared" si="324"/>
        <v>0</v>
      </c>
      <c r="BV436" s="79">
        <f t="shared" si="325"/>
        <v>0</v>
      </c>
      <c r="BW436" s="79">
        <f t="shared" si="326"/>
        <v>0</v>
      </c>
      <c r="BX436" s="79">
        <f t="shared" si="327"/>
        <v>0</v>
      </c>
      <c r="BY436" s="79">
        <f t="shared" si="328"/>
        <v>0</v>
      </c>
      <c r="BZ436" s="79">
        <f t="shared" si="329"/>
        <v>0</v>
      </c>
      <c r="CA436" s="79">
        <f t="shared" si="330"/>
        <v>0</v>
      </c>
      <c r="CB436" s="79">
        <f t="shared" si="331"/>
        <v>0</v>
      </c>
      <c r="CC436" s="79">
        <f t="shared" si="332"/>
        <v>0</v>
      </c>
      <c r="CD436" s="79">
        <f t="shared" si="333"/>
        <v>0</v>
      </c>
    </row>
    <row r="437" spans="1:82" hidden="1" x14ac:dyDescent="0.2">
      <c r="A437" s="81" t="s">
        <v>609</v>
      </c>
      <c r="B437" s="82" t="s">
        <v>610</v>
      </c>
      <c r="C437" s="82">
        <v>4301136026</v>
      </c>
      <c r="D437" s="82">
        <v>4640242180236</v>
      </c>
      <c r="E437" s="83">
        <v>5</v>
      </c>
      <c r="F437" s="84">
        <v>1</v>
      </c>
      <c r="G437" s="83">
        <v>5</v>
      </c>
      <c r="H437" s="83">
        <v>5.2350000000000003</v>
      </c>
      <c r="I437" s="85">
        <v>84</v>
      </c>
      <c r="J437" s="85" t="s">
        <v>89</v>
      </c>
      <c r="K437" s="86" t="s">
        <v>88</v>
      </c>
      <c r="L437" s="86"/>
      <c r="M437" s="699">
        <v>180</v>
      </c>
      <c r="N437" s="699"/>
      <c r="O437" s="752" t="s">
        <v>611</v>
      </c>
      <c r="P437" s="701"/>
      <c r="Q437" s="701"/>
      <c r="R437" s="701"/>
      <c r="S437" s="701"/>
      <c r="T437" s="87" t="s">
        <v>42</v>
      </c>
      <c r="U437" s="64">
        <v>0</v>
      </c>
      <c r="V437" s="65">
        <f t="shared" si="314"/>
        <v>0</v>
      </c>
      <c r="W437" s="64">
        <v>0</v>
      </c>
      <c r="X437" s="65">
        <f t="shared" si="315"/>
        <v>0</v>
      </c>
      <c r="Y437" s="64">
        <v>0</v>
      </c>
      <c r="Z437" s="65">
        <f t="shared" si="316"/>
        <v>0</v>
      </c>
      <c r="AA437" s="64">
        <v>0</v>
      </c>
      <c r="AB437" s="65">
        <f t="shared" si="317"/>
        <v>0</v>
      </c>
      <c r="AC437" s="66" t="str">
        <f>IF(IFERROR(U437*0.0155,0)+IFERROR(W437*0.0155,0)+IFERROR(Y437*0.0155,0)+IFERROR(AA437*0.0155,0)=0,"",IFERROR(U437*0.0155,0)+IFERROR(W437*0.0155,0)+IFERROR(Y437*0.0155,0)+IFERROR(AA437*0.0155,0))</f>
        <v/>
      </c>
      <c r="AD437" s="81" t="s">
        <v>57</v>
      </c>
      <c r="AE437" s="81" t="s">
        <v>57</v>
      </c>
      <c r="AF437" s="599" t="s">
        <v>608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97</v>
      </c>
      <c r="BO437" s="79">
        <f t="shared" si="318"/>
        <v>0</v>
      </c>
      <c r="BP437" s="79">
        <f t="shared" si="319"/>
        <v>0</v>
      </c>
      <c r="BQ437" s="79">
        <f t="shared" si="320"/>
        <v>0</v>
      </c>
      <c r="BR437" s="79">
        <f t="shared" si="321"/>
        <v>0</v>
      </c>
      <c r="BS437" s="79">
        <f t="shared" si="322"/>
        <v>0</v>
      </c>
      <c r="BT437" s="79">
        <f t="shared" si="323"/>
        <v>0</v>
      </c>
      <c r="BU437" s="79">
        <f t="shared" si="324"/>
        <v>0</v>
      </c>
      <c r="BV437" s="79">
        <f t="shared" si="325"/>
        <v>0</v>
      </c>
      <c r="BW437" s="79">
        <f t="shared" si="326"/>
        <v>0</v>
      </c>
      <c r="BX437" s="79">
        <f t="shared" si="327"/>
        <v>0</v>
      </c>
      <c r="BY437" s="79">
        <f t="shared" si="328"/>
        <v>0</v>
      </c>
      <c r="BZ437" s="79">
        <f t="shared" si="329"/>
        <v>0</v>
      </c>
      <c r="CA437" s="79">
        <f t="shared" si="330"/>
        <v>0</v>
      </c>
      <c r="CB437" s="79">
        <f t="shared" si="331"/>
        <v>0</v>
      </c>
      <c r="CC437" s="79">
        <f t="shared" si="332"/>
        <v>0</v>
      </c>
      <c r="CD437" s="79">
        <f t="shared" si="333"/>
        <v>0</v>
      </c>
    </row>
    <row r="438" spans="1:82" hidden="1" x14ac:dyDescent="0.2">
      <c r="A438" s="81" t="s">
        <v>609</v>
      </c>
      <c r="B438" s="82" t="s">
        <v>610</v>
      </c>
      <c r="C438" s="82">
        <v>4301136053</v>
      </c>
      <c r="D438" s="82">
        <v>4640242180236</v>
      </c>
      <c r="E438" s="83">
        <v>5</v>
      </c>
      <c r="F438" s="84">
        <v>1</v>
      </c>
      <c r="G438" s="83">
        <v>5</v>
      </c>
      <c r="H438" s="83">
        <v>5.2350000000000003</v>
      </c>
      <c r="I438" s="85">
        <v>84</v>
      </c>
      <c r="J438" s="85" t="s">
        <v>89</v>
      </c>
      <c r="K438" s="86" t="s">
        <v>88</v>
      </c>
      <c r="L438" s="86"/>
      <c r="M438" s="699">
        <v>180</v>
      </c>
      <c r="N438" s="699"/>
      <c r="O438" s="753" t="s">
        <v>611</v>
      </c>
      <c r="P438" s="701"/>
      <c r="Q438" s="701"/>
      <c r="R438" s="701"/>
      <c r="S438" s="701"/>
      <c r="T438" s="87" t="s">
        <v>42</v>
      </c>
      <c r="U438" s="64">
        <v>0</v>
      </c>
      <c r="V438" s="65">
        <f t="shared" si="314"/>
        <v>0</v>
      </c>
      <c r="W438" s="64">
        <v>0</v>
      </c>
      <c r="X438" s="65">
        <f t="shared" si="315"/>
        <v>0</v>
      </c>
      <c r="Y438" s="64">
        <v>0</v>
      </c>
      <c r="Z438" s="65">
        <f t="shared" si="316"/>
        <v>0</v>
      </c>
      <c r="AA438" s="64">
        <v>0</v>
      </c>
      <c r="AB438" s="65">
        <f t="shared" si="317"/>
        <v>0</v>
      </c>
      <c r="AC438" s="66" t="str">
        <f>IF(IFERROR(U438*0.0155,0)+IFERROR(W438*0.0155,0)+IFERROR(Y438*0.0155,0)+IFERROR(AA438*0.0155,0)=0,"",IFERROR(U438*0.0155,0)+IFERROR(W438*0.0155,0)+IFERROR(Y438*0.0155,0)+IFERROR(AA438*0.0155,0))</f>
        <v/>
      </c>
      <c r="AD438" s="81" t="s">
        <v>57</v>
      </c>
      <c r="AE438" s="81" t="s">
        <v>57</v>
      </c>
      <c r="AF438" s="601" t="s">
        <v>608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97</v>
      </c>
      <c r="BO438" s="79">
        <f t="shared" si="318"/>
        <v>0</v>
      </c>
      <c r="BP438" s="79">
        <f t="shared" si="319"/>
        <v>0</v>
      </c>
      <c r="BQ438" s="79">
        <f t="shared" si="320"/>
        <v>0</v>
      </c>
      <c r="BR438" s="79">
        <f t="shared" si="321"/>
        <v>0</v>
      </c>
      <c r="BS438" s="79">
        <f t="shared" si="322"/>
        <v>0</v>
      </c>
      <c r="BT438" s="79">
        <f t="shared" si="323"/>
        <v>0</v>
      </c>
      <c r="BU438" s="79">
        <f t="shared" si="324"/>
        <v>0</v>
      </c>
      <c r="BV438" s="79">
        <f t="shared" si="325"/>
        <v>0</v>
      </c>
      <c r="BW438" s="79">
        <f t="shared" si="326"/>
        <v>0</v>
      </c>
      <c r="BX438" s="79">
        <f t="shared" si="327"/>
        <v>0</v>
      </c>
      <c r="BY438" s="79">
        <f t="shared" si="328"/>
        <v>0</v>
      </c>
      <c r="BZ438" s="79">
        <f t="shared" si="329"/>
        <v>0</v>
      </c>
      <c r="CA438" s="79">
        <f t="shared" si="330"/>
        <v>0</v>
      </c>
      <c r="CB438" s="79">
        <f t="shared" si="331"/>
        <v>0</v>
      </c>
      <c r="CC438" s="79">
        <f t="shared" si="332"/>
        <v>0</v>
      </c>
      <c r="CD438" s="79">
        <f t="shared" si="333"/>
        <v>0</v>
      </c>
    </row>
    <row r="439" spans="1:82" hidden="1" x14ac:dyDescent="0.2">
      <c r="A439" s="81" t="s">
        <v>612</v>
      </c>
      <c r="B439" s="82" t="s">
        <v>613</v>
      </c>
      <c r="C439" s="82">
        <v>4301136029</v>
      </c>
      <c r="D439" s="82">
        <v>4640242180410</v>
      </c>
      <c r="E439" s="83">
        <v>2.2400000000000002</v>
      </c>
      <c r="F439" s="84">
        <v>1</v>
      </c>
      <c r="G439" s="83">
        <v>2.2400000000000002</v>
      </c>
      <c r="H439" s="83">
        <v>2.4319999999999999</v>
      </c>
      <c r="I439" s="85">
        <v>126</v>
      </c>
      <c r="J439" s="85" t="s">
        <v>96</v>
      </c>
      <c r="K439" s="86" t="s">
        <v>88</v>
      </c>
      <c r="L439" s="86"/>
      <c r="M439" s="699">
        <v>180</v>
      </c>
      <c r="N439" s="699"/>
      <c r="O439" s="7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9" s="701"/>
      <c r="Q439" s="701"/>
      <c r="R439" s="701"/>
      <c r="S439" s="701"/>
      <c r="T439" s="87" t="s">
        <v>42</v>
      </c>
      <c r="U439" s="64">
        <v>0</v>
      </c>
      <c r="V439" s="65">
        <f t="shared" si="314"/>
        <v>0</v>
      </c>
      <c r="W439" s="64">
        <v>0</v>
      </c>
      <c r="X439" s="65">
        <f t="shared" si="315"/>
        <v>0</v>
      </c>
      <c r="Y439" s="64">
        <v>0</v>
      </c>
      <c r="Z439" s="65">
        <f t="shared" si="316"/>
        <v>0</v>
      </c>
      <c r="AA439" s="64">
        <v>0</v>
      </c>
      <c r="AB439" s="65">
        <f t="shared" si="317"/>
        <v>0</v>
      </c>
      <c r="AC439" s="66" t="str">
        <f>IF(IFERROR(U439*0.00936,0)+IFERROR(W439*0.00936,0)+IFERROR(Y439*0.00936,0)+IFERROR(AA439*0.00936,0)=0,"",IFERROR(U439*0.00936,0)+IFERROR(W439*0.00936,0)+IFERROR(Y439*0.00936,0)+IFERROR(AA439*0.00936,0))</f>
        <v/>
      </c>
      <c r="AD439" s="81" t="s">
        <v>57</v>
      </c>
      <c r="AE439" s="81" t="s">
        <v>57</v>
      </c>
      <c r="AF439" s="603" t="s">
        <v>608</v>
      </c>
      <c r="AG439" s="2"/>
      <c r="AH439" s="2"/>
      <c r="AI439" s="2"/>
      <c r="AJ439" s="2"/>
      <c r="AK439" s="2"/>
      <c r="AL439" s="60"/>
      <c r="AM439" s="60"/>
      <c r="AN439" s="60"/>
      <c r="AO439" s="2"/>
      <c r="AP439" s="2"/>
      <c r="AQ439" s="2"/>
      <c r="AR439" s="2"/>
      <c r="AS439" s="2"/>
      <c r="AT439" s="2"/>
      <c r="AU439" s="20"/>
      <c r="AV439" s="20"/>
      <c r="AW439" s="21"/>
      <c r="BB439" s="602" t="s">
        <v>97</v>
      </c>
      <c r="BO439" s="79">
        <f t="shared" si="318"/>
        <v>0</v>
      </c>
      <c r="BP439" s="79">
        <f t="shared" si="319"/>
        <v>0</v>
      </c>
      <c r="BQ439" s="79">
        <f t="shared" si="320"/>
        <v>0</v>
      </c>
      <c r="BR439" s="79">
        <f t="shared" si="321"/>
        <v>0</v>
      </c>
      <c r="BS439" s="79">
        <f t="shared" si="322"/>
        <v>0</v>
      </c>
      <c r="BT439" s="79">
        <f t="shared" si="323"/>
        <v>0</v>
      </c>
      <c r="BU439" s="79">
        <f t="shared" si="324"/>
        <v>0</v>
      </c>
      <c r="BV439" s="79">
        <f t="shared" si="325"/>
        <v>0</v>
      </c>
      <c r="BW439" s="79">
        <f t="shared" si="326"/>
        <v>0</v>
      </c>
      <c r="BX439" s="79">
        <f t="shared" si="327"/>
        <v>0</v>
      </c>
      <c r="BY439" s="79">
        <f t="shared" si="328"/>
        <v>0</v>
      </c>
      <c r="BZ439" s="79">
        <f t="shared" si="329"/>
        <v>0</v>
      </c>
      <c r="CA439" s="79">
        <f t="shared" si="330"/>
        <v>0</v>
      </c>
      <c r="CB439" s="79">
        <f t="shared" si="331"/>
        <v>0</v>
      </c>
      <c r="CC439" s="79">
        <f t="shared" si="332"/>
        <v>0</v>
      </c>
      <c r="CD439" s="79">
        <f t="shared" si="333"/>
        <v>0</v>
      </c>
    </row>
    <row r="440" spans="1:82" hidden="1" x14ac:dyDescent="0.2">
      <c r="A440" s="81" t="s">
        <v>612</v>
      </c>
      <c r="B440" s="82" t="s">
        <v>613</v>
      </c>
      <c r="C440" s="82">
        <v>4301136052</v>
      </c>
      <c r="D440" s="82">
        <v>4640242180410</v>
      </c>
      <c r="E440" s="83">
        <v>2.2400000000000002</v>
      </c>
      <c r="F440" s="84">
        <v>1</v>
      </c>
      <c r="G440" s="83">
        <v>2.2400000000000002</v>
      </c>
      <c r="H440" s="83">
        <v>2.4319999999999999</v>
      </c>
      <c r="I440" s="85">
        <v>126</v>
      </c>
      <c r="J440" s="85" t="s">
        <v>96</v>
      </c>
      <c r="K440" s="86" t="s">
        <v>88</v>
      </c>
      <c r="L440" s="86"/>
      <c r="M440" s="699">
        <v>180</v>
      </c>
      <c r="N440" s="699"/>
      <c r="O440" s="7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0" s="701"/>
      <c r="Q440" s="701"/>
      <c r="R440" s="701"/>
      <c r="S440" s="701"/>
      <c r="T440" s="87" t="s">
        <v>42</v>
      </c>
      <c r="U440" s="64">
        <v>0</v>
      </c>
      <c r="V440" s="65">
        <f t="shared" si="314"/>
        <v>0</v>
      </c>
      <c r="W440" s="64">
        <v>0</v>
      </c>
      <c r="X440" s="65">
        <f t="shared" si="315"/>
        <v>0</v>
      </c>
      <c r="Y440" s="64">
        <v>0</v>
      </c>
      <c r="Z440" s="65">
        <f t="shared" si="316"/>
        <v>0</v>
      </c>
      <c r="AA440" s="64">
        <v>0</v>
      </c>
      <c r="AB440" s="65">
        <f t="shared" si="317"/>
        <v>0</v>
      </c>
      <c r="AC440" s="66" t="str">
        <f>IF(IFERROR(U440*0.00936,0)+IFERROR(W440*0.00936,0)+IFERROR(Y440*0.00936,0)+IFERROR(AA440*0.00936,0)=0,"",IFERROR(U440*0.00936,0)+IFERROR(W440*0.00936,0)+IFERROR(Y440*0.00936,0)+IFERROR(AA440*0.00936,0))</f>
        <v/>
      </c>
      <c r="AD440" s="81" t="s">
        <v>57</v>
      </c>
      <c r="AE440" s="81" t="s">
        <v>57</v>
      </c>
      <c r="AF440" s="605" t="s">
        <v>608</v>
      </c>
      <c r="AG440" s="2"/>
      <c r="AH440" s="2"/>
      <c r="AI440" s="2"/>
      <c r="AJ440" s="2"/>
      <c r="AK440" s="2"/>
      <c r="AL440" s="60"/>
      <c r="AM440" s="60"/>
      <c r="AN440" s="60"/>
      <c r="AO440" s="2"/>
      <c r="AP440" s="2"/>
      <c r="AQ440" s="2"/>
      <c r="AR440" s="2"/>
      <c r="AS440" s="2"/>
      <c r="AT440" s="2"/>
      <c r="AU440" s="20"/>
      <c r="AV440" s="20"/>
      <c r="AW440" s="21"/>
      <c r="BB440" s="604" t="s">
        <v>97</v>
      </c>
      <c r="BO440" s="79">
        <f t="shared" si="318"/>
        <v>0</v>
      </c>
      <c r="BP440" s="79">
        <f t="shared" si="319"/>
        <v>0</v>
      </c>
      <c r="BQ440" s="79">
        <f t="shared" si="320"/>
        <v>0</v>
      </c>
      <c r="BR440" s="79">
        <f t="shared" si="321"/>
        <v>0</v>
      </c>
      <c r="BS440" s="79">
        <f t="shared" si="322"/>
        <v>0</v>
      </c>
      <c r="BT440" s="79">
        <f t="shared" si="323"/>
        <v>0</v>
      </c>
      <c r="BU440" s="79">
        <f t="shared" si="324"/>
        <v>0</v>
      </c>
      <c r="BV440" s="79">
        <f t="shared" si="325"/>
        <v>0</v>
      </c>
      <c r="BW440" s="79">
        <f t="shared" si="326"/>
        <v>0</v>
      </c>
      <c r="BX440" s="79">
        <f t="shared" si="327"/>
        <v>0</v>
      </c>
      <c r="BY440" s="79">
        <f t="shared" si="328"/>
        <v>0</v>
      </c>
      <c r="BZ440" s="79">
        <f t="shared" si="329"/>
        <v>0</v>
      </c>
      <c r="CA440" s="79">
        <f t="shared" si="330"/>
        <v>0</v>
      </c>
      <c r="CB440" s="79">
        <f t="shared" si="331"/>
        <v>0</v>
      </c>
      <c r="CC440" s="79">
        <f t="shared" si="332"/>
        <v>0</v>
      </c>
      <c r="CD440" s="79">
        <f t="shared" si="333"/>
        <v>0</v>
      </c>
    </row>
    <row r="441" spans="1:82" hidden="1" x14ac:dyDescent="0.2">
      <c r="A441" s="696"/>
      <c r="B441" s="696"/>
      <c r="C441" s="696"/>
      <c r="D441" s="696"/>
      <c r="E441" s="696"/>
      <c r="F441" s="696"/>
      <c r="G441" s="696"/>
      <c r="H441" s="696"/>
      <c r="I441" s="696"/>
      <c r="J441" s="696"/>
      <c r="K441" s="696"/>
      <c r="L441" s="696"/>
      <c r="M441" s="696"/>
      <c r="N441" s="696"/>
      <c r="O441" s="704" t="s">
        <v>43</v>
      </c>
      <c r="P441" s="705"/>
      <c r="Q441" s="705"/>
      <c r="R441" s="705"/>
      <c r="S441" s="705"/>
      <c r="T441" s="39" t="s">
        <v>42</v>
      </c>
      <c r="U441" s="104">
        <f t="shared" ref="U441:AB441" si="334">IFERROR(SUM(U435:U440),0)</f>
        <v>0</v>
      </c>
      <c r="V441" s="104">
        <f t="shared" si="334"/>
        <v>0</v>
      </c>
      <c r="W441" s="104">
        <f t="shared" si="334"/>
        <v>0</v>
      </c>
      <c r="X441" s="104">
        <f t="shared" si="334"/>
        <v>0</v>
      </c>
      <c r="Y441" s="104">
        <f t="shared" si="334"/>
        <v>0</v>
      </c>
      <c r="Z441" s="104">
        <f t="shared" si="334"/>
        <v>0</v>
      </c>
      <c r="AA441" s="104">
        <f t="shared" si="334"/>
        <v>0</v>
      </c>
      <c r="AB441" s="104">
        <f t="shared" si="334"/>
        <v>0</v>
      </c>
      <c r="AC441" s="104">
        <f>IFERROR(IF(AC435="",0,AC435),0)+IFERROR(IF(AC436="",0,AC436),0)+IFERROR(IF(AC437="",0,AC437),0)+IFERROR(IF(AC438="",0,AC438),0)+IFERROR(IF(AC439="",0,AC439),0)+IFERROR(IF(AC440="",0,AC440),0)</f>
        <v>0</v>
      </c>
      <c r="AD441" s="3"/>
      <c r="AE441" s="71"/>
      <c r="AF441" s="3"/>
      <c r="AG441" s="3"/>
      <c r="AH441" s="3"/>
      <c r="AI441" s="3"/>
      <c r="AJ441" s="3"/>
      <c r="AK441" s="3"/>
      <c r="AL441" s="61"/>
      <c r="AM441" s="61"/>
      <c r="AN441" s="61"/>
      <c r="AO441" s="3"/>
      <c r="AP441" s="3"/>
      <c r="AQ441" s="2"/>
      <c r="AR441" s="2"/>
      <c r="AS441" s="2"/>
      <c r="AT441" s="2"/>
      <c r="AU441" s="20"/>
      <c r="AV441" s="20"/>
      <c r="AW441" s="21"/>
    </row>
    <row r="442" spans="1:82" hidden="1" x14ac:dyDescent="0.2">
      <c r="A442" s="696"/>
      <c r="B442" s="696"/>
      <c r="C442" s="696"/>
      <c r="D442" s="696"/>
      <c r="E442" s="696"/>
      <c r="F442" s="696"/>
      <c r="G442" s="696"/>
      <c r="H442" s="696"/>
      <c r="I442" s="696"/>
      <c r="J442" s="696"/>
      <c r="K442" s="696"/>
      <c r="L442" s="696"/>
      <c r="M442" s="696"/>
      <c r="N442" s="696"/>
      <c r="O442" s="704" t="s">
        <v>43</v>
      </c>
      <c r="P442" s="705"/>
      <c r="Q442" s="705"/>
      <c r="R442" s="705"/>
      <c r="S442" s="705"/>
      <c r="T442" s="39" t="s">
        <v>0</v>
      </c>
      <c r="U442" s="106">
        <f>IFERROR(U435*G435,0)+IFERROR(U436*G436,0)+IFERROR(U437*G437,0)+IFERROR(U438*G438,0)+IFERROR(U439*G439,0)+IFERROR(U440*G440,0)</f>
        <v>0</v>
      </c>
      <c r="V442" s="106">
        <f>IFERROR(V435*G435,0)+IFERROR(V436*G436,0)+IFERROR(V437*G437,0)+IFERROR(V438*G438,0)+IFERROR(V439*G439,0)+IFERROR(V440*G440,0)</f>
        <v>0</v>
      </c>
      <c r="W442" s="106">
        <f>IFERROR(W435*G435,0)+IFERROR(W436*G436,0)+IFERROR(W437*G437,0)+IFERROR(W438*G438,0)+IFERROR(W439*G439,0)+IFERROR(W440*G440,0)</f>
        <v>0</v>
      </c>
      <c r="X442" s="106">
        <f>IFERROR(X435*G435,0)+IFERROR(X436*G436,0)+IFERROR(X437*G437,0)+IFERROR(X438*G438,0)+IFERROR(X439*G439,0)+IFERROR(X440*G440,0)</f>
        <v>0</v>
      </c>
      <c r="Y442" s="106">
        <f>IFERROR(Y435*G435,0)+IFERROR(Y436*G436,0)+IFERROR(Y437*G437,0)+IFERROR(Y438*G438,0)+IFERROR(Y439*G439,0)+IFERROR(Y440*G440,0)</f>
        <v>0</v>
      </c>
      <c r="Z442" s="106">
        <f>IFERROR(Z435*G435,0)+IFERROR(Z436*G436,0)+IFERROR(Z437*G437,0)+IFERROR(Z438*G438,0)+IFERROR(Z439*G439,0)+IFERROR(Z440*G440,0)</f>
        <v>0</v>
      </c>
      <c r="AA442" s="106">
        <f>IFERROR(AA435*G435,0)+IFERROR(AA436*G436,0)+IFERROR(AA437*G437,0)+IFERROR(AA438*G438,0)+IFERROR(AA439*G439,0)+IFERROR(AA440*G440,0)</f>
        <v>0</v>
      </c>
      <c r="AB442" s="106">
        <f>IFERROR(AB435*G435,0)+IFERROR(AB436*G436,0)+IFERROR(AB437*G437,0)+IFERROR(AB438*G438,0)+IFERROR(AB439*G439,0)+IFERROR(AB440*G440,0)</f>
        <v>0</v>
      </c>
      <c r="AC442" s="104" t="s">
        <v>57</v>
      </c>
      <c r="AD442" s="3"/>
      <c r="AE442" s="71"/>
      <c r="AF442" s="3"/>
      <c r="AG442" s="3"/>
      <c r="AH442" s="3"/>
      <c r="AI442" s="3"/>
      <c r="AJ442" s="3"/>
      <c r="AK442" s="3"/>
      <c r="AL442" s="61"/>
      <c r="AM442" s="61"/>
      <c r="AN442" s="61"/>
      <c r="AO442" s="3"/>
      <c r="AP442" s="3"/>
      <c r="AQ442" s="2"/>
      <c r="AR442" s="2"/>
      <c r="AS442" s="2"/>
      <c r="AT442" s="2"/>
      <c r="AU442" s="20"/>
      <c r="AV442" s="20"/>
      <c r="AW442" s="21"/>
    </row>
    <row r="443" spans="1:82" ht="15" hidden="1" x14ac:dyDescent="0.25">
      <c r="A443" s="712" t="s">
        <v>176</v>
      </c>
      <c r="B443" s="713"/>
      <c r="C443" s="713"/>
      <c r="D443" s="713"/>
      <c r="E443" s="713"/>
      <c r="F443" s="713"/>
      <c r="G443" s="713"/>
      <c r="H443" s="713"/>
      <c r="I443" s="713"/>
      <c r="J443" s="713"/>
      <c r="K443" s="713"/>
      <c r="L443" s="713"/>
      <c r="M443" s="713"/>
      <c r="N443" s="713"/>
      <c r="O443" s="713"/>
      <c r="P443" s="713"/>
      <c r="Q443" s="713"/>
      <c r="R443" s="713"/>
      <c r="S443" s="713"/>
      <c r="T443" s="713"/>
      <c r="U443" s="713"/>
      <c r="V443" s="713"/>
      <c r="W443" s="713"/>
      <c r="X443" s="708"/>
      <c r="Y443" s="708"/>
      <c r="Z443" s="708"/>
      <c r="AA443" s="709"/>
      <c r="AB443" s="709"/>
      <c r="AC443" s="709"/>
      <c r="AD443" s="709"/>
      <c r="AE443" s="710"/>
      <c r="AF443" s="714"/>
      <c r="AG443" s="2"/>
      <c r="AH443" s="2"/>
      <c r="AI443" s="2"/>
      <c r="AJ443" s="2"/>
      <c r="AK443" s="60"/>
      <c r="AL443" s="60"/>
      <c r="AM443" s="60"/>
      <c r="AN443" s="2"/>
      <c r="AO443" s="2"/>
      <c r="AP443" s="2"/>
      <c r="AQ443" s="2"/>
      <c r="AR443" s="2"/>
    </row>
    <row r="444" spans="1:82" ht="22.5" hidden="1" x14ac:dyDescent="0.2">
      <c r="A444" s="81" t="s">
        <v>614</v>
      </c>
      <c r="B444" s="82" t="s">
        <v>615</v>
      </c>
      <c r="C444" s="82">
        <v>4301135193</v>
      </c>
      <c r="D444" s="82">
        <v>4640242180403</v>
      </c>
      <c r="E444" s="83">
        <v>3</v>
      </c>
      <c r="F444" s="84">
        <v>1</v>
      </c>
      <c r="G444" s="83">
        <v>3</v>
      </c>
      <c r="H444" s="83">
        <v>3.1920000000000002</v>
      </c>
      <c r="I444" s="85">
        <v>126</v>
      </c>
      <c r="J444" s="85" t="s">
        <v>96</v>
      </c>
      <c r="K444" s="86" t="s">
        <v>88</v>
      </c>
      <c r="L444" s="86"/>
      <c r="M444" s="699">
        <v>180</v>
      </c>
      <c r="N444" s="699"/>
      <c r="O444" s="748" t="s">
        <v>616</v>
      </c>
      <c r="P444" s="701"/>
      <c r="Q444" s="701"/>
      <c r="R444" s="701"/>
      <c r="S444" s="701"/>
      <c r="T444" s="87" t="s">
        <v>42</v>
      </c>
      <c r="U444" s="64">
        <v>0</v>
      </c>
      <c r="V444" s="65">
        <f t="shared" ref="V444:V479" si="335">IFERROR(IF(U444="","",U444),"")</f>
        <v>0</v>
      </c>
      <c r="W444" s="64">
        <v>0</v>
      </c>
      <c r="X444" s="65">
        <f t="shared" ref="X444:X479" si="336">IFERROR(IF(W444="","",W444),"")</f>
        <v>0</v>
      </c>
      <c r="Y444" s="64">
        <v>0</v>
      </c>
      <c r="Z444" s="65">
        <f t="shared" ref="Z444:Z479" si="337">IFERROR(IF(Y444="","",Y444),"")</f>
        <v>0</v>
      </c>
      <c r="AA444" s="64">
        <v>0</v>
      </c>
      <c r="AB444" s="65">
        <f t="shared" ref="AB444:AB479" si="338">IFERROR(IF(AA444="","",AA444),"")</f>
        <v>0</v>
      </c>
      <c r="AC444" s="66" t="str">
        <f t="shared" ref="AC444:AC449" si="339">IF(IFERROR(U444*0.00936,0)+IFERROR(W444*0.00936,0)+IFERROR(Y444*0.00936,0)+IFERROR(AA444*0.00936,0)=0,"",IFERROR(U444*0.00936,0)+IFERROR(W444*0.00936,0)+IFERROR(Y444*0.00936,0)+IFERROR(AA444*0.00936,0))</f>
        <v/>
      </c>
      <c r="AD444" s="81" t="s">
        <v>57</v>
      </c>
      <c r="AE444" s="81" t="s">
        <v>57</v>
      </c>
      <c r="AF444" s="607" t="s">
        <v>617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97</v>
      </c>
      <c r="BO444" s="79">
        <f t="shared" ref="BO444:BO479" si="340">IFERROR(U444*H444,0)</f>
        <v>0</v>
      </c>
      <c r="BP444" s="79">
        <f t="shared" ref="BP444:BP479" si="341">IFERROR(V444*H444,0)</f>
        <v>0</v>
      </c>
      <c r="BQ444" s="79">
        <f t="shared" ref="BQ444:BQ479" si="342">IFERROR(U444/I444,0)</f>
        <v>0</v>
      </c>
      <c r="BR444" s="79">
        <f t="shared" ref="BR444:BR479" si="343">IFERROR(V444/I444,0)</f>
        <v>0</v>
      </c>
      <c r="BS444" s="79">
        <f t="shared" ref="BS444:BS479" si="344">IFERROR(W444*H444,0)</f>
        <v>0</v>
      </c>
      <c r="BT444" s="79">
        <f t="shared" ref="BT444:BT479" si="345">IFERROR(X444*H444,0)</f>
        <v>0</v>
      </c>
      <c r="BU444" s="79">
        <f t="shared" ref="BU444:BU479" si="346">IFERROR(W444/I444,0)</f>
        <v>0</v>
      </c>
      <c r="BV444" s="79">
        <f t="shared" ref="BV444:BV479" si="347">IFERROR(X444/I444,0)</f>
        <v>0</v>
      </c>
      <c r="BW444" s="79">
        <f t="shared" ref="BW444:BW479" si="348">IFERROR(Y444*H444,0)</f>
        <v>0</v>
      </c>
      <c r="BX444" s="79">
        <f t="shared" ref="BX444:BX479" si="349">IFERROR(Z444*H444,0)</f>
        <v>0</v>
      </c>
      <c r="BY444" s="79">
        <f t="shared" ref="BY444:BY479" si="350">IFERROR(Y444/I444,0)</f>
        <v>0</v>
      </c>
      <c r="BZ444" s="79">
        <f t="shared" ref="BZ444:BZ479" si="351">IFERROR(Z444/I444,0)</f>
        <v>0</v>
      </c>
      <c r="CA444" s="79">
        <f t="shared" ref="CA444:CA479" si="352">IFERROR(AA444*H444,0)</f>
        <v>0</v>
      </c>
      <c r="CB444" s="79">
        <f t="shared" ref="CB444:CB479" si="353">IFERROR(AB444*H444,0)</f>
        <v>0</v>
      </c>
      <c r="CC444" s="79">
        <f t="shared" ref="CC444:CC479" si="354">IFERROR(AA444/I444,0)</f>
        <v>0</v>
      </c>
      <c r="CD444" s="79">
        <f t="shared" ref="CD444:CD479" si="355">IFERROR(AB444/I444,0)</f>
        <v>0</v>
      </c>
    </row>
    <row r="445" spans="1:82" hidden="1" x14ac:dyDescent="0.2">
      <c r="A445" s="81" t="s">
        <v>618</v>
      </c>
      <c r="B445" s="82" t="s">
        <v>619</v>
      </c>
      <c r="C445" s="82">
        <v>4301135504</v>
      </c>
      <c r="D445" s="82">
        <v>4640242181554</v>
      </c>
      <c r="E445" s="83">
        <v>3</v>
      </c>
      <c r="F445" s="84">
        <v>1</v>
      </c>
      <c r="G445" s="83">
        <v>3</v>
      </c>
      <c r="H445" s="83">
        <v>3.1920000000000002</v>
      </c>
      <c r="I445" s="85">
        <v>126</v>
      </c>
      <c r="J445" s="85" t="s">
        <v>96</v>
      </c>
      <c r="K445" s="86" t="s">
        <v>88</v>
      </c>
      <c r="L445" s="86"/>
      <c r="M445" s="699">
        <v>180</v>
      </c>
      <c r="N445" s="699"/>
      <c r="O445" s="749" t="s">
        <v>620</v>
      </c>
      <c r="P445" s="701"/>
      <c r="Q445" s="701"/>
      <c r="R445" s="701"/>
      <c r="S445" s="701"/>
      <c r="T445" s="87" t="s">
        <v>42</v>
      </c>
      <c r="U445" s="64">
        <v>0</v>
      </c>
      <c r="V445" s="65">
        <f t="shared" si="335"/>
        <v>0</v>
      </c>
      <c r="W445" s="64">
        <v>0</v>
      </c>
      <c r="X445" s="65">
        <f t="shared" si="336"/>
        <v>0</v>
      </c>
      <c r="Y445" s="64">
        <v>0</v>
      </c>
      <c r="Z445" s="65">
        <f t="shared" si="337"/>
        <v>0</v>
      </c>
      <c r="AA445" s="64">
        <v>0</v>
      </c>
      <c r="AB445" s="65">
        <f t="shared" si="338"/>
        <v>0</v>
      </c>
      <c r="AC445" s="66" t="str">
        <f t="shared" si="339"/>
        <v/>
      </c>
      <c r="AD445" s="81" t="s">
        <v>57</v>
      </c>
      <c r="AE445" s="81" t="s">
        <v>57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97</v>
      </c>
      <c r="BO445" s="79">
        <f t="shared" si="340"/>
        <v>0</v>
      </c>
      <c r="BP445" s="79">
        <f t="shared" si="341"/>
        <v>0</v>
      </c>
      <c r="BQ445" s="79">
        <f t="shared" si="342"/>
        <v>0</v>
      </c>
      <c r="BR445" s="79">
        <f t="shared" si="343"/>
        <v>0</v>
      </c>
      <c r="BS445" s="79">
        <f t="shared" si="344"/>
        <v>0</v>
      </c>
      <c r="BT445" s="79">
        <f t="shared" si="345"/>
        <v>0</v>
      </c>
      <c r="BU445" s="79">
        <f t="shared" si="346"/>
        <v>0</v>
      </c>
      <c r="BV445" s="79">
        <f t="shared" si="347"/>
        <v>0</v>
      </c>
      <c r="BW445" s="79">
        <f t="shared" si="348"/>
        <v>0</v>
      </c>
      <c r="BX445" s="79">
        <f t="shared" si="349"/>
        <v>0</v>
      </c>
      <c r="BY445" s="79">
        <f t="shared" si="350"/>
        <v>0</v>
      </c>
      <c r="BZ445" s="79">
        <f t="shared" si="351"/>
        <v>0</v>
      </c>
      <c r="CA445" s="79">
        <f t="shared" si="352"/>
        <v>0</v>
      </c>
      <c r="CB445" s="79">
        <f t="shared" si="353"/>
        <v>0</v>
      </c>
      <c r="CC445" s="79">
        <f t="shared" si="354"/>
        <v>0</v>
      </c>
      <c r="CD445" s="79">
        <f t="shared" si="355"/>
        <v>0</v>
      </c>
    </row>
    <row r="446" spans="1:82" hidden="1" x14ac:dyDescent="0.2">
      <c r="A446" s="81" t="s">
        <v>622</v>
      </c>
      <c r="B446" s="82" t="s">
        <v>623</v>
      </c>
      <c r="C446" s="82">
        <v>4301135394</v>
      </c>
      <c r="D446" s="82">
        <v>4640242181561</v>
      </c>
      <c r="E446" s="83">
        <v>3.7</v>
      </c>
      <c r="F446" s="84">
        <v>1</v>
      </c>
      <c r="G446" s="83">
        <v>3.7</v>
      </c>
      <c r="H446" s="83">
        <v>3.8919999999999999</v>
      </c>
      <c r="I446" s="85">
        <v>126</v>
      </c>
      <c r="J446" s="85" t="s">
        <v>96</v>
      </c>
      <c r="K446" s="86" t="s">
        <v>88</v>
      </c>
      <c r="L446" s="86"/>
      <c r="M446" s="699">
        <v>180</v>
      </c>
      <c r="N446" s="699"/>
      <c r="O446" s="750" t="s">
        <v>624</v>
      </c>
      <c r="P446" s="701"/>
      <c r="Q446" s="701"/>
      <c r="R446" s="701"/>
      <c r="S446" s="701"/>
      <c r="T446" s="87" t="s">
        <v>42</v>
      </c>
      <c r="U446" s="64">
        <v>0</v>
      </c>
      <c r="V446" s="65">
        <f t="shared" si="335"/>
        <v>0</v>
      </c>
      <c r="W446" s="64">
        <v>0</v>
      </c>
      <c r="X446" s="65">
        <f t="shared" si="336"/>
        <v>0</v>
      </c>
      <c r="Y446" s="64">
        <v>0</v>
      </c>
      <c r="Z446" s="65">
        <f t="shared" si="337"/>
        <v>0</v>
      </c>
      <c r="AA446" s="64">
        <v>0</v>
      </c>
      <c r="AB446" s="65">
        <f t="shared" si="338"/>
        <v>0</v>
      </c>
      <c r="AC446" s="66" t="str">
        <f t="shared" si="339"/>
        <v/>
      </c>
      <c r="AD446" s="81" t="s">
        <v>57</v>
      </c>
      <c r="AE446" s="81" t="s">
        <v>57</v>
      </c>
      <c r="AF446" s="611" t="s">
        <v>625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97</v>
      </c>
      <c r="BO446" s="79">
        <f t="shared" si="340"/>
        <v>0</v>
      </c>
      <c r="BP446" s="79">
        <f t="shared" si="341"/>
        <v>0</v>
      </c>
      <c r="BQ446" s="79">
        <f t="shared" si="342"/>
        <v>0</v>
      </c>
      <c r="BR446" s="79">
        <f t="shared" si="343"/>
        <v>0</v>
      </c>
      <c r="BS446" s="79">
        <f t="shared" si="344"/>
        <v>0</v>
      </c>
      <c r="BT446" s="79">
        <f t="shared" si="345"/>
        <v>0</v>
      </c>
      <c r="BU446" s="79">
        <f t="shared" si="346"/>
        <v>0</v>
      </c>
      <c r="BV446" s="79">
        <f t="shared" si="347"/>
        <v>0</v>
      </c>
      <c r="BW446" s="79">
        <f t="shared" si="348"/>
        <v>0</v>
      </c>
      <c r="BX446" s="79">
        <f t="shared" si="349"/>
        <v>0</v>
      </c>
      <c r="BY446" s="79">
        <f t="shared" si="350"/>
        <v>0</v>
      </c>
      <c r="BZ446" s="79">
        <f t="shared" si="351"/>
        <v>0</v>
      </c>
      <c r="CA446" s="79">
        <f t="shared" si="352"/>
        <v>0</v>
      </c>
      <c r="CB446" s="79">
        <f t="shared" si="353"/>
        <v>0</v>
      </c>
      <c r="CC446" s="79">
        <f t="shared" si="354"/>
        <v>0</v>
      </c>
      <c r="CD446" s="79">
        <f t="shared" si="355"/>
        <v>0</v>
      </c>
    </row>
    <row r="447" spans="1:82" hidden="1" x14ac:dyDescent="0.2">
      <c r="A447" s="81" t="s">
        <v>622</v>
      </c>
      <c r="B447" s="82" t="s">
        <v>623</v>
      </c>
      <c r="C447" s="82">
        <v>4301135518</v>
      </c>
      <c r="D447" s="82">
        <v>4640242181561</v>
      </c>
      <c r="E447" s="83">
        <v>3.7</v>
      </c>
      <c r="F447" s="84">
        <v>1</v>
      </c>
      <c r="G447" s="83">
        <v>3.7</v>
      </c>
      <c r="H447" s="83">
        <v>3.8919999999999999</v>
      </c>
      <c r="I447" s="85">
        <v>126</v>
      </c>
      <c r="J447" s="85" t="s">
        <v>96</v>
      </c>
      <c r="K447" s="86" t="s">
        <v>88</v>
      </c>
      <c r="L447" s="86"/>
      <c r="M447" s="699">
        <v>180</v>
      </c>
      <c r="N447" s="699"/>
      <c r="O447" s="751" t="s">
        <v>624</v>
      </c>
      <c r="P447" s="701"/>
      <c r="Q447" s="701"/>
      <c r="R447" s="701"/>
      <c r="S447" s="701"/>
      <c r="T447" s="87" t="s">
        <v>42</v>
      </c>
      <c r="U447" s="64">
        <v>0</v>
      </c>
      <c r="V447" s="65">
        <f t="shared" si="335"/>
        <v>0</v>
      </c>
      <c r="W447" s="64">
        <v>0</v>
      </c>
      <c r="X447" s="65">
        <f t="shared" si="336"/>
        <v>0</v>
      </c>
      <c r="Y447" s="64">
        <v>0</v>
      </c>
      <c r="Z447" s="65">
        <f t="shared" si="337"/>
        <v>0</v>
      </c>
      <c r="AA447" s="64">
        <v>0</v>
      </c>
      <c r="AB447" s="65">
        <f t="shared" si="338"/>
        <v>0</v>
      </c>
      <c r="AC447" s="66" t="str">
        <f t="shared" si="339"/>
        <v/>
      </c>
      <c r="AD447" s="81" t="s">
        <v>57</v>
      </c>
      <c r="AE447" s="81" t="s">
        <v>57</v>
      </c>
      <c r="AF447" s="613" t="s">
        <v>625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97</v>
      </c>
      <c r="BO447" s="79">
        <f t="shared" si="340"/>
        <v>0</v>
      </c>
      <c r="BP447" s="79">
        <f t="shared" si="341"/>
        <v>0</v>
      </c>
      <c r="BQ447" s="79">
        <f t="shared" si="342"/>
        <v>0</v>
      </c>
      <c r="BR447" s="79">
        <f t="shared" si="343"/>
        <v>0</v>
      </c>
      <c r="BS447" s="79">
        <f t="shared" si="344"/>
        <v>0</v>
      </c>
      <c r="BT447" s="79">
        <f t="shared" si="345"/>
        <v>0</v>
      </c>
      <c r="BU447" s="79">
        <f t="shared" si="346"/>
        <v>0</v>
      </c>
      <c r="BV447" s="79">
        <f t="shared" si="347"/>
        <v>0</v>
      </c>
      <c r="BW447" s="79">
        <f t="shared" si="348"/>
        <v>0</v>
      </c>
      <c r="BX447" s="79">
        <f t="shared" si="349"/>
        <v>0</v>
      </c>
      <c r="BY447" s="79">
        <f t="shared" si="350"/>
        <v>0</v>
      </c>
      <c r="BZ447" s="79">
        <f t="shared" si="351"/>
        <v>0</v>
      </c>
      <c r="CA447" s="79">
        <f t="shared" si="352"/>
        <v>0</v>
      </c>
      <c r="CB447" s="79">
        <f t="shared" si="353"/>
        <v>0</v>
      </c>
      <c r="CC447" s="79">
        <f t="shared" si="354"/>
        <v>0</v>
      </c>
      <c r="CD447" s="79">
        <f t="shared" si="355"/>
        <v>0</v>
      </c>
    </row>
    <row r="448" spans="1:82" hidden="1" x14ac:dyDescent="0.2">
      <c r="A448" s="81" t="s">
        <v>626</v>
      </c>
      <c r="B448" s="82" t="s">
        <v>627</v>
      </c>
      <c r="C448" s="82">
        <v>4301135486</v>
      </c>
      <c r="D448" s="82">
        <v>4640242181431</v>
      </c>
      <c r="E448" s="83">
        <v>3.5</v>
      </c>
      <c r="F448" s="84">
        <v>1</v>
      </c>
      <c r="G448" s="83">
        <v>3.5</v>
      </c>
      <c r="H448" s="83">
        <v>3.6920000000000002</v>
      </c>
      <c r="I448" s="85">
        <v>126</v>
      </c>
      <c r="J448" s="85" t="s">
        <v>96</v>
      </c>
      <c r="K448" s="86" t="s">
        <v>88</v>
      </c>
      <c r="L448" s="86"/>
      <c r="M448" s="699">
        <v>180</v>
      </c>
      <c r="N448" s="699"/>
      <c r="O448" s="743" t="s">
        <v>628</v>
      </c>
      <c r="P448" s="701"/>
      <c r="Q448" s="701"/>
      <c r="R448" s="701"/>
      <c r="S448" s="701"/>
      <c r="T448" s="87" t="s">
        <v>42</v>
      </c>
      <c r="U448" s="64">
        <v>0</v>
      </c>
      <c r="V448" s="65">
        <f t="shared" si="335"/>
        <v>0</v>
      </c>
      <c r="W448" s="64">
        <v>0</v>
      </c>
      <c r="X448" s="65">
        <f t="shared" si="336"/>
        <v>0</v>
      </c>
      <c r="Y448" s="64">
        <v>0</v>
      </c>
      <c r="Z448" s="65">
        <f t="shared" si="337"/>
        <v>0</v>
      </c>
      <c r="AA448" s="64">
        <v>0</v>
      </c>
      <c r="AB448" s="65">
        <f t="shared" si="338"/>
        <v>0</v>
      </c>
      <c r="AC448" s="66" t="str">
        <f t="shared" si="339"/>
        <v/>
      </c>
      <c r="AD448" s="81" t="s">
        <v>57</v>
      </c>
      <c r="AE448" s="81" t="s">
        <v>57</v>
      </c>
      <c r="AF448" s="615" t="s">
        <v>629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97</v>
      </c>
      <c r="BO448" s="79">
        <f t="shared" si="340"/>
        <v>0</v>
      </c>
      <c r="BP448" s="79">
        <f t="shared" si="341"/>
        <v>0</v>
      </c>
      <c r="BQ448" s="79">
        <f t="shared" si="342"/>
        <v>0</v>
      </c>
      <c r="BR448" s="79">
        <f t="shared" si="343"/>
        <v>0</v>
      </c>
      <c r="BS448" s="79">
        <f t="shared" si="344"/>
        <v>0</v>
      </c>
      <c r="BT448" s="79">
        <f t="shared" si="345"/>
        <v>0</v>
      </c>
      <c r="BU448" s="79">
        <f t="shared" si="346"/>
        <v>0</v>
      </c>
      <c r="BV448" s="79">
        <f t="shared" si="347"/>
        <v>0</v>
      </c>
      <c r="BW448" s="79">
        <f t="shared" si="348"/>
        <v>0</v>
      </c>
      <c r="BX448" s="79">
        <f t="shared" si="349"/>
        <v>0</v>
      </c>
      <c r="BY448" s="79">
        <f t="shared" si="350"/>
        <v>0</v>
      </c>
      <c r="BZ448" s="79">
        <f t="shared" si="351"/>
        <v>0</v>
      </c>
      <c r="CA448" s="79">
        <f t="shared" si="352"/>
        <v>0</v>
      </c>
      <c r="CB448" s="79">
        <f t="shared" si="353"/>
        <v>0</v>
      </c>
      <c r="CC448" s="79">
        <f t="shared" si="354"/>
        <v>0</v>
      </c>
      <c r="CD448" s="79">
        <f t="shared" si="355"/>
        <v>0</v>
      </c>
    </row>
    <row r="449" spans="1:82" hidden="1" x14ac:dyDescent="0.2">
      <c r="A449" s="81" t="s">
        <v>630</v>
      </c>
      <c r="B449" s="82" t="s">
        <v>631</v>
      </c>
      <c r="C449" s="82">
        <v>4301135187</v>
      </c>
      <c r="D449" s="82">
        <v>4640242180328</v>
      </c>
      <c r="E449" s="83">
        <v>3.5</v>
      </c>
      <c r="F449" s="84">
        <v>1</v>
      </c>
      <c r="G449" s="83">
        <v>3.5</v>
      </c>
      <c r="H449" s="83">
        <v>3.6920000000000002</v>
      </c>
      <c r="I449" s="85">
        <v>126</v>
      </c>
      <c r="J449" s="85" t="s">
        <v>96</v>
      </c>
      <c r="K449" s="86" t="s">
        <v>88</v>
      </c>
      <c r="L449" s="86"/>
      <c r="M449" s="699">
        <v>180</v>
      </c>
      <c r="N449" s="699"/>
      <c r="O449" s="744" t="s">
        <v>632</v>
      </c>
      <c r="P449" s="701"/>
      <c r="Q449" s="701"/>
      <c r="R449" s="701"/>
      <c r="S449" s="701"/>
      <c r="T449" s="87" t="s">
        <v>42</v>
      </c>
      <c r="U449" s="64">
        <v>0</v>
      </c>
      <c r="V449" s="65">
        <f t="shared" si="335"/>
        <v>0</v>
      </c>
      <c r="W449" s="64">
        <v>0</v>
      </c>
      <c r="X449" s="65">
        <f t="shared" si="336"/>
        <v>0</v>
      </c>
      <c r="Y449" s="64">
        <v>0</v>
      </c>
      <c r="Z449" s="65">
        <f t="shared" si="337"/>
        <v>0</v>
      </c>
      <c r="AA449" s="64">
        <v>0</v>
      </c>
      <c r="AB449" s="65">
        <f t="shared" si="338"/>
        <v>0</v>
      </c>
      <c r="AC449" s="66" t="str">
        <f t="shared" si="339"/>
        <v/>
      </c>
      <c r="AD449" s="81" t="s">
        <v>57</v>
      </c>
      <c r="AE449" s="81" t="s">
        <v>57</v>
      </c>
      <c r="AF449" s="617" t="s">
        <v>608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97</v>
      </c>
      <c r="BO449" s="79">
        <f t="shared" si="340"/>
        <v>0</v>
      </c>
      <c r="BP449" s="79">
        <f t="shared" si="341"/>
        <v>0</v>
      </c>
      <c r="BQ449" s="79">
        <f t="shared" si="342"/>
        <v>0</v>
      </c>
      <c r="BR449" s="79">
        <f t="shared" si="343"/>
        <v>0</v>
      </c>
      <c r="BS449" s="79">
        <f t="shared" si="344"/>
        <v>0</v>
      </c>
      <c r="BT449" s="79">
        <f t="shared" si="345"/>
        <v>0</v>
      </c>
      <c r="BU449" s="79">
        <f t="shared" si="346"/>
        <v>0</v>
      </c>
      <c r="BV449" s="79">
        <f t="shared" si="347"/>
        <v>0</v>
      </c>
      <c r="BW449" s="79">
        <f t="shared" si="348"/>
        <v>0</v>
      </c>
      <c r="BX449" s="79">
        <f t="shared" si="349"/>
        <v>0</v>
      </c>
      <c r="BY449" s="79">
        <f t="shared" si="350"/>
        <v>0</v>
      </c>
      <c r="BZ449" s="79">
        <f t="shared" si="351"/>
        <v>0</v>
      </c>
      <c r="CA449" s="79">
        <f t="shared" si="352"/>
        <v>0</v>
      </c>
      <c r="CB449" s="79">
        <f t="shared" si="353"/>
        <v>0</v>
      </c>
      <c r="CC449" s="79">
        <f t="shared" si="354"/>
        <v>0</v>
      </c>
      <c r="CD449" s="79">
        <f t="shared" si="355"/>
        <v>0</v>
      </c>
    </row>
    <row r="450" spans="1:82" hidden="1" x14ac:dyDescent="0.2">
      <c r="A450" s="81" t="s">
        <v>633</v>
      </c>
      <c r="B450" s="82" t="s">
        <v>634</v>
      </c>
      <c r="C450" s="82">
        <v>4301135374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89</v>
      </c>
      <c r="K450" s="86" t="s">
        <v>88</v>
      </c>
      <c r="L450" s="86"/>
      <c r="M450" s="699">
        <v>180</v>
      </c>
      <c r="N450" s="699"/>
      <c r="O450" s="745" t="s">
        <v>635</v>
      </c>
      <c r="P450" s="701"/>
      <c r="Q450" s="701"/>
      <c r="R450" s="701"/>
      <c r="S450" s="701"/>
      <c r="T450" s="87" t="s">
        <v>42</v>
      </c>
      <c r="U450" s="64">
        <v>0</v>
      </c>
      <c r="V450" s="65">
        <f t="shared" si="335"/>
        <v>0</v>
      </c>
      <c r="W450" s="64">
        <v>0</v>
      </c>
      <c r="X450" s="65">
        <f t="shared" si="336"/>
        <v>0</v>
      </c>
      <c r="Y450" s="64">
        <v>0</v>
      </c>
      <c r="Z450" s="65">
        <f t="shared" si="337"/>
        <v>0</v>
      </c>
      <c r="AA450" s="64">
        <v>0</v>
      </c>
      <c r="AB450" s="65">
        <f t="shared" si="338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57</v>
      </c>
      <c r="AE450" s="81" t="s">
        <v>57</v>
      </c>
      <c r="AF450" s="619" t="s">
        <v>621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97</v>
      </c>
      <c r="BO450" s="79">
        <f t="shared" si="340"/>
        <v>0</v>
      </c>
      <c r="BP450" s="79">
        <f t="shared" si="341"/>
        <v>0</v>
      </c>
      <c r="BQ450" s="79">
        <f t="shared" si="342"/>
        <v>0</v>
      </c>
      <c r="BR450" s="79">
        <f t="shared" si="343"/>
        <v>0</v>
      </c>
      <c r="BS450" s="79">
        <f t="shared" si="344"/>
        <v>0</v>
      </c>
      <c r="BT450" s="79">
        <f t="shared" si="345"/>
        <v>0</v>
      </c>
      <c r="BU450" s="79">
        <f t="shared" si="346"/>
        <v>0</v>
      </c>
      <c r="BV450" s="79">
        <f t="shared" si="347"/>
        <v>0</v>
      </c>
      <c r="BW450" s="79">
        <f t="shared" si="348"/>
        <v>0</v>
      </c>
      <c r="BX450" s="79">
        <f t="shared" si="349"/>
        <v>0</v>
      </c>
      <c r="BY450" s="79">
        <f t="shared" si="350"/>
        <v>0</v>
      </c>
      <c r="BZ450" s="79">
        <f t="shared" si="351"/>
        <v>0</v>
      </c>
      <c r="CA450" s="79">
        <f t="shared" si="352"/>
        <v>0</v>
      </c>
      <c r="CB450" s="79">
        <f t="shared" si="353"/>
        <v>0</v>
      </c>
      <c r="CC450" s="79">
        <f t="shared" si="354"/>
        <v>0</v>
      </c>
      <c r="CD450" s="79">
        <f t="shared" si="355"/>
        <v>0</v>
      </c>
    </row>
    <row r="451" spans="1:82" hidden="1" x14ac:dyDescent="0.2">
      <c r="A451" s="81" t="s">
        <v>633</v>
      </c>
      <c r="B451" s="82" t="s">
        <v>634</v>
      </c>
      <c r="C451" s="82">
        <v>4301135513</v>
      </c>
      <c r="D451" s="82">
        <v>4640242181424</v>
      </c>
      <c r="E451" s="83">
        <v>5.5</v>
      </c>
      <c r="F451" s="84">
        <v>1</v>
      </c>
      <c r="G451" s="83">
        <v>5.5</v>
      </c>
      <c r="H451" s="83">
        <v>5.7350000000000003</v>
      </c>
      <c r="I451" s="85">
        <v>84</v>
      </c>
      <c r="J451" s="85" t="s">
        <v>89</v>
      </c>
      <c r="K451" s="86" t="s">
        <v>88</v>
      </c>
      <c r="L451" s="86"/>
      <c r="M451" s="699">
        <v>180</v>
      </c>
      <c r="N451" s="699"/>
      <c r="O451" s="746" t="s">
        <v>635</v>
      </c>
      <c r="P451" s="701"/>
      <c r="Q451" s="701"/>
      <c r="R451" s="701"/>
      <c r="S451" s="701"/>
      <c r="T451" s="87" t="s">
        <v>42</v>
      </c>
      <c r="U451" s="64">
        <v>0</v>
      </c>
      <c r="V451" s="65">
        <f t="shared" si="335"/>
        <v>0</v>
      </c>
      <c r="W451" s="64">
        <v>0</v>
      </c>
      <c r="X451" s="65">
        <f t="shared" si="336"/>
        <v>0</v>
      </c>
      <c r="Y451" s="64">
        <v>0</v>
      </c>
      <c r="Z451" s="65">
        <f t="shared" si="337"/>
        <v>0</v>
      </c>
      <c r="AA451" s="64">
        <v>0</v>
      </c>
      <c r="AB451" s="65">
        <f t="shared" si="338"/>
        <v>0</v>
      </c>
      <c r="AC451" s="66" t="str">
        <f>IF(IFERROR(U451*0.0155,0)+IFERROR(W451*0.0155,0)+IFERROR(Y451*0.0155,0)+IFERROR(AA451*0.0155,0)=0,"",IFERROR(U451*0.0155,0)+IFERROR(W451*0.0155,0)+IFERROR(Y451*0.0155,0)+IFERROR(AA451*0.0155,0))</f>
        <v/>
      </c>
      <c r="AD451" s="81" t="s">
        <v>57</v>
      </c>
      <c r="AE451" s="81" t="s">
        <v>57</v>
      </c>
      <c r="AF451" s="621" t="s">
        <v>621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97</v>
      </c>
      <c r="BO451" s="79">
        <f t="shared" si="340"/>
        <v>0</v>
      </c>
      <c r="BP451" s="79">
        <f t="shared" si="341"/>
        <v>0</v>
      </c>
      <c r="BQ451" s="79">
        <f t="shared" si="342"/>
        <v>0</v>
      </c>
      <c r="BR451" s="79">
        <f t="shared" si="343"/>
        <v>0</v>
      </c>
      <c r="BS451" s="79">
        <f t="shared" si="344"/>
        <v>0</v>
      </c>
      <c r="BT451" s="79">
        <f t="shared" si="345"/>
        <v>0</v>
      </c>
      <c r="BU451" s="79">
        <f t="shared" si="346"/>
        <v>0</v>
      </c>
      <c r="BV451" s="79">
        <f t="shared" si="347"/>
        <v>0</v>
      </c>
      <c r="BW451" s="79">
        <f t="shared" si="348"/>
        <v>0</v>
      </c>
      <c r="BX451" s="79">
        <f t="shared" si="349"/>
        <v>0</v>
      </c>
      <c r="BY451" s="79">
        <f t="shared" si="350"/>
        <v>0</v>
      </c>
      <c r="BZ451" s="79">
        <f t="shared" si="351"/>
        <v>0</v>
      </c>
      <c r="CA451" s="79">
        <f t="shared" si="352"/>
        <v>0</v>
      </c>
      <c r="CB451" s="79">
        <f t="shared" si="353"/>
        <v>0</v>
      </c>
      <c r="CC451" s="79">
        <f t="shared" si="354"/>
        <v>0</v>
      </c>
      <c r="CD451" s="79">
        <f t="shared" si="355"/>
        <v>0</v>
      </c>
    </row>
    <row r="452" spans="1:82" hidden="1" x14ac:dyDescent="0.2">
      <c r="A452" s="81" t="s">
        <v>636</v>
      </c>
      <c r="B452" s="82" t="s">
        <v>637</v>
      </c>
      <c r="C452" s="82">
        <v>4301135358</v>
      </c>
      <c r="D452" s="82">
        <v>4640242180311</v>
      </c>
      <c r="E452" s="83">
        <v>5.5</v>
      </c>
      <c r="F452" s="84">
        <v>1</v>
      </c>
      <c r="G452" s="83">
        <v>5.5</v>
      </c>
      <c r="H452" s="83">
        <v>5.7350000000000003</v>
      </c>
      <c r="I452" s="85">
        <v>84</v>
      </c>
      <c r="J452" s="85" t="s">
        <v>89</v>
      </c>
      <c r="K452" s="86" t="s">
        <v>88</v>
      </c>
      <c r="L452" s="86"/>
      <c r="M452" s="699">
        <v>180</v>
      </c>
      <c r="N452" s="699"/>
      <c r="O452" s="747" t="s">
        <v>638</v>
      </c>
      <c r="P452" s="701"/>
      <c r="Q452" s="701"/>
      <c r="R452" s="701"/>
      <c r="S452" s="701"/>
      <c r="T452" s="87" t="s">
        <v>42</v>
      </c>
      <c r="U452" s="64">
        <v>0</v>
      </c>
      <c r="V452" s="65">
        <f t="shared" si="335"/>
        <v>0</v>
      </c>
      <c r="W452" s="64">
        <v>0</v>
      </c>
      <c r="X452" s="65">
        <f t="shared" si="336"/>
        <v>0</v>
      </c>
      <c r="Y452" s="64">
        <v>0</v>
      </c>
      <c r="Z452" s="65">
        <f t="shared" si="337"/>
        <v>0</v>
      </c>
      <c r="AA452" s="64">
        <v>0</v>
      </c>
      <c r="AB452" s="65">
        <f t="shared" si="338"/>
        <v>0</v>
      </c>
      <c r="AC452" s="66" t="str">
        <f>IF(IFERROR(U452*0.0155,0)+IFERROR(W452*0.0155,0)+IFERROR(Y452*0.0155,0)+IFERROR(AA452*0.0155,0)=0,"",IFERROR(U452*0.0155,0)+IFERROR(W452*0.0155,0)+IFERROR(Y452*0.0155,0)+IFERROR(AA452*0.0155,0))</f>
        <v/>
      </c>
      <c r="AD452" s="81" t="s">
        <v>57</v>
      </c>
      <c r="AE452" s="81" t="s">
        <v>57</v>
      </c>
      <c r="AF452" s="623" t="s">
        <v>608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97</v>
      </c>
      <c r="BO452" s="79">
        <f t="shared" si="340"/>
        <v>0</v>
      </c>
      <c r="BP452" s="79">
        <f t="shared" si="341"/>
        <v>0</v>
      </c>
      <c r="BQ452" s="79">
        <f t="shared" si="342"/>
        <v>0</v>
      </c>
      <c r="BR452" s="79">
        <f t="shared" si="343"/>
        <v>0</v>
      </c>
      <c r="BS452" s="79">
        <f t="shared" si="344"/>
        <v>0</v>
      </c>
      <c r="BT452" s="79">
        <f t="shared" si="345"/>
        <v>0</v>
      </c>
      <c r="BU452" s="79">
        <f t="shared" si="346"/>
        <v>0</v>
      </c>
      <c r="BV452" s="79">
        <f t="shared" si="347"/>
        <v>0</v>
      </c>
      <c r="BW452" s="79">
        <f t="shared" si="348"/>
        <v>0</v>
      </c>
      <c r="BX452" s="79">
        <f t="shared" si="349"/>
        <v>0</v>
      </c>
      <c r="BY452" s="79">
        <f t="shared" si="350"/>
        <v>0</v>
      </c>
      <c r="BZ452" s="79">
        <f t="shared" si="351"/>
        <v>0</v>
      </c>
      <c r="CA452" s="79">
        <f t="shared" si="352"/>
        <v>0</v>
      </c>
      <c r="CB452" s="79">
        <f t="shared" si="353"/>
        <v>0</v>
      </c>
      <c r="CC452" s="79">
        <f t="shared" si="354"/>
        <v>0</v>
      </c>
      <c r="CD452" s="79">
        <f t="shared" si="355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4301135320</v>
      </c>
      <c r="D453" s="82">
        <v>4640242181592</v>
      </c>
      <c r="E453" s="83">
        <v>3.5</v>
      </c>
      <c r="F453" s="84">
        <v>1</v>
      </c>
      <c r="G453" s="83">
        <v>3.5</v>
      </c>
      <c r="H453" s="83">
        <v>3.6850000000000001</v>
      </c>
      <c r="I453" s="85">
        <v>126</v>
      </c>
      <c r="J453" s="85" t="s">
        <v>96</v>
      </c>
      <c r="K453" s="86" t="s">
        <v>88</v>
      </c>
      <c r="L453" s="86"/>
      <c r="M453" s="699">
        <v>180</v>
      </c>
      <c r="N453" s="699"/>
      <c r="O453" s="738" t="s">
        <v>641</v>
      </c>
      <c r="P453" s="701"/>
      <c r="Q453" s="701"/>
      <c r="R453" s="701"/>
      <c r="S453" s="701"/>
      <c r="T453" s="87" t="s">
        <v>42</v>
      </c>
      <c r="U453" s="64">
        <v>0</v>
      </c>
      <c r="V453" s="65">
        <f t="shared" si="335"/>
        <v>0</v>
      </c>
      <c r="W453" s="64">
        <v>0</v>
      </c>
      <c r="X453" s="65">
        <f t="shared" si="336"/>
        <v>0</v>
      </c>
      <c r="Y453" s="64">
        <v>0</v>
      </c>
      <c r="Z453" s="65">
        <f t="shared" si="337"/>
        <v>0</v>
      </c>
      <c r="AA453" s="64">
        <v>0</v>
      </c>
      <c r="AB453" s="65">
        <f t="shared" si="338"/>
        <v>0</v>
      </c>
      <c r="AC453" s="66" t="str">
        <f t="shared" ref="AC453:AC468" si="356">IF(IFERROR(U453*0.00936,0)+IFERROR(W453*0.00936,0)+IFERROR(Y453*0.00936,0)+IFERROR(AA453*0.00936,0)=0,"",IFERROR(U453*0.00936,0)+IFERROR(W453*0.00936,0)+IFERROR(Y453*0.00936,0)+IFERROR(AA453*0.00936,0))</f>
        <v/>
      </c>
      <c r="AD453" s="81" t="s">
        <v>57</v>
      </c>
      <c r="AE453" s="81" t="s">
        <v>57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97</v>
      </c>
      <c r="BO453" s="79">
        <f t="shared" si="340"/>
        <v>0</v>
      </c>
      <c r="BP453" s="79">
        <f t="shared" si="341"/>
        <v>0</v>
      </c>
      <c r="BQ453" s="79">
        <f t="shared" si="342"/>
        <v>0</v>
      </c>
      <c r="BR453" s="79">
        <f t="shared" si="343"/>
        <v>0</v>
      </c>
      <c r="BS453" s="79">
        <f t="shared" si="344"/>
        <v>0</v>
      </c>
      <c r="BT453" s="79">
        <f t="shared" si="345"/>
        <v>0</v>
      </c>
      <c r="BU453" s="79">
        <f t="shared" si="346"/>
        <v>0</v>
      </c>
      <c r="BV453" s="79">
        <f t="shared" si="347"/>
        <v>0</v>
      </c>
      <c r="BW453" s="79">
        <f t="shared" si="348"/>
        <v>0</v>
      </c>
      <c r="BX453" s="79">
        <f t="shared" si="349"/>
        <v>0</v>
      </c>
      <c r="BY453" s="79">
        <f t="shared" si="350"/>
        <v>0</v>
      </c>
      <c r="BZ453" s="79">
        <f t="shared" si="351"/>
        <v>0</v>
      </c>
      <c r="CA453" s="79">
        <f t="shared" si="352"/>
        <v>0</v>
      </c>
      <c r="CB453" s="79">
        <f t="shared" si="353"/>
        <v>0</v>
      </c>
      <c r="CC453" s="79">
        <f t="shared" si="354"/>
        <v>0</v>
      </c>
      <c r="CD453" s="79">
        <f t="shared" si="355"/>
        <v>0</v>
      </c>
    </row>
    <row r="454" spans="1:82" ht="22.5" hidden="1" x14ac:dyDescent="0.2">
      <c r="A454" s="81" t="s">
        <v>639</v>
      </c>
      <c r="B454" s="82" t="s">
        <v>640</v>
      </c>
      <c r="C454" s="82">
        <v>4301135622</v>
      </c>
      <c r="D454" s="82">
        <v>4640242181592</v>
      </c>
      <c r="E454" s="83">
        <v>3.5</v>
      </c>
      <c r="F454" s="84">
        <v>1</v>
      </c>
      <c r="G454" s="83">
        <v>3.5</v>
      </c>
      <c r="H454" s="83">
        <v>3.6850000000000001</v>
      </c>
      <c r="I454" s="85">
        <v>126</v>
      </c>
      <c r="J454" s="85" t="s">
        <v>96</v>
      </c>
      <c r="K454" s="86" t="s">
        <v>88</v>
      </c>
      <c r="L454" s="86"/>
      <c r="M454" s="699">
        <v>180</v>
      </c>
      <c r="N454" s="699"/>
      <c r="O454" s="739" t="s">
        <v>641</v>
      </c>
      <c r="P454" s="701"/>
      <c r="Q454" s="701"/>
      <c r="R454" s="701"/>
      <c r="S454" s="701"/>
      <c r="T454" s="87" t="s">
        <v>42</v>
      </c>
      <c r="U454" s="64">
        <v>0</v>
      </c>
      <c r="V454" s="65">
        <f t="shared" si="335"/>
        <v>0</v>
      </c>
      <c r="W454" s="64">
        <v>0</v>
      </c>
      <c r="X454" s="65">
        <f t="shared" si="336"/>
        <v>0</v>
      </c>
      <c r="Y454" s="64">
        <v>0</v>
      </c>
      <c r="Z454" s="65">
        <f t="shared" si="337"/>
        <v>0</v>
      </c>
      <c r="AA454" s="64">
        <v>0</v>
      </c>
      <c r="AB454" s="65">
        <f t="shared" si="338"/>
        <v>0</v>
      </c>
      <c r="AC454" s="66" t="str">
        <f t="shared" si="356"/>
        <v/>
      </c>
      <c r="AD454" s="81" t="s">
        <v>57</v>
      </c>
      <c r="AE454" s="81" t="s">
        <v>57</v>
      </c>
      <c r="AF454" s="627" t="s">
        <v>642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97</v>
      </c>
      <c r="BO454" s="79">
        <f t="shared" si="340"/>
        <v>0</v>
      </c>
      <c r="BP454" s="79">
        <f t="shared" si="341"/>
        <v>0</v>
      </c>
      <c r="BQ454" s="79">
        <f t="shared" si="342"/>
        <v>0</v>
      </c>
      <c r="BR454" s="79">
        <f t="shared" si="343"/>
        <v>0</v>
      </c>
      <c r="BS454" s="79">
        <f t="shared" si="344"/>
        <v>0</v>
      </c>
      <c r="BT454" s="79">
        <f t="shared" si="345"/>
        <v>0</v>
      </c>
      <c r="BU454" s="79">
        <f t="shared" si="346"/>
        <v>0</v>
      </c>
      <c r="BV454" s="79">
        <f t="shared" si="347"/>
        <v>0</v>
      </c>
      <c r="BW454" s="79">
        <f t="shared" si="348"/>
        <v>0</v>
      </c>
      <c r="BX454" s="79">
        <f t="shared" si="349"/>
        <v>0</v>
      </c>
      <c r="BY454" s="79">
        <f t="shared" si="350"/>
        <v>0</v>
      </c>
      <c r="BZ454" s="79">
        <f t="shared" si="351"/>
        <v>0</v>
      </c>
      <c r="CA454" s="79">
        <f t="shared" si="352"/>
        <v>0</v>
      </c>
      <c r="CB454" s="79">
        <f t="shared" si="353"/>
        <v>0</v>
      </c>
      <c r="CC454" s="79">
        <f t="shared" si="354"/>
        <v>0</v>
      </c>
      <c r="CD454" s="79">
        <f t="shared" si="355"/>
        <v>0</v>
      </c>
    </row>
    <row r="455" spans="1:82" hidden="1" x14ac:dyDescent="0.2">
      <c r="A455" s="81" t="s">
        <v>643</v>
      </c>
      <c r="B455" s="82" t="s">
        <v>644</v>
      </c>
      <c r="C455" s="82">
        <v>4301135405</v>
      </c>
      <c r="D455" s="82">
        <v>4640242181523</v>
      </c>
      <c r="E455" s="83">
        <v>3</v>
      </c>
      <c r="F455" s="84">
        <v>1</v>
      </c>
      <c r="G455" s="83">
        <v>3</v>
      </c>
      <c r="H455" s="83">
        <v>3.1920000000000002</v>
      </c>
      <c r="I455" s="85">
        <v>126</v>
      </c>
      <c r="J455" s="85" t="s">
        <v>96</v>
      </c>
      <c r="K455" s="86" t="s">
        <v>88</v>
      </c>
      <c r="L455" s="86"/>
      <c r="M455" s="699">
        <v>180</v>
      </c>
      <c r="N455" s="699"/>
      <c r="O455" s="740" t="s">
        <v>645</v>
      </c>
      <c r="P455" s="701"/>
      <c r="Q455" s="701"/>
      <c r="R455" s="701"/>
      <c r="S455" s="701"/>
      <c r="T455" s="87" t="s">
        <v>42</v>
      </c>
      <c r="U455" s="64">
        <v>0</v>
      </c>
      <c r="V455" s="65">
        <f t="shared" si="335"/>
        <v>0</v>
      </c>
      <c r="W455" s="64">
        <v>0</v>
      </c>
      <c r="X455" s="65">
        <f t="shared" si="336"/>
        <v>0</v>
      </c>
      <c r="Y455" s="64">
        <v>0</v>
      </c>
      <c r="Z455" s="65">
        <f t="shared" si="337"/>
        <v>0</v>
      </c>
      <c r="AA455" s="64">
        <v>0</v>
      </c>
      <c r="AB455" s="65">
        <f t="shared" si="338"/>
        <v>0</v>
      </c>
      <c r="AC455" s="66" t="str">
        <f t="shared" si="356"/>
        <v/>
      </c>
      <c r="AD455" s="81" t="s">
        <v>57</v>
      </c>
      <c r="AE455" s="81" t="s">
        <v>57</v>
      </c>
      <c r="AF455" s="629" t="s">
        <v>625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97</v>
      </c>
      <c r="BO455" s="79">
        <f t="shared" si="340"/>
        <v>0</v>
      </c>
      <c r="BP455" s="79">
        <f t="shared" si="341"/>
        <v>0</v>
      </c>
      <c r="BQ455" s="79">
        <f t="shared" si="342"/>
        <v>0</v>
      </c>
      <c r="BR455" s="79">
        <f t="shared" si="343"/>
        <v>0</v>
      </c>
      <c r="BS455" s="79">
        <f t="shared" si="344"/>
        <v>0</v>
      </c>
      <c r="BT455" s="79">
        <f t="shared" si="345"/>
        <v>0</v>
      </c>
      <c r="BU455" s="79">
        <f t="shared" si="346"/>
        <v>0</v>
      </c>
      <c r="BV455" s="79">
        <f t="shared" si="347"/>
        <v>0</v>
      </c>
      <c r="BW455" s="79">
        <f t="shared" si="348"/>
        <v>0</v>
      </c>
      <c r="BX455" s="79">
        <f t="shared" si="349"/>
        <v>0</v>
      </c>
      <c r="BY455" s="79">
        <f t="shared" si="350"/>
        <v>0</v>
      </c>
      <c r="BZ455" s="79">
        <f t="shared" si="351"/>
        <v>0</v>
      </c>
      <c r="CA455" s="79">
        <f t="shared" si="352"/>
        <v>0</v>
      </c>
      <c r="CB455" s="79">
        <f t="shared" si="353"/>
        <v>0</v>
      </c>
      <c r="CC455" s="79">
        <f t="shared" si="354"/>
        <v>0</v>
      </c>
      <c r="CD455" s="79">
        <f t="shared" si="355"/>
        <v>0</v>
      </c>
    </row>
    <row r="456" spans="1:82" ht="22.5" hidden="1" x14ac:dyDescent="0.2">
      <c r="A456" s="81" t="s">
        <v>646</v>
      </c>
      <c r="B456" s="82" t="s">
        <v>647</v>
      </c>
      <c r="C456" s="82">
        <v>4301135191</v>
      </c>
      <c r="D456" s="82">
        <v>4640242180373</v>
      </c>
      <c r="E456" s="83">
        <v>3</v>
      </c>
      <c r="F456" s="84">
        <v>1</v>
      </c>
      <c r="G456" s="83">
        <v>3</v>
      </c>
      <c r="H456" s="83">
        <v>3.1920000000000002</v>
      </c>
      <c r="I456" s="85">
        <v>126</v>
      </c>
      <c r="J456" s="85" t="s">
        <v>96</v>
      </c>
      <c r="K456" s="86" t="s">
        <v>88</v>
      </c>
      <c r="L456" s="86"/>
      <c r="M456" s="699">
        <v>180</v>
      </c>
      <c r="N456" s="699"/>
      <c r="O456" s="741" t="s">
        <v>648</v>
      </c>
      <c r="P456" s="701"/>
      <c r="Q456" s="701"/>
      <c r="R456" s="701"/>
      <c r="S456" s="701"/>
      <c r="T456" s="87" t="s">
        <v>42</v>
      </c>
      <c r="U456" s="64">
        <v>0</v>
      </c>
      <c r="V456" s="65">
        <f t="shared" si="335"/>
        <v>0</v>
      </c>
      <c r="W456" s="64">
        <v>0</v>
      </c>
      <c r="X456" s="65">
        <f t="shared" si="336"/>
        <v>0</v>
      </c>
      <c r="Y456" s="64">
        <v>0</v>
      </c>
      <c r="Z456" s="65">
        <f t="shared" si="337"/>
        <v>0</v>
      </c>
      <c r="AA456" s="64">
        <v>0</v>
      </c>
      <c r="AB456" s="65">
        <f t="shared" si="338"/>
        <v>0</v>
      </c>
      <c r="AC456" s="66" t="str">
        <f t="shared" si="356"/>
        <v/>
      </c>
      <c r="AD456" s="81" t="s">
        <v>57</v>
      </c>
      <c r="AE456" s="81" t="s">
        <v>57</v>
      </c>
      <c r="AF456" s="631" t="s">
        <v>649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97</v>
      </c>
      <c r="BO456" s="79">
        <f t="shared" si="340"/>
        <v>0</v>
      </c>
      <c r="BP456" s="79">
        <f t="shared" si="341"/>
        <v>0</v>
      </c>
      <c r="BQ456" s="79">
        <f t="shared" si="342"/>
        <v>0</v>
      </c>
      <c r="BR456" s="79">
        <f t="shared" si="343"/>
        <v>0</v>
      </c>
      <c r="BS456" s="79">
        <f t="shared" si="344"/>
        <v>0</v>
      </c>
      <c r="BT456" s="79">
        <f t="shared" si="345"/>
        <v>0</v>
      </c>
      <c r="BU456" s="79">
        <f t="shared" si="346"/>
        <v>0</v>
      </c>
      <c r="BV456" s="79">
        <f t="shared" si="347"/>
        <v>0</v>
      </c>
      <c r="BW456" s="79">
        <f t="shared" si="348"/>
        <v>0</v>
      </c>
      <c r="BX456" s="79">
        <f t="shared" si="349"/>
        <v>0</v>
      </c>
      <c r="BY456" s="79">
        <f t="shared" si="350"/>
        <v>0</v>
      </c>
      <c r="BZ456" s="79">
        <f t="shared" si="351"/>
        <v>0</v>
      </c>
      <c r="CA456" s="79">
        <f t="shared" si="352"/>
        <v>0</v>
      </c>
      <c r="CB456" s="79">
        <f t="shared" si="353"/>
        <v>0</v>
      </c>
      <c r="CC456" s="79">
        <f t="shared" si="354"/>
        <v>0</v>
      </c>
      <c r="CD456" s="79">
        <f t="shared" si="355"/>
        <v>0</v>
      </c>
    </row>
    <row r="457" spans="1:82" hidden="1" x14ac:dyDescent="0.2">
      <c r="A457" s="81" t="s">
        <v>650</v>
      </c>
      <c r="B457" s="82" t="s">
        <v>651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96</v>
      </c>
      <c r="K457" s="86" t="s">
        <v>88</v>
      </c>
      <c r="L457" s="86"/>
      <c r="M457" s="699">
        <v>180</v>
      </c>
      <c r="N457" s="699"/>
      <c r="O457" s="742" t="s">
        <v>652</v>
      </c>
      <c r="P457" s="701"/>
      <c r="Q457" s="701"/>
      <c r="R457" s="701"/>
      <c r="S457" s="701"/>
      <c r="T457" s="87" t="s">
        <v>42</v>
      </c>
      <c r="U457" s="64">
        <v>0</v>
      </c>
      <c r="V457" s="65">
        <f t="shared" si="335"/>
        <v>0</v>
      </c>
      <c r="W457" s="64">
        <v>0</v>
      </c>
      <c r="X457" s="65">
        <f t="shared" si="336"/>
        <v>0</v>
      </c>
      <c r="Y457" s="64">
        <v>0</v>
      </c>
      <c r="Z457" s="65">
        <f t="shared" si="337"/>
        <v>0</v>
      </c>
      <c r="AA457" s="64">
        <v>0</v>
      </c>
      <c r="AB457" s="65">
        <f t="shared" si="338"/>
        <v>0</v>
      </c>
      <c r="AC457" s="66" t="str">
        <f t="shared" si="356"/>
        <v/>
      </c>
      <c r="AD457" s="81" t="s">
        <v>57</v>
      </c>
      <c r="AE457" s="81" t="s">
        <v>57</v>
      </c>
      <c r="AF457" s="633" t="s">
        <v>653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97</v>
      </c>
      <c r="BO457" s="79">
        <f t="shared" si="340"/>
        <v>0</v>
      </c>
      <c r="BP457" s="79">
        <f t="shared" si="341"/>
        <v>0</v>
      </c>
      <c r="BQ457" s="79">
        <f t="shared" si="342"/>
        <v>0</v>
      </c>
      <c r="BR457" s="79">
        <f t="shared" si="343"/>
        <v>0</v>
      </c>
      <c r="BS457" s="79">
        <f t="shared" si="344"/>
        <v>0</v>
      </c>
      <c r="BT457" s="79">
        <f t="shared" si="345"/>
        <v>0</v>
      </c>
      <c r="BU457" s="79">
        <f t="shared" si="346"/>
        <v>0</v>
      </c>
      <c r="BV457" s="79">
        <f t="shared" si="347"/>
        <v>0</v>
      </c>
      <c r="BW457" s="79">
        <f t="shared" si="348"/>
        <v>0</v>
      </c>
      <c r="BX457" s="79">
        <f t="shared" si="349"/>
        <v>0</v>
      </c>
      <c r="BY457" s="79">
        <f t="shared" si="350"/>
        <v>0</v>
      </c>
      <c r="BZ457" s="79">
        <f t="shared" si="351"/>
        <v>0</v>
      </c>
      <c r="CA457" s="79">
        <f t="shared" si="352"/>
        <v>0</v>
      </c>
      <c r="CB457" s="79">
        <f t="shared" si="353"/>
        <v>0</v>
      </c>
      <c r="CC457" s="79">
        <f t="shared" si="354"/>
        <v>0</v>
      </c>
      <c r="CD457" s="79">
        <f t="shared" si="355"/>
        <v>0</v>
      </c>
    </row>
    <row r="458" spans="1:82" hidden="1" x14ac:dyDescent="0.2">
      <c r="A458" s="81" t="s">
        <v>654</v>
      </c>
      <c r="B458" s="82" t="s">
        <v>655</v>
      </c>
      <c r="C458" s="82">
        <v>4301135404</v>
      </c>
      <c r="D458" s="82">
        <v>4640242181516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96</v>
      </c>
      <c r="K458" s="86" t="s">
        <v>88</v>
      </c>
      <c r="L458" s="86"/>
      <c r="M458" s="699">
        <v>180</v>
      </c>
      <c r="N458" s="699"/>
      <c r="O458" s="733" t="s">
        <v>656</v>
      </c>
      <c r="P458" s="701"/>
      <c r="Q458" s="701"/>
      <c r="R458" s="701"/>
      <c r="S458" s="701"/>
      <c r="T458" s="87" t="s">
        <v>42</v>
      </c>
      <c r="U458" s="64">
        <v>0</v>
      </c>
      <c r="V458" s="65">
        <f t="shared" si="335"/>
        <v>0</v>
      </c>
      <c r="W458" s="64">
        <v>0</v>
      </c>
      <c r="X458" s="65">
        <f t="shared" si="336"/>
        <v>0</v>
      </c>
      <c r="Y458" s="64">
        <v>0</v>
      </c>
      <c r="Z458" s="65">
        <f t="shared" si="337"/>
        <v>0</v>
      </c>
      <c r="AA458" s="64">
        <v>0</v>
      </c>
      <c r="AB458" s="65">
        <f t="shared" si="338"/>
        <v>0</v>
      </c>
      <c r="AC458" s="66" t="str">
        <f t="shared" si="356"/>
        <v/>
      </c>
      <c r="AD458" s="81" t="s">
        <v>57</v>
      </c>
      <c r="AE458" s="81" t="s">
        <v>57</v>
      </c>
      <c r="AF458" s="635" t="s">
        <v>629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97</v>
      </c>
      <c r="BO458" s="79">
        <f t="shared" si="340"/>
        <v>0</v>
      </c>
      <c r="BP458" s="79">
        <f t="shared" si="341"/>
        <v>0</v>
      </c>
      <c r="BQ458" s="79">
        <f t="shared" si="342"/>
        <v>0</v>
      </c>
      <c r="BR458" s="79">
        <f t="shared" si="343"/>
        <v>0</v>
      </c>
      <c r="BS458" s="79">
        <f t="shared" si="344"/>
        <v>0</v>
      </c>
      <c r="BT458" s="79">
        <f t="shared" si="345"/>
        <v>0</v>
      </c>
      <c r="BU458" s="79">
        <f t="shared" si="346"/>
        <v>0</v>
      </c>
      <c r="BV458" s="79">
        <f t="shared" si="347"/>
        <v>0</v>
      </c>
      <c r="BW458" s="79">
        <f t="shared" si="348"/>
        <v>0</v>
      </c>
      <c r="BX458" s="79">
        <f t="shared" si="349"/>
        <v>0</v>
      </c>
      <c r="BY458" s="79">
        <f t="shared" si="350"/>
        <v>0</v>
      </c>
      <c r="BZ458" s="79">
        <f t="shared" si="351"/>
        <v>0</v>
      </c>
      <c r="CA458" s="79">
        <f t="shared" si="352"/>
        <v>0</v>
      </c>
      <c r="CB458" s="79">
        <f t="shared" si="353"/>
        <v>0</v>
      </c>
      <c r="CC458" s="79">
        <f t="shared" si="354"/>
        <v>0</v>
      </c>
      <c r="CD458" s="79">
        <f t="shared" si="355"/>
        <v>0</v>
      </c>
    </row>
    <row r="459" spans="1:82" hidden="1" x14ac:dyDescent="0.2">
      <c r="A459" s="81" t="s">
        <v>654</v>
      </c>
      <c r="B459" s="82" t="s">
        <v>655</v>
      </c>
      <c r="C459" s="82">
        <v>4301135524</v>
      </c>
      <c r="D459" s="82">
        <v>4640242181516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96</v>
      </c>
      <c r="K459" s="86" t="s">
        <v>88</v>
      </c>
      <c r="L459" s="86"/>
      <c r="M459" s="699">
        <v>180</v>
      </c>
      <c r="N459" s="699"/>
      <c r="O459" s="734" t="s">
        <v>656</v>
      </c>
      <c r="P459" s="701"/>
      <c r="Q459" s="701"/>
      <c r="R459" s="701"/>
      <c r="S459" s="701"/>
      <c r="T459" s="87" t="s">
        <v>42</v>
      </c>
      <c r="U459" s="64">
        <v>0</v>
      </c>
      <c r="V459" s="65">
        <f t="shared" si="335"/>
        <v>0</v>
      </c>
      <c r="W459" s="64">
        <v>0</v>
      </c>
      <c r="X459" s="65">
        <f t="shared" si="336"/>
        <v>0</v>
      </c>
      <c r="Y459" s="64">
        <v>0</v>
      </c>
      <c r="Z459" s="65">
        <f t="shared" si="337"/>
        <v>0</v>
      </c>
      <c r="AA459" s="64">
        <v>0</v>
      </c>
      <c r="AB459" s="65">
        <f t="shared" si="338"/>
        <v>0</v>
      </c>
      <c r="AC459" s="66" t="str">
        <f t="shared" si="356"/>
        <v/>
      </c>
      <c r="AD459" s="81" t="s">
        <v>57</v>
      </c>
      <c r="AE459" s="81" t="s">
        <v>57</v>
      </c>
      <c r="AF459" s="637" t="s">
        <v>629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97</v>
      </c>
      <c r="BO459" s="79">
        <f t="shared" si="340"/>
        <v>0</v>
      </c>
      <c r="BP459" s="79">
        <f t="shared" si="341"/>
        <v>0</v>
      </c>
      <c r="BQ459" s="79">
        <f t="shared" si="342"/>
        <v>0</v>
      </c>
      <c r="BR459" s="79">
        <f t="shared" si="343"/>
        <v>0</v>
      </c>
      <c r="BS459" s="79">
        <f t="shared" si="344"/>
        <v>0</v>
      </c>
      <c r="BT459" s="79">
        <f t="shared" si="345"/>
        <v>0</v>
      </c>
      <c r="BU459" s="79">
        <f t="shared" si="346"/>
        <v>0</v>
      </c>
      <c r="BV459" s="79">
        <f t="shared" si="347"/>
        <v>0</v>
      </c>
      <c r="BW459" s="79">
        <f t="shared" si="348"/>
        <v>0</v>
      </c>
      <c r="BX459" s="79">
        <f t="shared" si="349"/>
        <v>0</v>
      </c>
      <c r="BY459" s="79">
        <f t="shared" si="350"/>
        <v>0</v>
      </c>
      <c r="BZ459" s="79">
        <f t="shared" si="351"/>
        <v>0</v>
      </c>
      <c r="CA459" s="79">
        <f t="shared" si="352"/>
        <v>0</v>
      </c>
      <c r="CB459" s="79">
        <f t="shared" si="353"/>
        <v>0</v>
      </c>
      <c r="CC459" s="79">
        <f t="shared" si="354"/>
        <v>0</v>
      </c>
      <c r="CD459" s="79">
        <f t="shared" si="355"/>
        <v>0</v>
      </c>
    </row>
    <row r="460" spans="1:82" hidden="1" x14ac:dyDescent="0.2">
      <c r="A460" s="81" t="s">
        <v>657</v>
      </c>
      <c r="B460" s="82" t="s">
        <v>658</v>
      </c>
      <c r="C460" s="82">
        <v>4301135522</v>
      </c>
      <c r="D460" s="82">
        <v>4640242181493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96</v>
      </c>
      <c r="K460" s="86" t="s">
        <v>88</v>
      </c>
      <c r="L460" s="86"/>
      <c r="M460" s="699">
        <v>180</v>
      </c>
      <c r="N460" s="699"/>
      <c r="O460" s="735" t="s">
        <v>659</v>
      </c>
      <c r="P460" s="701"/>
      <c r="Q460" s="701"/>
      <c r="R460" s="701"/>
      <c r="S460" s="701"/>
      <c r="T460" s="87" t="s">
        <v>42</v>
      </c>
      <c r="U460" s="64">
        <v>0</v>
      </c>
      <c r="V460" s="65">
        <f t="shared" si="335"/>
        <v>0</v>
      </c>
      <c r="W460" s="64">
        <v>0</v>
      </c>
      <c r="X460" s="65">
        <f t="shared" si="336"/>
        <v>0</v>
      </c>
      <c r="Y460" s="64">
        <v>0</v>
      </c>
      <c r="Z460" s="65">
        <f t="shared" si="337"/>
        <v>0</v>
      </c>
      <c r="AA460" s="64">
        <v>0</v>
      </c>
      <c r="AB460" s="65">
        <f t="shared" si="338"/>
        <v>0</v>
      </c>
      <c r="AC460" s="66" t="str">
        <f t="shared" si="356"/>
        <v/>
      </c>
      <c r="AD460" s="81" t="s">
        <v>57</v>
      </c>
      <c r="AE460" s="81" t="s">
        <v>57</v>
      </c>
      <c r="AF460" s="639" t="s">
        <v>621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97</v>
      </c>
      <c r="BO460" s="79">
        <f t="shared" si="340"/>
        <v>0</v>
      </c>
      <c r="BP460" s="79">
        <f t="shared" si="341"/>
        <v>0</v>
      </c>
      <c r="BQ460" s="79">
        <f t="shared" si="342"/>
        <v>0</v>
      </c>
      <c r="BR460" s="79">
        <f t="shared" si="343"/>
        <v>0</v>
      </c>
      <c r="BS460" s="79">
        <f t="shared" si="344"/>
        <v>0</v>
      </c>
      <c r="BT460" s="79">
        <f t="shared" si="345"/>
        <v>0</v>
      </c>
      <c r="BU460" s="79">
        <f t="shared" si="346"/>
        <v>0</v>
      </c>
      <c r="BV460" s="79">
        <f t="shared" si="347"/>
        <v>0</v>
      </c>
      <c r="BW460" s="79">
        <f t="shared" si="348"/>
        <v>0</v>
      </c>
      <c r="BX460" s="79">
        <f t="shared" si="349"/>
        <v>0</v>
      </c>
      <c r="BY460" s="79">
        <f t="shared" si="350"/>
        <v>0</v>
      </c>
      <c r="BZ460" s="79">
        <f t="shared" si="351"/>
        <v>0</v>
      </c>
      <c r="CA460" s="79">
        <f t="shared" si="352"/>
        <v>0</v>
      </c>
      <c r="CB460" s="79">
        <f t="shared" si="353"/>
        <v>0</v>
      </c>
      <c r="CC460" s="79">
        <f t="shared" si="354"/>
        <v>0</v>
      </c>
      <c r="CD460" s="79">
        <f t="shared" si="355"/>
        <v>0</v>
      </c>
    </row>
    <row r="461" spans="1:82" hidden="1" x14ac:dyDescent="0.2">
      <c r="A461" s="81" t="s">
        <v>660</v>
      </c>
      <c r="B461" s="82" t="s">
        <v>661</v>
      </c>
      <c r="C461" s="82">
        <v>4301135375</v>
      </c>
      <c r="D461" s="82">
        <v>4640242181486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96</v>
      </c>
      <c r="K461" s="86" t="s">
        <v>88</v>
      </c>
      <c r="L461" s="86"/>
      <c r="M461" s="699">
        <v>180</v>
      </c>
      <c r="N461" s="699"/>
      <c r="O461" s="736" t="s">
        <v>662</v>
      </c>
      <c r="P461" s="701"/>
      <c r="Q461" s="701"/>
      <c r="R461" s="701"/>
      <c r="S461" s="701"/>
      <c r="T461" s="87" t="s">
        <v>42</v>
      </c>
      <c r="U461" s="64">
        <v>0</v>
      </c>
      <c r="V461" s="65">
        <f t="shared" si="335"/>
        <v>0</v>
      </c>
      <c r="W461" s="64">
        <v>0</v>
      </c>
      <c r="X461" s="65">
        <f t="shared" si="336"/>
        <v>0</v>
      </c>
      <c r="Y461" s="64">
        <v>0</v>
      </c>
      <c r="Z461" s="65">
        <f t="shared" si="337"/>
        <v>0</v>
      </c>
      <c r="AA461" s="64">
        <v>0</v>
      </c>
      <c r="AB461" s="65">
        <f t="shared" si="338"/>
        <v>0</v>
      </c>
      <c r="AC461" s="66" t="str">
        <f t="shared" si="356"/>
        <v/>
      </c>
      <c r="AD461" s="81" t="s">
        <v>57</v>
      </c>
      <c r="AE461" s="81" t="s">
        <v>57</v>
      </c>
      <c r="AF461" s="641" t="s">
        <v>621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97</v>
      </c>
      <c r="BO461" s="79">
        <f t="shared" si="340"/>
        <v>0</v>
      </c>
      <c r="BP461" s="79">
        <f t="shared" si="341"/>
        <v>0</v>
      </c>
      <c r="BQ461" s="79">
        <f t="shared" si="342"/>
        <v>0</v>
      </c>
      <c r="BR461" s="79">
        <f t="shared" si="343"/>
        <v>0</v>
      </c>
      <c r="BS461" s="79">
        <f t="shared" si="344"/>
        <v>0</v>
      </c>
      <c r="BT461" s="79">
        <f t="shared" si="345"/>
        <v>0</v>
      </c>
      <c r="BU461" s="79">
        <f t="shared" si="346"/>
        <v>0</v>
      </c>
      <c r="BV461" s="79">
        <f t="shared" si="347"/>
        <v>0</v>
      </c>
      <c r="BW461" s="79">
        <f t="shared" si="348"/>
        <v>0</v>
      </c>
      <c r="BX461" s="79">
        <f t="shared" si="349"/>
        <v>0</v>
      </c>
      <c r="BY461" s="79">
        <f t="shared" si="350"/>
        <v>0</v>
      </c>
      <c r="BZ461" s="79">
        <f t="shared" si="351"/>
        <v>0</v>
      </c>
      <c r="CA461" s="79">
        <f t="shared" si="352"/>
        <v>0</v>
      </c>
      <c r="CB461" s="79">
        <f t="shared" si="353"/>
        <v>0</v>
      </c>
      <c r="CC461" s="79">
        <f t="shared" si="354"/>
        <v>0</v>
      </c>
      <c r="CD461" s="79">
        <f t="shared" si="355"/>
        <v>0</v>
      </c>
    </row>
    <row r="462" spans="1:82" hidden="1" x14ac:dyDescent="0.2">
      <c r="A462" s="81" t="s">
        <v>660</v>
      </c>
      <c r="B462" s="82" t="s">
        <v>661</v>
      </c>
      <c r="C462" s="82">
        <v>4301135514</v>
      </c>
      <c r="D462" s="82">
        <v>4640242181486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96</v>
      </c>
      <c r="K462" s="86" t="s">
        <v>88</v>
      </c>
      <c r="L462" s="86"/>
      <c r="M462" s="699">
        <v>180</v>
      </c>
      <c r="N462" s="699"/>
      <c r="O462" s="737" t="s">
        <v>662</v>
      </c>
      <c r="P462" s="701"/>
      <c r="Q462" s="701"/>
      <c r="R462" s="701"/>
      <c r="S462" s="701"/>
      <c r="T462" s="87" t="s">
        <v>42</v>
      </c>
      <c r="U462" s="64">
        <v>0</v>
      </c>
      <c r="V462" s="65">
        <f t="shared" si="335"/>
        <v>0</v>
      </c>
      <c r="W462" s="64">
        <v>0</v>
      </c>
      <c r="X462" s="65">
        <f t="shared" si="336"/>
        <v>0</v>
      </c>
      <c r="Y462" s="64">
        <v>0</v>
      </c>
      <c r="Z462" s="65">
        <f t="shared" si="337"/>
        <v>0</v>
      </c>
      <c r="AA462" s="64">
        <v>0</v>
      </c>
      <c r="AB462" s="65">
        <f t="shared" si="338"/>
        <v>0</v>
      </c>
      <c r="AC462" s="66" t="str">
        <f t="shared" si="356"/>
        <v/>
      </c>
      <c r="AD462" s="81" t="s">
        <v>57</v>
      </c>
      <c r="AE462" s="81" t="s">
        <v>57</v>
      </c>
      <c r="AF462" s="643" t="s">
        <v>621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97</v>
      </c>
      <c r="BO462" s="79">
        <f t="shared" si="340"/>
        <v>0</v>
      </c>
      <c r="BP462" s="79">
        <f t="shared" si="341"/>
        <v>0</v>
      </c>
      <c r="BQ462" s="79">
        <f t="shared" si="342"/>
        <v>0</v>
      </c>
      <c r="BR462" s="79">
        <f t="shared" si="343"/>
        <v>0</v>
      </c>
      <c r="BS462" s="79">
        <f t="shared" si="344"/>
        <v>0</v>
      </c>
      <c r="BT462" s="79">
        <f t="shared" si="345"/>
        <v>0</v>
      </c>
      <c r="BU462" s="79">
        <f t="shared" si="346"/>
        <v>0</v>
      </c>
      <c r="BV462" s="79">
        <f t="shared" si="347"/>
        <v>0</v>
      </c>
      <c r="BW462" s="79">
        <f t="shared" si="348"/>
        <v>0</v>
      </c>
      <c r="BX462" s="79">
        <f t="shared" si="349"/>
        <v>0</v>
      </c>
      <c r="BY462" s="79">
        <f t="shared" si="350"/>
        <v>0</v>
      </c>
      <c r="BZ462" s="79">
        <f t="shared" si="351"/>
        <v>0</v>
      </c>
      <c r="CA462" s="79">
        <f t="shared" si="352"/>
        <v>0</v>
      </c>
      <c r="CB462" s="79">
        <f t="shared" si="353"/>
        <v>0</v>
      </c>
      <c r="CC462" s="79">
        <f t="shared" si="354"/>
        <v>0</v>
      </c>
      <c r="CD462" s="79">
        <f t="shared" si="355"/>
        <v>0</v>
      </c>
    </row>
    <row r="463" spans="1:82" hidden="1" x14ac:dyDescent="0.2">
      <c r="A463" s="81" t="s">
        <v>663</v>
      </c>
      <c r="B463" s="82" t="s">
        <v>664</v>
      </c>
      <c r="C463" s="82">
        <v>4301135403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96</v>
      </c>
      <c r="K463" s="86" t="s">
        <v>88</v>
      </c>
      <c r="L463" s="86"/>
      <c r="M463" s="699">
        <v>180</v>
      </c>
      <c r="N463" s="699"/>
      <c r="O463" s="728" t="s">
        <v>665</v>
      </c>
      <c r="P463" s="701"/>
      <c r="Q463" s="701"/>
      <c r="R463" s="701"/>
      <c r="S463" s="701"/>
      <c r="T463" s="87" t="s">
        <v>42</v>
      </c>
      <c r="U463" s="64">
        <v>0</v>
      </c>
      <c r="V463" s="65">
        <f t="shared" si="335"/>
        <v>0</v>
      </c>
      <c r="W463" s="64">
        <v>0</v>
      </c>
      <c r="X463" s="65">
        <f t="shared" si="336"/>
        <v>0</v>
      </c>
      <c r="Y463" s="64">
        <v>0</v>
      </c>
      <c r="Z463" s="65">
        <f t="shared" si="337"/>
        <v>0</v>
      </c>
      <c r="AA463" s="64">
        <v>0</v>
      </c>
      <c r="AB463" s="65">
        <f t="shared" si="338"/>
        <v>0</v>
      </c>
      <c r="AC463" s="66" t="str">
        <f t="shared" si="356"/>
        <v/>
      </c>
      <c r="AD463" s="81" t="s">
        <v>57</v>
      </c>
      <c r="AE463" s="81" t="s">
        <v>57</v>
      </c>
      <c r="AF463" s="645" t="s">
        <v>621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97</v>
      </c>
      <c r="BO463" s="79">
        <f t="shared" si="340"/>
        <v>0</v>
      </c>
      <c r="BP463" s="79">
        <f t="shared" si="341"/>
        <v>0</v>
      </c>
      <c r="BQ463" s="79">
        <f t="shared" si="342"/>
        <v>0</v>
      </c>
      <c r="BR463" s="79">
        <f t="shared" si="343"/>
        <v>0</v>
      </c>
      <c r="BS463" s="79">
        <f t="shared" si="344"/>
        <v>0</v>
      </c>
      <c r="BT463" s="79">
        <f t="shared" si="345"/>
        <v>0</v>
      </c>
      <c r="BU463" s="79">
        <f t="shared" si="346"/>
        <v>0</v>
      </c>
      <c r="BV463" s="79">
        <f t="shared" si="347"/>
        <v>0</v>
      </c>
      <c r="BW463" s="79">
        <f t="shared" si="348"/>
        <v>0</v>
      </c>
      <c r="BX463" s="79">
        <f t="shared" si="349"/>
        <v>0</v>
      </c>
      <c r="BY463" s="79">
        <f t="shared" si="350"/>
        <v>0</v>
      </c>
      <c r="BZ463" s="79">
        <f t="shared" si="351"/>
        <v>0</v>
      </c>
      <c r="CA463" s="79">
        <f t="shared" si="352"/>
        <v>0</v>
      </c>
      <c r="CB463" s="79">
        <f t="shared" si="353"/>
        <v>0</v>
      </c>
      <c r="CC463" s="79">
        <f t="shared" si="354"/>
        <v>0</v>
      </c>
      <c r="CD463" s="79">
        <f t="shared" si="355"/>
        <v>0</v>
      </c>
    </row>
    <row r="464" spans="1:82" hidden="1" x14ac:dyDescent="0.2">
      <c r="A464" s="81" t="s">
        <v>663</v>
      </c>
      <c r="B464" s="82" t="s">
        <v>664</v>
      </c>
      <c r="C464" s="82">
        <v>4301135523</v>
      </c>
      <c r="D464" s="82">
        <v>4640242181509</v>
      </c>
      <c r="E464" s="83">
        <v>3.7</v>
      </c>
      <c r="F464" s="84">
        <v>1</v>
      </c>
      <c r="G464" s="83">
        <v>3.7</v>
      </c>
      <c r="H464" s="83">
        <v>3.8919999999999999</v>
      </c>
      <c r="I464" s="85">
        <v>126</v>
      </c>
      <c r="J464" s="85" t="s">
        <v>96</v>
      </c>
      <c r="K464" s="86" t="s">
        <v>88</v>
      </c>
      <c r="L464" s="86"/>
      <c r="M464" s="699">
        <v>180</v>
      </c>
      <c r="N464" s="699"/>
      <c r="O464" s="729" t="s">
        <v>665</v>
      </c>
      <c r="P464" s="701"/>
      <c r="Q464" s="701"/>
      <c r="R464" s="701"/>
      <c r="S464" s="701"/>
      <c r="T464" s="87" t="s">
        <v>42</v>
      </c>
      <c r="U464" s="64">
        <v>0</v>
      </c>
      <c r="V464" s="65">
        <f t="shared" si="335"/>
        <v>0</v>
      </c>
      <c r="W464" s="64">
        <v>0</v>
      </c>
      <c r="X464" s="65">
        <f t="shared" si="336"/>
        <v>0</v>
      </c>
      <c r="Y464" s="64">
        <v>0</v>
      </c>
      <c r="Z464" s="65">
        <f t="shared" si="337"/>
        <v>0</v>
      </c>
      <c r="AA464" s="64">
        <v>0</v>
      </c>
      <c r="AB464" s="65">
        <f t="shared" si="338"/>
        <v>0</v>
      </c>
      <c r="AC464" s="66" t="str">
        <f t="shared" si="356"/>
        <v/>
      </c>
      <c r="AD464" s="81" t="s">
        <v>57</v>
      </c>
      <c r="AE464" s="81" t="s">
        <v>57</v>
      </c>
      <c r="AF464" s="647" t="s">
        <v>621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97</v>
      </c>
      <c r="BO464" s="79">
        <f t="shared" si="340"/>
        <v>0</v>
      </c>
      <c r="BP464" s="79">
        <f t="shared" si="341"/>
        <v>0</v>
      </c>
      <c r="BQ464" s="79">
        <f t="shared" si="342"/>
        <v>0</v>
      </c>
      <c r="BR464" s="79">
        <f t="shared" si="343"/>
        <v>0</v>
      </c>
      <c r="BS464" s="79">
        <f t="shared" si="344"/>
        <v>0</v>
      </c>
      <c r="BT464" s="79">
        <f t="shared" si="345"/>
        <v>0</v>
      </c>
      <c r="BU464" s="79">
        <f t="shared" si="346"/>
        <v>0</v>
      </c>
      <c r="BV464" s="79">
        <f t="shared" si="347"/>
        <v>0</v>
      </c>
      <c r="BW464" s="79">
        <f t="shared" si="348"/>
        <v>0</v>
      </c>
      <c r="BX464" s="79">
        <f t="shared" si="349"/>
        <v>0</v>
      </c>
      <c r="BY464" s="79">
        <f t="shared" si="350"/>
        <v>0</v>
      </c>
      <c r="BZ464" s="79">
        <f t="shared" si="351"/>
        <v>0</v>
      </c>
      <c r="CA464" s="79">
        <f t="shared" si="352"/>
        <v>0</v>
      </c>
      <c r="CB464" s="79">
        <f t="shared" si="353"/>
        <v>0</v>
      </c>
      <c r="CC464" s="79">
        <f t="shared" si="354"/>
        <v>0</v>
      </c>
      <c r="CD464" s="79">
        <f t="shared" si="355"/>
        <v>0</v>
      </c>
    </row>
    <row r="465" spans="1:82" hidden="1" x14ac:dyDescent="0.2">
      <c r="A465" s="81" t="s">
        <v>666</v>
      </c>
      <c r="B465" s="82" t="s">
        <v>667</v>
      </c>
      <c r="C465" s="82">
        <v>4301135364</v>
      </c>
      <c r="D465" s="82">
        <v>4640242180359</v>
      </c>
      <c r="E465" s="83">
        <v>3.7</v>
      </c>
      <c r="F465" s="84">
        <v>1</v>
      </c>
      <c r="G465" s="83">
        <v>3.7</v>
      </c>
      <c r="H465" s="83">
        <v>3.8919999999999999</v>
      </c>
      <c r="I465" s="85">
        <v>126</v>
      </c>
      <c r="J465" s="85" t="s">
        <v>96</v>
      </c>
      <c r="K465" s="86" t="s">
        <v>88</v>
      </c>
      <c r="L465" s="86"/>
      <c r="M465" s="699">
        <v>180</v>
      </c>
      <c r="N465" s="699"/>
      <c r="O465" s="730" t="s">
        <v>668</v>
      </c>
      <c r="P465" s="701"/>
      <c r="Q465" s="701"/>
      <c r="R465" s="701"/>
      <c r="S465" s="701"/>
      <c r="T465" s="87" t="s">
        <v>42</v>
      </c>
      <c r="U465" s="64">
        <v>0</v>
      </c>
      <c r="V465" s="65">
        <f t="shared" si="335"/>
        <v>0</v>
      </c>
      <c r="W465" s="64">
        <v>0</v>
      </c>
      <c r="X465" s="65">
        <f t="shared" si="336"/>
        <v>0</v>
      </c>
      <c r="Y465" s="64">
        <v>0</v>
      </c>
      <c r="Z465" s="65">
        <f t="shared" si="337"/>
        <v>0</v>
      </c>
      <c r="AA465" s="64">
        <v>0</v>
      </c>
      <c r="AB465" s="65">
        <f t="shared" si="338"/>
        <v>0</v>
      </c>
      <c r="AC465" s="66" t="str">
        <f t="shared" si="356"/>
        <v/>
      </c>
      <c r="AD465" s="81" t="s">
        <v>57</v>
      </c>
      <c r="AE465" s="81" t="s">
        <v>57</v>
      </c>
      <c r="AF465" s="649" t="s">
        <v>653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97</v>
      </c>
      <c r="BO465" s="79">
        <f t="shared" si="340"/>
        <v>0</v>
      </c>
      <c r="BP465" s="79">
        <f t="shared" si="341"/>
        <v>0</v>
      </c>
      <c r="BQ465" s="79">
        <f t="shared" si="342"/>
        <v>0</v>
      </c>
      <c r="BR465" s="79">
        <f t="shared" si="343"/>
        <v>0</v>
      </c>
      <c r="BS465" s="79">
        <f t="shared" si="344"/>
        <v>0</v>
      </c>
      <c r="BT465" s="79">
        <f t="shared" si="345"/>
        <v>0</v>
      </c>
      <c r="BU465" s="79">
        <f t="shared" si="346"/>
        <v>0</v>
      </c>
      <c r="BV465" s="79">
        <f t="shared" si="347"/>
        <v>0</v>
      </c>
      <c r="BW465" s="79">
        <f t="shared" si="348"/>
        <v>0</v>
      </c>
      <c r="BX465" s="79">
        <f t="shared" si="349"/>
        <v>0</v>
      </c>
      <c r="BY465" s="79">
        <f t="shared" si="350"/>
        <v>0</v>
      </c>
      <c r="BZ465" s="79">
        <f t="shared" si="351"/>
        <v>0</v>
      </c>
      <c r="CA465" s="79">
        <f t="shared" si="352"/>
        <v>0</v>
      </c>
      <c r="CB465" s="79">
        <f t="shared" si="353"/>
        <v>0</v>
      </c>
      <c r="CC465" s="79">
        <f t="shared" si="354"/>
        <v>0</v>
      </c>
      <c r="CD465" s="79">
        <f t="shared" si="355"/>
        <v>0</v>
      </c>
    </row>
    <row r="466" spans="1:82" hidden="1" x14ac:dyDescent="0.2">
      <c r="A466" s="81" t="s">
        <v>669</v>
      </c>
      <c r="B466" s="82" t="s">
        <v>670</v>
      </c>
      <c r="C466" s="82">
        <v>4301135304</v>
      </c>
      <c r="D466" s="82">
        <v>4640242181240</v>
      </c>
      <c r="E466" s="83">
        <v>0.3</v>
      </c>
      <c r="F466" s="84">
        <v>9</v>
      </c>
      <c r="G466" s="83">
        <v>2.7</v>
      </c>
      <c r="H466" s="83">
        <v>2.88</v>
      </c>
      <c r="I466" s="85">
        <v>126</v>
      </c>
      <c r="J466" s="85" t="s">
        <v>96</v>
      </c>
      <c r="K466" s="86" t="s">
        <v>88</v>
      </c>
      <c r="L466" s="86"/>
      <c r="M466" s="699">
        <v>180</v>
      </c>
      <c r="N466" s="699"/>
      <c r="O466" s="731" t="s">
        <v>671</v>
      </c>
      <c r="P466" s="701"/>
      <c r="Q466" s="701"/>
      <c r="R466" s="701"/>
      <c r="S466" s="701"/>
      <c r="T466" s="87" t="s">
        <v>42</v>
      </c>
      <c r="U466" s="64">
        <v>0</v>
      </c>
      <c r="V466" s="65">
        <f t="shared" si="335"/>
        <v>0</v>
      </c>
      <c r="W466" s="64">
        <v>0</v>
      </c>
      <c r="X466" s="65">
        <f t="shared" si="336"/>
        <v>0</v>
      </c>
      <c r="Y466" s="64">
        <v>0</v>
      </c>
      <c r="Z466" s="65">
        <f t="shared" si="337"/>
        <v>0</v>
      </c>
      <c r="AA466" s="64">
        <v>0</v>
      </c>
      <c r="AB466" s="65">
        <f t="shared" si="338"/>
        <v>0</v>
      </c>
      <c r="AC466" s="66" t="str">
        <f t="shared" si="356"/>
        <v/>
      </c>
      <c r="AD466" s="81" t="s">
        <v>57</v>
      </c>
      <c r="AE466" s="81" t="s">
        <v>57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97</v>
      </c>
      <c r="BO466" s="79">
        <f t="shared" si="340"/>
        <v>0</v>
      </c>
      <c r="BP466" s="79">
        <f t="shared" si="341"/>
        <v>0</v>
      </c>
      <c r="BQ466" s="79">
        <f t="shared" si="342"/>
        <v>0</v>
      </c>
      <c r="BR466" s="79">
        <f t="shared" si="343"/>
        <v>0</v>
      </c>
      <c r="BS466" s="79">
        <f t="shared" si="344"/>
        <v>0</v>
      </c>
      <c r="BT466" s="79">
        <f t="shared" si="345"/>
        <v>0</v>
      </c>
      <c r="BU466" s="79">
        <f t="shared" si="346"/>
        <v>0</v>
      </c>
      <c r="BV466" s="79">
        <f t="shared" si="347"/>
        <v>0</v>
      </c>
      <c r="BW466" s="79">
        <f t="shared" si="348"/>
        <v>0</v>
      </c>
      <c r="BX466" s="79">
        <f t="shared" si="349"/>
        <v>0</v>
      </c>
      <c r="BY466" s="79">
        <f t="shared" si="350"/>
        <v>0</v>
      </c>
      <c r="BZ466" s="79">
        <f t="shared" si="351"/>
        <v>0</v>
      </c>
      <c r="CA466" s="79">
        <f t="shared" si="352"/>
        <v>0</v>
      </c>
      <c r="CB466" s="79">
        <f t="shared" si="353"/>
        <v>0</v>
      </c>
      <c r="CC466" s="79">
        <f t="shared" si="354"/>
        <v>0</v>
      </c>
      <c r="CD466" s="79">
        <f t="shared" si="355"/>
        <v>0</v>
      </c>
    </row>
    <row r="467" spans="1:82" hidden="1" x14ac:dyDescent="0.2">
      <c r="A467" s="81" t="s">
        <v>672</v>
      </c>
      <c r="B467" s="82" t="s">
        <v>673</v>
      </c>
      <c r="C467" s="82">
        <v>4301135310</v>
      </c>
      <c r="D467" s="82">
        <v>4640242181318</v>
      </c>
      <c r="E467" s="83">
        <v>0.3</v>
      </c>
      <c r="F467" s="84">
        <v>9</v>
      </c>
      <c r="G467" s="83">
        <v>2.7</v>
      </c>
      <c r="H467" s="83">
        <v>2.988</v>
      </c>
      <c r="I467" s="85">
        <v>126</v>
      </c>
      <c r="J467" s="85" t="s">
        <v>96</v>
      </c>
      <c r="K467" s="86" t="s">
        <v>88</v>
      </c>
      <c r="L467" s="86"/>
      <c r="M467" s="699">
        <v>180</v>
      </c>
      <c r="N467" s="699"/>
      <c r="O467" s="732" t="s">
        <v>674</v>
      </c>
      <c r="P467" s="701"/>
      <c r="Q467" s="701"/>
      <c r="R467" s="701"/>
      <c r="S467" s="701"/>
      <c r="T467" s="87" t="s">
        <v>42</v>
      </c>
      <c r="U467" s="64">
        <v>0</v>
      </c>
      <c r="V467" s="65">
        <f t="shared" si="335"/>
        <v>0</v>
      </c>
      <c r="W467" s="64">
        <v>0</v>
      </c>
      <c r="X467" s="65">
        <f t="shared" si="336"/>
        <v>0</v>
      </c>
      <c r="Y467" s="64">
        <v>0</v>
      </c>
      <c r="Z467" s="65">
        <f t="shared" si="337"/>
        <v>0</v>
      </c>
      <c r="AA467" s="64">
        <v>0</v>
      </c>
      <c r="AB467" s="65">
        <f t="shared" si="338"/>
        <v>0</v>
      </c>
      <c r="AC467" s="66" t="str">
        <f t="shared" si="356"/>
        <v/>
      </c>
      <c r="AD467" s="81" t="s">
        <v>57</v>
      </c>
      <c r="AE467" s="81" t="s">
        <v>57</v>
      </c>
      <c r="AF467" s="653" t="s">
        <v>625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97</v>
      </c>
      <c r="BO467" s="79">
        <f t="shared" si="340"/>
        <v>0</v>
      </c>
      <c r="BP467" s="79">
        <f t="shared" si="341"/>
        <v>0</v>
      </c>
      <c r="BQ467" s="79">
        <f t="shared" si="342"/>
        <v>0</v>
      </c>
      <c r="BR467" s="79">
        <f t="shared" si="343"/>
        <v>0</v>
      </c>
      <c r="BS467" s="79">
        <f t="shared" si="344"/>
        <v>0</v>
      </c>
      <c r="BT467" s="79">
        <f t="shared" si="345"/>
        <v>0</v>
      </c>
      <c r="BU467" s="79">
        <f t="shared" si="346"/>
        <v>0</v>
      </c>
      <c r="BV467" s="79">
        <f t="shared" si="347"/>
        <v>0</v>
      </c>
      <c r="BW467" s="79">
        <f t="shared" si="348"/>
        <v>0</v>
      </c>
      <c r="BX467" s="79">
        <f t="shared" si="349"/>
        <v>0</v>
      </c>
      <c r="BY467" s="79">
        <f t="shared" si="350"/>
        <v>0</v>
      </c>
      <c r="BZ467" s="79">
        <f t="shared" si="351"/>
        <v>0</v>
      </c>
      <c r="CA467" s="79">
        <f t="shared" si="352"/>
        <v>0</v>
      </c>
      <c r="CB467" s="79">
        <f t="shared" si="353"/>
        <v>0</v>
      </c>
      <c r="CC467" s="79">
        <f t="shared" si="354"/>
        <v>0</v>
      </c>
      <c r="CD467" s="79">
        <f t="shared" si="355"/>
        <v>0</v>
      </c>
    </row>
    <row r="468" spans="1:82" hidden="1" x14ac:dyDescent="0.2">
      <c r="A468" s="81" t="s">
        <v>672</v>
      </c>
      <c r="B468" s="82" t="s">
        <v>673</v>
      </c>
      <c r="C468" s="82">
        <v>4301135610</v>
      </c>
      <c r="D468" s="82">
        <v>4640242181318</v>
      </c>
      <c r="E468" s="83">
        <v>0.3</v>
      </c>
      <c r="F468" s="84">
        <v>9</v>
      </c>
      <c r="G468" s="83">
        <v>2.7</v>
      </c>
      <c r="H468" s="83">
        <v>2.988</v>
      </c>
      <c r="I468" s="85">
        <v>126</v>
      </c>
      <c r="J468" s="85" t="s">
        <v>96</v>
      </c>
      <c r="K468" s="86" t="s">
        <v>88</v>
      </c>
      <c r="L468" s="86"/>
      <c r="M468" s="699">
        <v>180</v>
      </c>
      <c r="N468" s="699"/>
      <c r="O468" s="723" t="s">
        <v>674</v>
      </c>
      <c r="P468" s="701"/>
      <c r="Q468" s="701"/>
      <c r="R468" s="701"/>
      <c r="S468" s="701"/>
      <c r="T468" s="87" t="s">
        <v>42</v>
      </c>
      <c r="U468" s="64">
        <v>0</v>
      </c>
      <c r="V468" s="65">
        <f t="shared" si="335"/>
        <v>0</v>
      </c>
      <c r="W468" s="64">
        <v>0</v>
      </c>
      <c r="X468" s="65">
        <f t="shared" si="336"/>
        <v>0</v>
      </c>
      <c r="Y468" s="64">
        <v>0</v>
      </c>
      <c r="Z468" s="65">
        <f t="shared" si="337"/>
        <v>0</v>
      </c>
      <c r="AA468" s="64">
        <v>0</v>
      </c>
      <c r="AB468" s="65">
        <f t="shared" si="338"/>
        <v>0</v>
      </c>
      <c r="AC468" s="66" t="str">
        <f t="shared" si="356"/>
        <v/>
      </c>
      <c r="AD468" s="81" t="s">
        <v>57</v>
      </c>
      <c r="AE468" s="81" t="s">
        <v>57</v>
      </c>
      <c r="AF468" s="655" t="s">
        <v>625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97</v>
      </c>
      <c r="BO468" s="79">
        <f t="shared" si="340"/>
        <v>0</v>
      </c>
      <c r="BP468" s="79">
        <f t="shared" si="341"/>
        <v>0</v>
      </c>
      <c r="BQ468" s="79">
        <f t="shared" si="342"/>
        <v>0</v>
      </c>
      <c r="BR468" s="79">
        <f t="shared" si="343"/>
        <v>0</v>
      </c>
      <c r="BS468" s="79">
        <f t="shared" si="344"/>
        <v>0</v>
      </c>
      <c r="BT468" s="79">
        <f t="shared" si="345"/>
        <v>0</v>
      </c>
      <c r="BU468" s="79">
        <f t="shared" si="346"/>
        <v>0</v>
      </c>
      <c r="BV468" s="79">
        <f t="shared" si="347"/>
        <v>0</v>
      </c>
      <c r="BW468" s="79">
        <f t="shared" si="348"/>
        <v>0</v>
      </c>
      <c r="BX468" s="79">
        <f t="shared" si="349"/>
        <v>0</v>
      </c>
      <c r="BY468" s="79">
        <f t="shared" si="350"/>
        <v>0</v>
      </c>
      <c r="BZ468" s="79">
        <f t="shared" si="351"/>
        <v>0</v>
      </c>
      <c r="CA468" s="79">
        <f t="shared" si="352"/>
        <v>0</v>
      </c>
      <c r="CB468" s="79">
        <f t="shared" si="353"/>
        <v>0</v>
      </c>
      <c r="CC468" s="79">
        <f t="shared" si="354"/>
        <v>0</v>
      </c>
      <c r="CD468" s="79">
        <f t="shared" si="355"/>
        <v>0</v>
      </c>
    </row>
    <row r="469" spans="1:82" hidden="1" x14ac:dyDescent="0.2">
      <c r="A469" s="81" t="s">
        <v>675</v>
      </c>
      <c r="B469" s="82" t="s">
        <v>676</v>
      </c>
      <c r="C469" s="82">
        <v>4301135306</v>
      </c>
      <c r="D469" s="82">
        <v>4640242181578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190</v>
      </c>
      <c r="K469" s="86" t="s">
        <v>88</v>
      </c>
      <c r="L469" s="86"/>
      <c r="M469" s="699">
        <v>180</v>
      </c>
      <c r="N469" s="699"/>
      <c r="O469" s="724" t="s">
        <v>677</v>
      </c>
      <c r="P469" s="701"/>
      <c r="Q469" s="701"/>
      <c r="R469" s="701"/>
      <c r="S469" s="701"/>
      <c r="T469" s="87" t="s">
        <v>42</v>
      </c>
      <c r="U469" s="64">
        <v>0</v>
      </c>
      <c r="V469" s="65">
        <f t="shared" si="335"/>
        <v>0</v>
      </c>
      <c r="W469" s="64">
        <v>0</v>
      </c>
      <c r="X469" s="65">
        <f t="shared" si="336"/>
        <v>0</v>
      </c>
      <c r="Y469" s="64">
        <v>0</v>
      </c>
      <c r="Z469" s="65">
        <f t="shared" si="337"/>
        <v>0</v>
      </c>
      <c r="AA469" s="64">
        <v>0</v>
      </c>
      <c r="AB469" s="65">
        <f t="shared" si="338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57</v>
      </c>
      <c r="AE469" s="81" t="s">
        <v>57</v>
      </c>
      <c r="AF469" s="657" t="s">
        <v>621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97</v>
      </c>
      <c r="BO469" s="79">
        <f t="shared" si="340"/>
        <v>0</v>
      </c>
      <c r="BP469" s="79">
        <f t="shared" si="341"/>
        <v>0</v>
      </c>
      <c r="BQ469" s="79">
        <f t="shared" si="342"/>
        <v>0</v>
      </c>
      <c r="BR469" s="79">
        <f t="shared" si="343"/>
        <v>0</v>
      </c>
      <c r="BS469" s="79">
        <f t="shared" si="344"/>
        <v>0</v>
      </c>
      <c r="BT469" s="79">
        <f t="shared" si="345"/>
        <v>0</v>
      </c>
      <c r="BU469" s="79">
        <f t="shared" si="346"/>
        <v>0</v>
      </c>
      <c r="BV469" s="79">
        <f t="shared" si="347"/>
        <v>0</v>
      </c>
      <c r="BW469" s="79">
        <f t="shared" si="348"/>
        <v>0</v>
      </c>
      <c r="BX469" s="79">
        <f t="shared" si="349"/>
        <v>0</v>
      </c>
      <c r="BY469" s="79">
        <f t="shared" si="350"/>
        <v>0</v>
      </c>
      <c r="BZ469" s="79">
        <f t="shared" si="351"/>
        <v>0</v>
      </c>
      <c r="CA469" s="79">
        <f t="shared" si="352"/>
        <v>0</v>
      </c>
      <c r="CB469" s="79">
        <f t="shared" si="353"/>
        <v>0</v>
      </c>
      <c r="CC469" s="79">
        <f t="shared" si="354"/>
        <v>0</v>
      </c>
      <c r="CD469" s="79">
        <f t="shared" si="355"/>
        <v>0</v>
      </c>
    </row>
    <row r="470" spans="1:82" hidden="1" x14ac:dyDescent="0.2">
      <c r="A470" s="81" t="s">
        <v>675</v>
      </c>
      <c r="B470" s="82" t="s">
        <v>676</v>
      </c>
      <c r="C470" s="82">
        <v>4301135612</v>
      </c>
      <c r="D470" s="82">
        <v>4640242181578</v>
      </c>
      <c r="E470" s="83">
        <v>0.3</v>
      </c>
      <c r="F470" s="84">
        <v>9</v>
      </c>
      <c r="G470" s="83">
        <v>2.7</v>
      </c>
      <c r="H470" s="83">
        <v>2.9249999999999998</v>
      </c>
      <c r="I470" s="85">
        <v>126</v>
      </c>
      <c r="J470" s="85" t="s">
        <v>96</v>
      </c>
      <c r="K470" s="86" t="s">
        <v>88</v>
      </c>
      <c r="L470" s="86"/>
      <c r="M470" s="699">
        <v>180</v>
      </c>
      <c r="N470" s="699"/>
      <c r="O470" s="725" t="s">
        <v>677</v>
      </c>
      <c r="P470" s="701"/>
      <c r="Q470" s="701"/>
      <c r="R470" s="701"/>
      <c r="S470" s="701"/>
      <c r="T470" s="87" t="s">
        <v>42</v>
      </c>
      <c r="U470" s="64">
        <v>0</v>
      </c>
      <c r="V470" s="65">
        <f t="shared" si="335"/>
        <v>0</v>
      </c>
      <c r="W470" s="64">
        <v>0</v>
      </c>
      <c r="X470" s="65">
        <f t="shared" si="336"/>
        <v>0</v>
      </c>
      <c r="Y470" s="64">
        <v>0</v>
      </c>
      <c r="Z470" s="65">
        <f t="shared" si="337"/>
        <v>0</v>
      </c>
      <c r="AA470" s="64">
        <v>0</v>
      </c>
      <c r="AB470" s="65">
        <f t="shared" si="338"/>
        <v>0</v>
      </c>
      <c r="AC470" s="66" t="str">
        <f>IF(IFERROR(U470*0.00936,0)+IFERROR(W470*0.00936,0)+IFERROR(Y470*0.00936,0)+IFERROR(AA470*0.00936,0)=0,"",IFERROR(U470*0.00936,0)+IFERROR(W470*0.00936,0)+IFERROR(Y470*0.00936,0)+IFERROR(AA470*0.00936,0))</f>
        <v/>
      </c>
      <c r="AD470" s="81" t="s">
        <v>57</v>
      </c>
      <c r="AE470" s="81" t="s">
        <v>57</v>
      </c>
      <c r="AF470" s="659" t="s">
        <v>621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97</v>
      </c>
      <c r="BO470" s="79">
        <f t="shared" si="340"/>
        <v>0</v>
      </c>
      <c r="BP470" s="79">
        <f t="shared" si="341"/>
        <v>0</v>
      </c>
      <c r="BQ470" s="79">
        <f t="shared" si="342"/>
        <v>0</v>
      </c>
      <c r="BR470" s="79">
        <f t="shared" si="343"/>
        <v>0</v>
      </c>
      <c r="BS470" s="79">
        <f t="shared" si="344"/>
        <v>0</v>
      </c>
      <c r="BT470" s="79">
        <f t="shared" si="345"/>
        <v>0</v>
      </c>
      <c r="BU470" s="79">
        <f t="shared" si="346"/>
        <v>0</v>
      </c>
      <c r="BV470" s="79">
        <f t="shared" si="347"/>
        <v>0</v>
      </c>
      <c r="BW470" s="79">
        <f t="shared" si="348"/>
        <v>0</v>
      </c>
      <c r="BX470" s="79">
        <f t="shared" si="349"/>
        <v>0</v>
      </c>
      <c r="BY470" s="79">
        <f t="shared" si="350"/>
        <v>0</v>
      </c>
      <c r="BZ470" s="79">
        <f t="shared" si="351"/>
        <v>0</v>
      </c>
      <c r="CA470" s="79">
        <f t="shared" si="352"/>
        <v>0</v>
      </c>
      <c r="CB470" s="79">
        <f t="shared" si="353"/>
        <v>0</v>
      </c>
      <c r="CC470" s="79">
        <f t="shared" si="354"/>
        <v>0</v>
      </c>
      <c r="CD470" s="79">
        <f t="shared" si="355"/>
        <v>0</v>
      </c>
    </row>
    <row r="471" spans="1:82" hidden="1" x14ac:dyDescent="0.2">
      <c r="A471" s="81" t="s">
        <v>678</v>
      </c>
      <c r="B471" s="82" t="s">
        <v>679</v>
      </c>
      <c r="C471" s="82">
        <v>4301135305</v>
      </c>
      <c r="D471" s="82">
        <v>4640242181394</v>
      </c>
      <c r="E471" s="83">
        <v>0.3</v>
      </c>
      <c r="F471" s="84">
        <v>9</v>
      </c>
      <c r="G471" s="83">
        <v>2.7</v>
      </c>
      <c r="H471" s="83">
        <v>2.8450000000000002</v>
      </c>
      <c r="I471" s="85">
        <v>234</v>
      </c>
      <c r="J471" s="85" t="s">
        <v>190</v>
      </c>
      <c r="K471" s="86" t="s">
        <v>88</v>
      </c>
      <c r="L471" s="86"/>
      <c r="M471" s="699">
        <v>180</v>
      </c>
      <c r="N471" s="699"/>
      <c r="O471" s="726" t="s">
        <v>680</v>
      </c>
      <c r="P471" s="701"/>
      <c r="Q471" s="701"/>
      <c r="R471" s="701"/>
      <c r="S471" s="701"/>
      <c r="T471" s="87" t="s">
        <v>42</v>
      </c>
      <c r="U471" s="64">
        <v>0</v>
      </c>
      <c r="V471" s="65">
        <f t="shared" si="335"/>
        <v>0</v>
      </c>
      <c r="W471" s="64">
        <v>0</v>
      </c>
      <c r="X471" s="65">
        <f t="shared" si="336"/>
        <v>0</v>
      </c>
      <c r="Y471" s="64">
        <v>0</v>
      </c>
      <c r="Z471" s="65">
        <f t="shared" si="337"/>
        <v>0</v>
      </c>
      <c r="AA471" s="64">
        <v>0</v>
      </c>
      <c r="AB471" s="65">
        <f t="shared" si="338"/>
        <v>0</v>
      </c>
      <c r="AC471" s="66" t="str">
        <f>IF(IFERROR(U471*0.00502,0)+IFERROR(W471*0.00502,0)+IFERROR(Y471*0.00502,0)+IFERROR(AA471*0.00502,0)=0,"",IFERROR(U471*0.00502,0)+IFERROR(W471*0.00502,0)+IFERROR(Y471*0.00502,0)+IFERROR(AA471*0.00502,0))</f>
        <v/>
      </c>
      <c r="AD471" s="81" t="s">
        <v>57</v>
      </c>
      <c r="AE471" s="81" t="s">
        <v>57</v>
      </c>
      <c r="AF471" s="661" t="s">
        <v>621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97</v>
      </c>
      <c r="BO471" s="79">
        <f t="shared" si="340"/>
        <v>0</v>
      </c>
      <c r="BP471" s="79">
        <f t="shared" si="341"/>
        <v>0</v>
      </c>
      <c r="BQ471" s="79">
        <f t="shared" si="342"/>
        <v>0</v>
      </c>
      <c r="BR471" s="79">
        <f t="shared" si="343"/>
        <v>0</v>
      </c>
      <c r="BS471" s="79">
        <f t="shared" si="344"/>
        <v>0</v>
      </c>
      <c r="BT471" s="79">
        <f t="shared" si="345"/>
        <v>0</v>
      </c>
      <c r="BU471" s="79">
        <f t="shared" si="346"/>
        <v>0</v>
      </c>
      <c r="BV471" s="79">
        <f t="shared" si="347"/>
        <v>0</v>
      </c>
      <c r="BW471" s="79">
        <f t="shared" si="348"/>
        <v>0</v>
      </c>
      <c r="BX471" s="79">
        <f t="shared" si="349"/>
        <v>0</v>
      </c>
      <c r="BY471" s="79">
        <f t="shared" si="350"/>
        <v>0</v>
      </c>
      <c r="BZ471" s="79">
        <f t="shared" si="351"/>
        <v>0</v>
      </c>
      <c r="CA471" s="79">
        <f t="shared" si="352"/>
        <v>0</v>
      </c>
      <c r="CB471" s="79">
        <f t="shared" si="353"/>
        <v>0</v>
      </c>
      <c r="CC471" s="79">
        <f t="shared" si="354"/>
        <v>0</v>
      </c>
      <c r="CD471" s="79">
        <f t="shared" si="355"/>
        <v>0</v>
      </c>
    </row>
    <row r="472" spans="1:82" hidden="1" x14ac:dyDescent="0.2">
      <c r="A472" s="81" t="s">
        <v>681</v>
      </c>
      <c r="B472" s="82" t="s">
        <v>682</v>
      </c>
      <c r="C472" s="82">
        <v>4301135309</v>
      </c>
      <c r="D472" s="82">
        <v>4640242181332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190</v>
      </c>
      <c r="K472" s="86" t="s">
        <v>88</v>
      </c>
      <c r="L472" s="86"/>
      <c r="M472" s="699">
        <v>180</v>
      </c>
      <c r="N472" s="699"/>
      <c r="O472" s="727" t="s">
        <v>683</v>
      </c>
      <c r="P472" s="701"/>
      <c r="Q472" s="701"/>
      <c r="R472" s="701"/>
      <c r="S472" s="701"/>
      <c r="T472" s="87" t="s">
        <v>42</v>
      </c>
      <c r="U472" s="64">
        <v>0</v>
      </c>
      <c r="V472" s="65">
        <f t="shared" si="335"/>
        <v>0</v>
      </c>
      <c r="W472" s="64">
        <v>0</v>
      </c>
      <c r="X472" s="65">
        <f t="shared" si="336"/>
        <v>0</v>
      </c>
      <c r="Y472" s="64">
        <v>0</v>
      </c>
      <c r="Z472" s="65">
        <f t="shared" si="337"/>
        <v>0</v>
      </c>
      <c r="AA472" s="64">
        <v>0</v>
      </c>
      <c r="AB472" s="65">
        <f t="shared" si="338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57</v>
      </c>
      <c r="AE472" s="81" t="s">
        <v>57</v>
      </c>
      <c r="AF472" s="663" t="s">
        <v>621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97</v>
      </c>
      <c r="BO472" s="79">
        <f t="shared" si="340"/>
        <v>0</v>
      </c>
      <c r="BP472" s="79">
        <f t="shared" si="341"/>
        <v>0</v>
      </c>
      <c r="BQ472" s="79">
        <f t="shared" si="342"/>
        <v>0</v>
      </c>
      <c r="BR472" s="79">
        <f t="shared" si="343"/>
        <v>0</v>
      </c>
      <c r="BS472" s="79">
        <f t="shared" si="344"/>
        <v>0</v>
      </c>
      <c r="BT472" s="79">
        <f t="shared" si="345"/>
        <v>0</v>
      </c>
      <c r="BU472" s="79">
        <f t="shared" si="346"/>
        <v>0</v>
      </c>
      <c r="BV472" s="79">
        <f t="shared" si="347"/>
        <v>0</v>
      </c>
      <c r="BW472" s="79">
        <f t="shared" si="348"/>
        <v>0</v>
      </c>
      <c r="BX472" s="79">
        <f t="shared" si="349"/>
        <v>0</v>
      </c>
      <c r="BY472" s="79">
        <f t="shared" si="350"/>
        <v>0</v>
      </c>
      <c r="BZ472" s="79">
        <f t="shared" si="351"/>
        <v>0</v>
      </c>
      <c r="CA472" s="79">
        <f t="shared" si="352"/>
        <v>0</v>
      </c>
      <c r="CB472" s="79">
        <f t="shared" si="353"/>
        <v>0</v>
      </c>
      <c r="CC472" s="79">
        <f t="shared" si="354"/>
        <v>0</v>
      </c>
      <c r="CD472" s="79">
        <f t="shared" si="355"/>
        <v>0</v>
      </c>
    </row>
    <row r="473" spans="1:82" hidden="1" x14ac:dyDescent="0.2">
      <c r="A473" s="81" t="s">
        <v>681</v>
      </c>
      <c r="B473" s="82" t="s">
        <v>682</v>
      </c>
      <c r="C473" s="82">
        <v>4301135614</v>
      </c>
      <c r="D473" s="82">
        <v>4640242181332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96</v>
      </c>
      <c r="K473" s="86" t="s">
        <v>88</v>
      </c>
      <c r="L473" s="86"/>
      <c r="M473" s="699">
        <v>180</v>
      </c>
      <c r="N473" s="699"/>
      <c r="O473" s="718" t="s">
        <v>683</v>
      </c>
      <c r="P473" s="701"/>
      <c r="Q473" s="701"/>
      <c r="R473" s="701"/>
      <c r="S473" s="701"/>
      <c r="T473" s="87" t="s">
        <v>42</v>
      </c>
      <c r="U473" s="64">
        <v>0</v>
      </c>
      <c r="V473" s="65">
        <f t="shared" si="335"/>
        <v>0</v>
      </c>
      <c r="W473" s="64">
        <v>0</v>
      </c>
      <c r="X473" s="65">
        <f t="shared" si="336"/>
        <v>0</v>
      </c>
      <c r="Y473" s="64">
        <v>0</v>
      </c>
      <c r="Z473" s="65">
        <f t="shared" si="337"/>
        <v>0</v>
      </c>
      <c r="AA473" s="64">
        <v>0</v>
      </c>
      <c r="AB473" s="65">
        <f t="shared" si="338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57</v>
      </c>
      <c r="AE473" s="81" t="s">
        <v>57</v>
      </c>
      <c r="AF473" s="665" t="s">
        <v>621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97</v>
      </c>
      <c r="BO473" s="79">
        <f t="shared" si="340"/>
        <v>0</v>
      </c>
      <c r="BP473" s="79">
        <f t="shared" si="341"/>
        <v>0</v>
      </c>
      <c r="BQ473" s="79">
        <f t="shared" si="342"/>
        <v>0</v>
      </c>
      <c r="BR473" s="79">
        <f t="shared" si="343"/>
        <v>0</v>
      </c>
      <c r="BS473" s="79">
        <f t="shared" si="344"/>
        <v>0</v>
      </c>
      <c r="BT473" s="79">
        <f t="shared" si="345"/>
        <v>0</v>
      </c>
      <c r="BU473" s="79">
        <f t="shared" si="346"/>
        <v>0</v>
      </c>
      <c r="BV473" s="79">
        <f t="shared" si="347"/>
        <v>0</v>
      </c>
      <c r="BW473" s="79">
        <f t="shared" si="348"/>
        <v>0</v>
      </c>
      <c r="BX473" s="79">
        <f t="shared" si="349"/>
        <v>0</v>
      </c>
      <c r="BY473" s="79">
        <f t="shared" si="350"/>
        <v>0</v>
      </c>
      <c r="BZ473" s="79">
        <f t="shared" si="351"/>
        <v>0</v>
      </c>
      <c r="CA473" s="79">
        <f t="shared" si="352"/>
        <v>0</v>
      </c>
      <c r="CB473" s="79">
        <f t="shared" si="353"/>
        <v>0</v>
      </c>
      <c r="CC473" s="79">
        <f t="shared" si="354"/>
        <v>0</v>
      </c>
      <c r="CD473" s="79">
        <f t="shared" si="355"/>
        <v>0</v>
      </c>
    </row>
    <row r="474" spans="1:82" hidden="1" x14ac:dyDescent="0.2">
      <c r="A474" s="81" t="s">
        <v>684</v>
      </c>
      <c r="B474" s="82" t="s">
        <v>685</v>
      </c>
      <c r="C474" s="82">
        <v>4301135308</v>
      </c>
      <c r="D474" s="82">
        <v>4640242181349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190</v>
      </c>
      <c r="K474" s="86" t="s">
        <v>88</v>
      </c>
      <c r="L474" s="86"/>
      <c r="M474" s="699">
        <v>180</v>
      </c>
      <c r="N474" s="699"/>
      <c r="O474" s="719" t="s">
        <v>686</v>
      </c>
      <c r="P474" s="701"/>
      <c r="Q474" s="701"/>
      <c r="R474" s="701"/>
      <c r="S474" s="701"/>
      <c r="T474" s="87" t="s">
        <v>42</v>
      </c>
      <c r="U474" s="64">
        <v>0</v>
      </c>
      <c r="V474" s="65">
        <f t="shared" si="335"/>
        <v>0</v>
      </c>
      <c r="W474" s="64">
        <v>0</v>
      </c>
      <c r="X474" s="65">
        <f t="shared" si="336"/>
        <v>0</v>
      </c>
      <c r="Y474" s="64">
        <v>0</v>
      </c>
      <c r="Z474" s="65">
        <f t="shared" si="337"/>
        <v>0</v>
      </c>
      <c r="AA474" s="64">
        <v>0</v>
      </c>
      <c r="AB474" s="65">
        <f t="shared" si="338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57</v>
      </c>
      <c r="AE474" s="81" t="s">
        <v>57</v>
      </c>
      <c r="AF474" s="667" t="s">
        <v>621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97</v>
      </c>
      <c r="BO474" s="79">
        <f t="shared" si="340"/>
        <v>0</v>
      </c>
      <c r="BP474" s="79">
        <f t="shared" si="341"/>
        <v>0</v>
      </c>
      <c r="BQ474" s="79">
        <f t="shared" si="342"/>
        <v>0</v>
      </c>
      <c r="BR474" s="79">
        <f t="shared" si="343"/>
        <v>0</v>
      </c>
      <c r="BS474" s="79">
        <f t="shared" si="344"/>
        <v>0</v>
      </c>
      <c r="BT474" s="79">
        <f t="shared" si="345"/>
        <v>0</v>
      </c>
      <c r="BU474" s="79">
        <f t="shared" si="346"/>
        <v>0</v>
      </c>
      <c r="BV474" s="79">
        <f t="shared" si="347"/>
        <v>0</v>
      </c>
      <c r="BW474" s="79">
        <f t="shared" si="348"/>
        <v>0</v>
      </c>
      <c r="BX474" s="79">
        <f t="shared" si="349"/>
        <v>0</v>
      </c>
      <c r="BY474" s="79">
        <f t="shared" si="350"/>
        <v>0</v>
      </c>
      <c r="BZ474" s="79">
        <f t="shared" si="351"/>
        <v>0</v>
      </c>
      <c r="CA474" s="79">
        <f t="shared" si="352"/>
        <v>0</v>
      </c>
      <c r="CB474" s="79">
        <f t="shared" si="353"/>
        <v>0</v>
      </c>
      <c r="CC474" s="79">
        <f t="shared" si="354"/>
        <v>0</v>
      </c>
      <c r="CD474" s="79">
        <f t="shared" si="355"/>
        <v>0</v>
      </c>
    </row>
    <row r="475" spans="1:82" hidden="1" x14ac:dyDescent="0.2">
      <c r="A475" s="81" t="s">
        <v>684</v>
      </c>
      <c r="B475" s="82" t="s">
        <v>685</v>
      </c>
      <c r="C475" s="82">
        <v>4301135615</v>
      </c>
      <c r="D475" s="82">
        <v>4640242181349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96</v>
      </c>
      <c r="K475" s="86" t="s">
        <v>88</v>
      </c>
      <c r="L475" s="86"/>
      <c r="M475" s="699">
        <v>180</v>
      </c>
      <c r="N475" s="699"/>
      <c r="O475" s="720" t="s">
        <v>686</v>
      </c>
      <c r="P475" s="701"/>
      <c r="Q475" s="701"/>
      <c r="R475" s="701"/>
      <c r="S475" s="701"/>
      <c r="T475" s="87" t="s">
        <v>42</v>
      </c>
      <c r="U475" s="64">
        <v>0</v>
      </c>
      <c r="V475" s="65">
        <f t="shared" si="335"/>
        <v>0</v>
      </c>
      <c r="W475" s="64">
        <v>0</v>
      </c>
      <c r="X475" s="65">
        <f t="shared" si="336"/>
        <v>0</v>
      </c>
      <c r="Y475" s="64">
        <v>0</v>
      </c>
      <c r="Z475" s="65">
        <f t="shared" si="337"/>
        <v>0</v>
      </c>
      <c r="AA475" s="64">
        <v>0</v>
      </c>
      <c r="AB475" s="65">
        <f t="shared" si="338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57</v>
      </c>
      <c r="AE475" s="81" t="s">
        <v>57</v>
      </c>
      <c r="AF475" s="669" t="s">
        <v>621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97</v>
      </c>
      <c r="BO475" s="79">
        <f t="shared" si="340"/>
        <v>0</v>
      </c>
      <c r="BP475" s="79">
        <f t="shared" si="341"/>
        <v>0</v>
      </c>
      <c r="BQ475" s="79">
        <f t="shared" si="342"/>
        <v>0</v>
      </c>
      <c r="BR475" s="79">
        <f t="shared" si="343"/>
        <v>0</v>
      </c>
      <c r="BS475" s="79">
        <f t="shared" si="344"/>
        <v>0</v>
      </c>
      <c r="BT475" s="79">
        <f t="shared" si="345"/>
        <v>0</v>
      </c>
      <c r="BU475" s="79">
        <f t="shared" si="346"/>
        <v>0</v>
      </c>
      <c r="BV475" s="79">
        <f t="shared" si="347"/>
        <v>0</v>
      </c>
      <c r="BW475" s="79">
        <f t="shared" si="348"/>
        <v>0</v>
      </c>
      <c r="BX475" s="79">
        <f t="shared" si="349"/>
        <v>0</v>
      </c>
      <c r="BY475" s="79">
        <f t="shared" si="350"/>
        <v>0</v>
      </c>
      <c r="BZ475" s="79">
        <f t="shared" si="351"/>
        <v>0</v>
      </c>
      <c r="CA475" s="79">
        <f t="shared" si="352"/>
        <v>0</v>
      </c>
      <c r="CB475" s="79">
        <f t="shared" si="353"/>
        <v>0</v>
      </c>
      <c r="CC475" s="79">
        <f t="shared" si="354"/>
        <v>0</v>
      </c>
      <c r="CD475" s="79">
        <f t="shared" si="355"/>
        <v>0</v>
      </c>
    </row>
    <row r="476" spans="1:82" ht="22.5" hidden="1" x14ac:dyDescent="0.2">
      <c r="A476" s="81" t="s">
        <v>687</v>
      </c>
      <c r="B476" s="82" t="s">
        <v>688</v>
      </c>
      <c r="C476" s="82">
        <v>4301135307</v>
      </c>
      <c r="D476" s="82">
        <v>4640242181370</v>
      </c>
      <c r="E476" s="83">
        <v>0.3</v>
      </c>
      <c r="F476" s="84">
        <v>9</v>
      </c>
      <c r="G476" s="83">
        <v>2.7</v>
      </c>
      <c r="H476" s="83">
        <v>2.9079999999999999</v>
      </c>
      <c r="I476" s="85">
        <v>234</v>
      </c>
      <c r="J476" s="85" t="s">
        <v>190</v>
      </c>
      <c r="K476" s="86" t="s">
        <v>88</v>
      </c>
      <c r="L476" s="86"/>
      <c r="M476" s="699">
        <v>180</v>
      </c>
      <c r="N476" s="699"/>
      <c r="O476" s="721" t="s">
        <v>689</v>
      </c>
      <c r="P476" s="701"/>
      <c r="Q476" s="701"/>
      <c r="R476" s="701"/>
      <c r="S476" s="701"/>
      <c r="T476" s="87" t="s">
        <v>42</v>
      </c>
      <c r="U476" s="64">
        <v>0</v>
      </c>
      <c r="V476" s="65">
        <f t="shared" si="335"/>
        <v>0</v>
      </c>
      <c r="W476" s="64">
        <v>0</v>
      </c>
      <c r="X476" s="65">
        <f t="shared" si="336"/>
        <v>0</v>
      </c>
      <c r="Y476" s="64">
        <v>0</v>
      </c>
      <c r="Z476" s="65">
        <f t="shared" si="337"/>
        <v>0</v>
      </c>
      <c r="AA476" s="64">
        <v>0</v>
      </c>
      <c r="AB476" s="65">
        <f t="shared" si="338"/>
        <v>0</v>
      </c>
      <c r="AC476" s="66" t="str">
        <f>IF(IFERROR(U476*0.00502,0)+IFERROR(W476*0.00502,0)+IFERROR(Y476*0.00502,0)+IFERROR(AA476*0.00502,0)=0,"",IFERROR(U476*0.00502,0)+IFERROR(W476*0.00502,0)+IFERROR(Y476*0.00502,0)+IFERROR(AA476*0.00502,0))</f>
        <v/>
      </c>
      <c r="AD476" s="81" t="s">
        <v>57</v>
      </c>
      <c r="AE476" s="81" t="s">
        <v>57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97</v>
      </c>
      <c r="BO476" s="79">
        <f t="shared" si="340"/>
        <v>0</v>
      </c>
      <c r="BP476" s="79">
        <f t="shared" si="341"/>
        <v>0</v>
      </c>
      <c r="BQ476" s="79">
        <f t="shared" si="342"/>
        <v>0</v>
      </c>
      <c r="BR476" s="79">
        <f t="shared" si="343"/>
        <v>0</v>
      </c>
      <c r="BS476" s="79">
        <f t="shared" si="344"/>
        <v>0</v>
      </c>
      <c r="BT476" s="79">
        <f t="shared" si="345"/>
        <v>0</v>
      </c>
      <c r="BU476" s="79">
        <f t="shared" si="346"/>
        <v>0</v>
      </c>
      <c r="BV476" s="79">
        <f t="shared" si="347"/>
        <v>0</v>
      </c>
      <c r="BW476" s="79">
        <f t="shared" si="348"/>
        <v>0</v>
      </c>
      <c r="BX476" s="79">
        <f t="shared" si="349"/>
        <v>0</v>
      </c>
      <c r="BY476" s="79">
        <f t="shared" si="350"/>
        <v>0</v>
      </c>
      <c r="BZ476" s="79">
        <f t="shared" si="351"/>
        <v>0</v>
      </c>
      <c r="CA476" s="79">
        <f t="shared" si="352"/>
        <v>0</v>
      </c>
      <c r="CB476" s="79">
        <f t="shared" si="353"/>
        <v>0</v>
      </c>
      <c r="CC476" s="79">
        <f t="shared" si="354"/>
        <v>0</v>
      </c>
      <c r="CD476" s="79">
        <f t="shared" si="355"/>
        <v>0</v>
      </c>
    </row>
    <row r="477" spans="1:82" ht="22.5" hidden="1" x14ac:dyDescent="0.2">
      <c r="A477" s="81" t="s">
        <v>687</v>
      </c>
      <c r="B477" s="82" t="s">
        <v>688</v>
      </c>
      <c r="C477" s="82">
        <v>4301135611</v>
      </c>
      <c r="D477" s="82">
        <v>4640242181370</v>
      </c>
      <c r="E477" s="83">
        <v>0.3</v>
      </c>
      <c r="F477" s="84">
        <v>9</v>
      </c>
      <c r="G477" s="83">
        <v>2.7</v>
      </c>
      <c r="H477" s="83">
        <v>2.988</v>
      </c>
      <c r="I477" s="85">
        <v>126</v>
      </c>
      <c r="J477" s="85" t="s">
        <v>96</v>
      </c>
      <c r="K477" s="86" t="s">
        <v>88</v>
      </c>
      <c r="L477" s="86"/>
      <c r="M477" s="699">
        <v>180</v>
      </c>
      <c r="N477" s="699"/>
      <c r="O477" s="722" t="s">
        <v>689</v>
      </c>
      <c r="P477" s="701"/>
      <c r="Q477" s="701"/>
      <c r="R477" s="701"/>
      <c r="S477" s="701"/>
      <c r="T477" s="87" t="s">
        <v>42</v>
      </c>
      <c r="U477" s="64">
        <v>0</v>
      </c>
      <c r="V477" s="65">
        <f t="shared" si="335"/>
        <v>0</v>
      </c>
      <c r="W477" s="64">
        <v>0</v>
      </c>
      <c r="X477" s="65">
        <f t="shared" si="336"/>
        <v>0</v>
      </c>
      <c r="Y477" s="64">
        <v>0</v>
      </c>
      <c r="Z477" s="65">
        <f t="shared" si="337"/>
        <v>0</v>
      </c>
      <c r="AA477" s="64">
        <v>0</v>
      </c>
      <c r="AB477" s="65">
        <f t="shared" si="338"/>
        <v>0</v>
      </c>
      <c r="AC477" s="66" t="str">
        <f>IF(IFERROR(U477*0.00936,0)+IFERROR(W477*0.00936,0)+IFERROR(Y477*0.00936,0)+IFERROR(AA477*0.00936,0)=0,"",IFERROR(U477*0.00936,0)+IFERROR(W477*0.00936,0)+IFERROR(Y477*0.00936,0)+IFERROR(AA477*0.00936,0))</f>
        <v/>
      </c>
      <c r="AD477" s="81" t="s">
        <v>57</v>
      </c>
      <c r="AE477" s="81" t="s">
        <v>57</v>
      </c>
      <c r="AF477" s="673" t="s">
        <v>690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97</v>
      </c>
      <c r="BO477" s="79">
        <f t="shared" si="340"/>
        <v>0</v>
      </c>
      <c r="BP477" s="79">
        <f t="shared" si="341"/>
        <v>0</v>
      </c>
      <c r="BQ477" s="79">
        <f t="shared" si="342"/>
        <v>0</v>
      </c>
      <c r="BR477" s="79">
        <f t="shared" si="343"/>
        <v>0</v>
      </c>
      <c r="BS477" s="79">
        <f t="shared" si="344"/>
        <v>0</v>
      </c>
      <c r="BT477" s="79">
        <f t="shared" si="345"/>
        <v>0</v>
      </c>
      <c r="BU477" s="79">
        <f t="shared" si="346"/>
        <v>0</v>
      </c>
      <c r="BV477" s="79">
        <f t="shared" si="347"/>
        <v>0</v>
      </c>
      <c r="BW477" s="79">
        <f t="shared" si="348"/>
        <v>0</v>
      </c>
      <c r="BX477" s="79">
        <f t="shared" si="349"/>
        <v>0</v>
      </c>
      <c r="BY477" s="79">
        <f t="shared" si="350"/>
        <v>0</v>
      </c>
      <c r="BZ477" s="79">
        <f t="shared" si="351"/>
        <v>0</v>
      </c>
      <c r="CA477" s="79">
        <f t="shared" si="352"/>
        <v>0</v>
      </c>
      <c r="CB477" s="79">
        <f t="shared" si="353"/>
        <v>0</v>
      </c>
      <c r="CC477" s="79">
        <f t="shared" si="354"/>
        <v>0</v>
      </c>
      <c r="CD477" s="79">
        <f t="shared" si="355"/>
        <v>0</v>
      </c>
    </row>
    <row r="478" spans="1:82" hidden="1" x14ac:dyDescent="0.2">
      <c r="A478" s="81" t="s">
        <v>691</v>
      </c>
      <c r="B478" s="82" t="s">
        <v>692</v>
      </c>
      <c r="C478" s="82">
        <v>4301135617</v>
      </c>
      <c r="D478" s="82">
        <v>4607111037473</v>
      </c>
      <c r="E478" s="83">
        <v>1</v>
      </c>
      <c r="F478" s="84">
        <v>4</v>
      </c>
      <c r="G478" s="83">
        <v>4</v>
      </c>
      <c r="H478" s="83">
        <v>4.2300000000000004</v>
      </c>
      <c r="I478" s="85">
        <v>84</v>
      </c>
      <c r="J478" s="85" t="s">
        <v>89</v>
      </c>
      <c r="K478" s="86" t="s">
        <v>88</v>
      </c>
      <c r="L478" s="86"/>
      <c r="M478" s="699">
        <v>180</v>
      </c>
      <c r="N478" s="699"/>
      <c r="O478" s="716" t="s">
        <v>693</v>
      </c>
      <c r="P478" s="701"/>
      <c r="Q478" s="701"/>
      <c r="R478" s="701"/>
      <c r="S478" s="701"/>
      <c r="T478" s="87" t="s">
        <v>42</v>
      </c>
      <c r="U478" s="64">
        <v>0</v>
      </c>
      <c r="V478" s="65">
        <f t="shared" si="335"/>
        <v>0</v>
      </c>
      <c r="W478" s="64">
        <v>0</v>
      </c>
      <c r="X478" s="65">
        <f t="shared" si="336"/>
        <v>0</v>
      </c>
      <c r="Y478" s="64">
        <v>0</v>
      </c>
      <c r="Z478" s="65">
        <f t="shared" si="337"/>
        <v>0</v>
      </c>
      <c r="AA478" s="64">
        <v>0</v>
      </c>
      <c r="AB478" s="65">
        <f t="shared" si="338"/>
        <v>0</v>
      </c>
      <c r="AC478" s="66" t="str">
        <f>IF(IFERROR(U478*0.0155,0)+IFERROR(W478*0.0155,0)+IFERROR(Y478*0.0155,0)+IFERROR(AA478*0.0155,0)=0,"",IFERROR(U478*0.0155,0)+IFERROR(W478*0.0155,0)+IFERROR(Y478*0.0155,0)+IFERROR(AA478*0.0155,0))</f>
        <v/>
      </c>
      <c r="AD478" s="81" t="s">
        <v>57</v>
      </c>
      <c r="AE478" s="81" t="s">
        <v>57</v>
      </c>
      <c r="AF478" s="675" t="s">
        <v>694</v>
      </c>
      <c r="AG478" s="2"/>
      <c r="AH478" s="2"/>
      <c r="AI478" s="2"/>
      <c r="AJ478" s="2"/>
      <c r="AK478" s="2"/>
      <c r="AL478" s="60"/>
      <c r="AM478" s="60"/>
      <c r="AN478" s="60"/>
      <c r="AO478" s="2"/>
      <c r="AP478" s="2"/>
      <c r="AQ478" s="2"/>
      <c r="AR478" s="2"/>
      <c r="AS478" s="2"/>
      <c r="AT478" s="2"/>
      <c r="AU478" s="20"/>
      <c r="AV478" s="20"/>
      <c r="AW478" s="21"/>
      <c r="BB478" s="674" t="s">
        <v>97</v>
      </c>
      <c r="BO478" s="79">
        <f t="shared" si="340"/>
        <v>0</v>
      </c>
      <c r="BP478" s="79">
        <f t="shared" si="341"/>
        <v>0</v>
      </c>
      <c r="BQ478" s="79">
        <f t="shared" si="342"/>
        <v>0</v>
      </c>
      <c r="BR478" s="79">
        <f t="shared" si="343"/>
        <v>0</v>
      </c>
      <c r="BS478" s="79">
        <f t="shared" si="344"/>
        <v>0</v>
      </c>
      <c r="BT478" s="79">
        <f t="shared" si="345"/>
        <v>0</v>
      </c>
      <c r="BU478" s="79">
        <f t="shared" si="346"/>
        <v>0</v>
      </c>
      <c r="BV478" s="79">
        <f t="shared" si="347"/>
        <v>0</v>
      </c>
      <c r="BW478" s="79">
        <f t="shared" si="348"/>
        <v>0</v>
      </c>
      <c r="BX478" s="79">
        <f t="shared" si="349"/>
        <v>0</v>
      </c>
      <c r="BY478" s="79">
        <f t="shared" si="350"/>
        <v>0</v>
      </c>
      <c r="BZ478" s="79">
        <f t="shared" si="351"/>
        <v>0</v>
      </c>
      <c r="CA478" s="79">
        <f t="shared" si="352"/>
        <v>0</v>
      </c>
      <c r="CB478" s="79">
        <f t="shared" si="353"/>
        <v>0</v>
      </c>
      <c r="CC478" s="79">
        <f t="shared" si="354"/>
        <v>0</v>
      </c>
      <c r="CD478" s="79">
        <f t="shared" si="355"/>
        <v>0</v>
      </c>
    </row>
    <row r="479" spans="1:82" hidden="1" x14ac:dyDescent="0.2">
      <c r="A479" s="81" t="s">
        <v>695</v>
      </c>
      <c r="B479" s="82" t="s">
        <v>696</v>
      </c>
      <c r="C479" s="82">
        <v>4301135198</v>
      </c>
      <c r="D479" s="82">
        <v>4640242180663</v>
      </c>
      <c r="E479" s="83">
        <v>0.9</v>
      </c>
      <c r="F479" s="84">
        <v>4</v>
      </c>
      <c r="G479" s="83">
        <v>3.6</v>
      </c>
      <c r="H479" s="83">
        <v>3.83</v>
      </c>
      <c r="I479" s="85">
        <v>84</v>
      </c>
      <c r="J479" s="85" t="s">
        <v>89</v>
      </c>
      <c r="K479" s="86" t="s">
        <v>88</v>
      </c>
      <c r="L479" s="86"/>
      <c r="M479" s="699">
        <v>180</v>
      </c>
      <c r="N479" s="699"/>
      <c r="O479" s="717" t="s">
        <v>697</v>
      </c>
      <c r="P479" s="701"/>
      <c r="Q479" s="701"/>
      <c r="R479" s="701"/>
      <c r="S479" s="701"/>
      <c r="T479" s="87" t="s">
        <v>42</v>
      </c>
      <c r="U479" s="64">
        <v>0</v>
      </c>
      <c r="V479" s="65">
        <f t="shared" si="335"/>
        <v>0</v>
      </c>
      <c r="W479" s="64">
        <v>0</v>
      </c>
      <c r="X479" s="65">
        <f t="shared" si="336"/>
        <v>0</v>
      </c>
      <c r="Y479" s="64">
        <v>0</v>
      </c>
      <c r="Z479" s="65">
        <f t="shared" si="337"/>
        <v>0</v>
      </c>
      <c r="AA479" s="64">
        <v>0</v>
      </c>
      <c r="AB479" s="65">
        <f t="shared" si="338"/>
        <v>0</v>
      </c>
      <c r="AC479" s="66" t="str">
        <f>IF(IFERROR(U479*0.0155,0)+IFERROR(W479*0.0155,0)+IFERROR(Y479*0.0155,0)+IFERROR(AA479*0.0155,0)=0,"",IFERROR(U479*0.0155,0)+IFERROR(W479*0.0155,0)+IFERROR(Y479*0.0155,0)+IFERROR(AA479*0.0155,0))</f>
        <v/>
      </c>
      <c r="AD479" s="81" t="s">
        <v>57</v>
      </c>
      <c r="AE479" s="81" t="s">
        <v>57</v>
      </c>
      <c r="AF479" s="677" t="s">
        <v>698</v>
      </c>
      <c r="AG479" s="2"/>
      <c r="AH479" s="2"/>
      <c r="AI479" s="2"/>
      <c r="AJ479" s="2"/>
      <c r="AK479" s="2"/>
      <c r="AL479" s="60"/>
      <c r="AM479" s="60"/>
      <c r="AN479" s="60"/>
      <c r="AO479" s="2"/>
      <c r="AP479" s="2"/>
      <c r="AQ479" s="2"/>
      <c r="AR479" s="2"/>
      <c r="AS479" s="2"/>
      <c r="AT479" s="2"/>
      <c r="AU479" s="20"/>
      <c r="AV479" s="20"/>
      <c r="AW479" s="21"/>
      <c r="BB479" s="676" t="s">
        <v>97</v>
      </c>
      <c r="BO479" s="79">
        <f t="shared" si="340"/>
        <v>0</v>
      </c>
      <c r="BP479" s="79">
        <f t="shared" si="341"/>
        <v>0</v>
      </c>
      <c r="BQ479" s="79">
        <f t="shared" si="342"/>
        <v>0</v>
      </c>
      <c r="BR479" s="79">
        <f t="shared" si="343"/>
        <v>0</v>
      </c>
      <c r="BS479" s="79">
        <f t="shared" si="344"/>
        <v>0</v>
      </c>
      <c r="BT479" s="79">
        <f t="shared" si="345"/>
        <v>0</v>
      </c>
      <c r="BU479" s="79">
        <f t="shared" si="346"/>
        <v>0</v>
      </c>
      <c r="BV479" s="79">
        <f t="shared" si="347"/>
        <v>0</v>
      </c>
      <c r="BW479" s="79">
        <f t="shared" si="348"/>
        <v>0</v>
      </c>
      <c r="BX479" s="79">
        <f t="shared" si="349"/>
        <v>0</v>
      </c>
      <c r="BY479" s="79">
        <f t="shared" si="350"/>
        <v>0</v>
      </c>
      <c r="BZ479" s="79">
        <f t="shared" si="351"/>
        <v>0</v>
      </c>
      <c r="CA479" s="79">
        <f t="shared" si="352"/>
        <v>0</v>
      </c>
      <c r="CB479" s="79">
        <f t="shared" si="353"/>
        <v>0</v>
      </c>
      <c r="CC479" s="79">
        <f t="shared" si="354"/>
        <v>0</v>
      </c>
      <c r="CD479" s="79">
        <f t="shared" si="355"/>
        <v>0</v>
      </c>
    </row>
    <row r="480" spans="1:82" hidden="1" x14ac:dyDescent="0.2">
      <c r="A480" s="696"/>
      <c r="B480" s="696"/>
      <c r="C480" s="696"/>
      <c r="D480" s="696"/>
      <c r="E480" s="696"/>
      <c r="F480" s="696"/>
      <c r="G480" s="696"/>
      <c r="H480" s="696"/>
      <c r="I480" s="696"/>
      <c r="J480" s="696"/>
      <c r="K480" s="696"/>
      <c r="L480" s="696"/>
      <c r="M480" s="696"/>
      <c r="N480" s="696"/>
      <c r="O480" s="704" t="s">
        <v>43</v>
      </c>
      <c r="P480" s="705"/>
      <c r="Q480" s="705"/>
      <c r="R480" s="705"/>
      <c r="S480" s="705"/>
      <c r="T480" s="39" t="s">
        <v>42</v>
      </c>
      <c r="U480" s="104">
        <f t="shared" ref="U480:AB480" si="357">IFERROR(SUM(U444:U479),0)</f>
        <v>0</v>
      </c>
      <c r="V480" s="104">
        <f t="shared" si="357"/>
        <v>0</v>
      </c>
      <c r="W480" s="104">
        <f t="shared" si="357"/>
        <v>0</v>
      </c>
      <c r="X480" s="104">
        <f t="shared" si="357"/>
        <v>0</v>
      </c>
      <c r="Y480" s="104">
        <f t="shared" si="357"/>
        <v>0</v>
      </c>
      <c r="Z480" s="104">
        <f t="shared" si="357"/>
        <v>0</v>
      </c>
      <c r="AA480" s="104">
        <f t="shared" si="357"/>
        <v>0</v>
      </c>
      <c r="AB480" s="104">
        <f t="shared" si="357"/>
        <v>0</v>
      </c>
      <c r="AC480" s="104">
        <f>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</f>
        <v>0</v>
      </c>
      <c r="AD480" s="3"/>
      <c r="AE480" s="71"/>
      <c r="AF480" s="3"/>
      <c r="AG480" s="3"/>
      <c r="AH480" s="3"/>
      <c r="AI480" s="3"/>
      <c r="AJ480" s="3"/>
      <c r="AK480" s="3"/>
      <c r="AL480" s="61"/>
      <c r="AM480" s="61"/>
      <c r="AN480" s="61"/>
      <c r="AO480" s="3"/>
      <c r="AP480" s="3"/>
      <c r="AQ480" s="2"/>
      <c r="AR480" s="2"/>
      <c r="AS480" s="2"/>
      <c r="AT480" s="2"/>
      <c r="AU480" s="20"/>
      <c r="AV480" s="20"/>
      <c r="AW480" s="21"/>
    </row>
    <row r="481" spans="1:82" hidden="1" x14ac:dyDescent="0.2">
      <c r="A481" s="696"/>
      <c r="B481" s="696"/>
      <c r="C481" s="696"/>
      <c r="D481" s="696"/>
      <c r="E481" s="696"/>
      <c r="F481" s="696"/>
      <c r="G481" s="696"/>
      <c r="H481" s="696"/>
      <c r="I481" s="696"/>
      <c r="J481" s="696"/>
      <c r="K481" s="696"/>
      <c r="L481" s="696"/>
      <c r="M481" s="696"/>
      <c r="N481" s="696"/>
      <c r="O481" s="704" t="s">
        <v>43</v>
      </c>
      <c r="P481" s="705"/>
      <c r="Q481" s="705"/>
      <c r="R481" s="705"/>
      <c r="S481" s="705"/>
      <c r="T481" s="39" t="s">
        <v>0</v>
      </c>
      <c r="U481" s="106">
        <f>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</f>
        <v>0</v>
      </c>
      <c r="V481" s="106">
        <f>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</f>
        <v>0</v>
      </c>
      <c r="W481" s="106">
        <f>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</f>
        <v>0</v>
      </c>
      <c r="X481" s="106">
        <f>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</f>
        <v>0</v>
      </c>
      <c r="Y481" s="106">
        <f>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</f>
        <v>0</v>
      </c>
      <c r="Z481" s="106">
        <f>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</f>
        <v>0</v>
      </c>
      <c r="AA481" s="106">
        <f>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</f>
        <v>0</v>
      </c>
      <c r="AB481" s="106">
        <f>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</f>
        <v>0</v>
      </c>
      <c r="AC481" s="104" t="s">
        <v>57</v>
      </c>
      <c r="AD481" s="3"/>
      <c r="AE481" s="71"/>
      <c r="AF481" s="3"/>
      <c r="AG481" s="3"/>
      <c r="AH481" s="3"/>
      <c r="AI481" s="3"/>
      <c r="AJ481" s="3"/>
      <c r="AK481" s="3"/>
      <c r="AL481" s="61"/>
      <c r="AM481" s="61"/>
      <c r="AN481" s="61"/>
      <c r="AO481" s="3"/>
      <c r="AP481" s="3"/>
      <c r="AQ481" s="2"/>
      <c r="AR481" s="2"/>
      <c r="AS481" s="2"/>
      <c r="AT481" s="2"/>
      <c r="AU481" s="20"/>
      <c r="AV481" s="20"/>
      <c r="AW481" s="21"/>
    </row>
    <row r="482" spans="1:82" ht="15" hidden="1" x14ac:dyDescent="0.25">
      <c r="A482" s="707" t="s">
        <v>699</v>
      </c>
      <c r="B482" s="708"/>
      <c r="C482" s="708"/>
      <c r="D482" s="708"/>
      <c r="E482" s="708"/>
      <c r="F482" s="708"/>
      <c r="G482" s="708"/>
      <c r="H482" s="708"/>
      <c r="I482" s="708"/>
      <c r="J482" s="708"/>
      <c r="K482" s="708"/>
      <c r="L482" s="708"/>
      <c r="M482" s="708"/>
      <c r="N482" s="708"/>
      <c r="O482" s="708"/>
      <c r="P482" s="708"/>
      <c r="Q482" s="708"/>
      <c r="R482" s="708"/>
      <c r="S482" s="708"/>
      <c r="T482" s="708"/>
      <c r="U482" s="708"/>
      <c r="V482" s="708"/>
      <c r="W482" s="708"/>
      <c r="X482" s="708"/>
      <c r="Y482" s="708"/>
      <c r="Z482" s="708"/>
      <c r="AA482" s="709"/>
      <c r="AB482" s="709"/>
      <c r="AC482" s="709"/>
      <c r="AD482" s="709"/>
      <c r="AE482" s="710"/>
      <c r="AF482" s="711"/>
      <c r="AG482" s="2"/>
      <c r="AH482" s="2"/>
      <c r="AI482" s="2"/>
      <c r="AJ482" s="2"/>
      <c r="AK482" s="60"/>
      <c r="AL482" s="60"/>
      <c r="AM482" s="60"/>
      <c r="AN482" s="2"/>
      <c r="AO482" s="2"/>
      <c r="AP482" s="2"/>
      <c r="AQ482" s="2"/>
      <c r="AR482" s="2"/>
    </row>
    <row r="483" spans="1:82" ht="15" hidden="1" x14ac:dyDescent="0.25">
      <c r="A483" s="712" t="s">
        <v>176</v>
      </c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13"/>
      <c r="P483" s="713"/>
      <c r="Q483" s="713"/>
      <c r="R483" s="713"/>
      <c r="S483" s="713"/>
      <c r="T483" s="713"/>
      <c r="U483" s="713"/>
      <c r="V483" s="713"/>
      <c r="W483" s="713"/>
      <c r="X483" s="708"/>
      <c r="Y483" s="708"/>
      <c r="Z483" s="708"/>
      <c r="AA483" s="709"/>
      <c r="AB483" s="709"/>
      <c r="AC483" s="709"/>
      <c r="AD483" s="709"/>
      <c r="AE483" s="710"/>
      <c r="AF483" s="714"/>
      <c r="AG483" s="2"/>
      <c r="AH483" s="2"/>
      <c r="AI483" s="2"/>
      <c r="AJ483" s="2"/>
      <c r="AK483" s="60"/>
      <c r="AL483" s="60"/>
      <c r="AM483" s="60"/>
      <c r="AN483" s="2"/>
      <c r="AO483" s="2"/>
      <c r="AP483" s="2"/>
      <c r="AQ483" s="2"/>
      <c r="AR483" s="2"/>
    </row>
    <row r="484" spans="1:82" hidden="1" x14ac:dyDescent="0.2">
      <c r="A484" s="81" t="s">
        <v>700</v>
      </c>
      <c r="B484" s="82" t="s">
        <v>701</v>
      </c>
      <c r="C484" s="82">
        <v>4301135551</v>
      </c>
      <c r="D484" s="82">
        <v>4640242181332</v>
      </c>
      <c r="E484" s="83">
        <v>0.3</v>
      </c>
      <c r="F484" s="84">
        <v>9</v>
      </c>
      <c r="G484" s="83">
        <v>2.7</v>
      </c>
      <c r="H484" s="83">
        <v>2.988</v>
      </c>
      <c r="I484" s="85">
        <v>126</v>
      </c>
      <c r="J484" s="85" t="s">
        <v>96</v>
      </c>
      <c r="K484" s="86" t="s">
        <v>88</v>
      </c>
      <c r="L484" s="86"/>
      <c r="M484" s="699">
        <v>180</v>
      </c>
      <c r="N484" s="699"/>
      <c r="O484" s="706" t="s">
        <v>702</v>
      </c>
      <c r="P484" s="701"/>
      <c r="Q484" s="701"/>
      <c r="R484" s="701"/>
      <c r="S484" s="701"/>
      <c r="T484" s="87" t="s">
        <v>42</v>
      </c>
      <c r="U484" s="64">
        <v>0</v>
      </c>
      <c r="V484" s="65">
        <f>IFERROR(IF(U484="","",U484),"")</f>
        <v>0</v>
      </c>
      <c r="W484" s="64">
        <v>0</v>
      </c>
      <c r="X484" s="65">
        <f>IFERROR(IF(W484="","",W484),"")</f>
        <v>0</v>
      </c>
      <c r="Y484" s="64">
        <v>0</v>
      </c>
      <c r="Z484" s="65">
        <f>IFERROR(IF(Y484="","",Y484),"")</f>
        <v>0</v>
      </c>
      <c r="AA484" s="64">
        <v>0</v>
      </c>
      <c r="AB484" s="65">
        <f>IFERROR(IF(AA484="","",AA484),"")</f>
        <v>0</v>
      </c>
      <c r="AC484" s="66" t="str">
        <f>IF(IFERROR(U484*0.00936,0)+IFERROR(W484*0.00936,0)+IFERROR(Y484*0.00936,0)+IFERROR(AA484*0.00936,0)=0,"",IFERROR(U484*0.00936,0)+IFERROR(W484*0.00936,0)+IFERROR(Y484*0.00936,0)+IFERROR(AA484*0.00936,0))</f>
        <v/>
      </c>
      <c r="AD484" s="81" t="s">
        <v>57</v>
      </c>
      <c r="AE484" s="81" t="s">
        <v>57</v>
      </c>
      <c r="AF484" s="679" t="s">
        <v>621</v>
      </c>
      <c r="AG484" s="2"/>
      <c r="AH484" s="2"/>
      <c r="AI484" s="2"/>
      <c r="AJ484" s="2"/>
      <c r="AK484" s="2"/>
      <c r="AL484" s="60"/>
      <c r="AM484" s="60"/>
      <c r="AN484" s="60"/>
      <c r="AO484" s="2"/>
      <c r="AP484" s="2"/>
      <c r="AQ484" s="2"/>
      <c r="AR484" s="2"/>
      <c r="AS484" s="2"/>
      <c r="AT484" s="2"/>
      <c r="AU484" s="20"/>
      <c r="AV484" s="20"/>
      <c r="AW484" s="21"/>
      <c r="BB484" s="678" t="s">
        <v>97</v>
      </c>
      <c r="BO484" s="79">
        <f>IFERROR(U484*H484,0)</f>
        <v>0</v>
      </c>
      <c r="BP484" s="79">
        <f>IFERROR(V484*H484,0)</f>
        <v>0</v>
      </c>
      <c r="BQ484" s="79">
        <f>IFERROR(U484/I484,0)</f>
        <v>0</v>
      </c>
      <c r="BR484" s="79">
        <f>IFERROR(V484/I484,0)</f>
        <v>0</v>
      </c>
      <c r="BS484" s="79">
        <f>IFERROR(W484*H484,0)</f>
        <v>0</v>
      </c>
      <c r="BT484" s="79">
        <f>IFERROR(X484*H484,0)</f>
        <v>0</v>
      </c>
      <c r="BU484" s="79">
        <f>IFERROR(W484/I484,0)</f>
        <v>0</v>
      </c>
      <c r="BV484" s="79">
        <f>IFERROR(X484/I484,0)</f>
        <v>0</v>
      </c>
      <c r="BW484" s="79">
        <f>IFERROR(Y484*H484,0)</f>
        <v>0</v>
      </c>
      <c r="BX484" s="79">
        <f>IFERROR(Z484*H484,0)</f>
        <v>0</v>
      </c>
      <c r="BY484" s="79">
        <f>IFERROR(Y484/I484,0)</f>
        <v>0</v>
      </c>
      <c r="BZ484" s="79">
        <f>IFERROR(Z484/I484,0)</f>
        <v>0</v>
      </c>
      <c r="CA484" s="79">
        <f>IFERROR(AA484*H484,0)</f>
        <v>0</v>
      </c>
      <c r="CB484" s="79">
        <f>IFERROR(AB484*H484,0)</f>
        <v>0</v>
      </c>
      <c r="CC484" s="79">
        <f>IFERROR(AA484/I484,0)</f>
        <v>0</v>
      </c>
      <c r="CD484" s="79">
        <f>IFERROR(AB484/I484,0)</f>
        <v>0</v>
      </c>
    </row>
    <row r="485" spans="1:82" hidden="1" x14ac:dyDescent="0.2">
      <c r="A485" s="696"/>
      <c r="B485" s="696"/>
      <c r="C485" s="696"/>
      <c r="D485" s="696"/>
      <c r="E485" s="696"/>
      <c r="F485" s="696"/>
      <c r="G485" s="696"/>
      <c r="H485" s="696"/>
      <c r="I485" s="696"/>
      <c r="J485" s="696"/>
      <c r="K485" s="696"/>
      <c r="L485" s="696"/>
      <c r="M485" s="696"/>
      <c r="N485" s="696"/>
      <c r="O485" s="704" t="s">
        <v>43</v>
      </c>
      <c r="P485" s="705"/>
      <c r="Q485" s="705"/>
      <c r="R485" s="705"/>
      <c r="S485" s="705"/>
      <c r="T485" s="39" t="s">
        <v>42</v>
      </c>
      <c r="U485" s="104">
        <f t="shared" ref="U485:AB485" si="358">IFERROR(SUM(U484:U484),0)</f>
        <v>0</v>
      </c>
      <c r="V485" s="104">
        <f t="shared" si="358"/>
        <v>0</v>
      </c>
      <c r="W485" s="104">
        <f t="shared" si="358"/>
        <v>0</v>
      </c>
      <c r="X485" s="104">
        <f t="shared" si="358"/>
        <v>0</v>
      </c>
      <c r="Y485" s="104">
        <f t="shared" si="358"/>
        <v>0</v>
      </c>
      <c r="Z485" s="104">
        <f t="shared" si="358"/>
        <v>0</v>
      </c>
      <c r="AA485" s="104">
        <f t="shared" si="358"/>
        <v>0</v>
      </c>
      <c r="AB485" s="104">
        <f t="shared" si="358"/>
        <v>0</v>
      </c>
      <c r="AC485" s="104">
        <f>IFERROR(IF(AC484="",0,AC484),0)</f>
        <v>0</v>
      </c>
      <c r="AD485" s="3"/>
      <c r="AE485" s="71"/>
      <c r="AF485" s="3"/>
      <c r="AG485" s="3"/>
      <c r="AH485" s="3"/>
      <c r="AI485" s="3"/>
      <c r="AJ485" s="3"/>
      <c r="AK485" s="3"/>
      <c r="AL485" s="61"/>
      <c r="AM485" s="61"/>
      <c r="AN485" s="61"/>
      <c r="AO485" s="3"/>
      <c r="AP485" s="3"/>
      <c r="AQ485" s="2"/>
      <c r="AR485" s="2"/>
      <c r="AS485" s="2"/>
      <c r="AT485" s="2"/>
      <c r="AU485" s="20"/>
      <c r="AV485" s="20"/>
      <c r="AW485" s="21"/>
    </row>
    <row r="486" spans="1:82" hidden="1" x14ac:dyDescent="0.2">
      <c r="A486" s="696"/>
      <c r="B486" s="696"/>
      <c r="C486" s="696"/>
      <c r="D486" s="696"/>
      <c r="E486" s="696"/>
      <c r="F486" s="696"/>
      <c r="G486" s="696"/>
      <c r="H486" s="696"/>
      <c r="I486" s="696"/>
      <c r="J486" s="696"/>
      <c r="K486" s="696"/>
      <c r="L486" s="696"/>
      <c r="M486" s="696"/>
      <c r="N486" s="696"/>
      <c r="O486" s="704" t="s">
        <v>43</v>
      </c>
      <c r="P486" s="705"/>
      <c r="Q486" s="705"/>
      <c r="R486" s="705"/>
      <c r="S486" s="705"/>
      <c r="T486" s="39" t="s">
        <v>0</v>
      </c>
      <c r="U486" s="106">
        <f>IFERROR(U484*G484,0)</f>
        <v>0</v>
      </c>
      <c r="V486" s="106">
        <f>IFERROR(V484*G484,0)</f>
        <v>0</v>
      </c>
      <c r="W486" s="106">
        <f>IFERROR(W484*G484,0)</f>
        <v>0</v>
      </c>
      <c r="X486" s="106">
        <f>IFERROR(X484*G484,0)</f>
        <v>0</v>
      </c>
      <c r="Y486" s="106">
        <f>IFERROR(Y484*G484,0)</f>
        <v>0</v>
      </c>
      <c r="Z486" s="106">
        <f>IFERROR(Z484*G484,0)</f>
        <v>0</v>
      </c>
      <c r="AA486" s="106">
        <f>IFERROR(AA484*G484,0)</f>
        <v>0</v>
      </c>
      <c r="AB486" s="106">
        <f>IFERROR(AB484*G484,0)</f>
        <v>0</v>
      </c>
      <c r="AC486" s="104" t="s">
        <v>57</v>
      </c>
      <c r="AD486" s="3"/>
      <c r="AE486" s="71"/>
      <c r="AF486" s="3"/>
      <c r="AG486" s="3"/>
      <c r="AH486" s="3"/>
      <c r="AI486" s="3"/>
      <c r="AJ486" s="3"/>
      <c r="AK486" s="3"/>
      <c r="AL486" s="61"/>
      <c r="AM486" s="61"/>
      <c r="AN486" s="61"/>
      <c r="AO486" s="3"/>
      <c r="AP486" s="3"/>
      <c r="AQ486" s="2"/>
      <c r="AR486" s="2"/>
      <c r="AS486" s="2"/>
      <c r="AT486" s="2"/>
      <c r="AU486" s="20"/>
      <c r="AV486" s="20"/>
      <c r="AW486" s="21"/>
    </row>
    <row r="487" spans="1:82" ht="15" hidden="1" x14ac:dyDescent="0.25">
      <c r="A487" s="707" t="s">
        <v>703</v>
      </c>
      <c r="B487" s="708"/>
      <c r="C487" s="708"/>
      <c r="D487" s="708"/>
      <c r="E487" s="708"/>
      <c r="F487" s="708"/>
      <c r="G487" s="708"/>
      <c r="H487" s="708"/>
      <c r="I487" s="708"/>
      <c r="J487" s="708"/>
      <c r="K487" s="708"/>
      <c r="L487" s="708"/>
      <c r="M487" s="708"/>
      <c r="N487" s="708"/>
      <c r="O487" s="708"/>
      <c r="P487" s="708"/>
      <c r="Q487" s="708"/>
      <c r="R487" s="708"/>
      <c r="S487" s="708"/>
      <c r="T487" s="708"/>
      <c r="U487" s="708"/>
      <c r="V487" s="708"/>
      <c r="W487" s="708"/>
      <c r="X487" s="708"/>
      <c r="Y487" s="708"/>
      <c r="Z487" s="708"/>
      <c r="AA487" s="709"/>
      <c r="AB487" s="709"/>
      <c r="AC487" s="709"/>
      <c r="AD487" s="709"/>
      <c r="AE487" s="710"/>
      <c r="AF487" s="711"/>
      <c r="AG487" s="2"/>
      <c r="AH487" s="2"/>
      <c r="AI487" s="2"/>
      <c r="AJ487" s="2"/>
      <c r="AK487" s="60"/>
      <c r="AL487" s="60"/>
      <c r="AM487" s="60"/>
      <c r="AN487" s="2"/>
      <c r="AO487" s="2"/>
      <c r="AP487" s="2"/>
      <c r="AQ487" s="2"/>
      <c r="AR487" s="2"/>
    </row>
    <row r="488" spans="1:82" ht="15" hidden="1" x14ac:dyDescent="0.25">
      <c r="A488" s="712" t="s">
        <v>176</v>
      </c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13"/>
      <c r="P488" s="713"/>
      <c r="Q488" s="713"/>
      <c r="R488" s="713"/>
      <c r="S488" s="713"/>
      <c r="T488" s="713"/>
      <c r="U488" s="713"/>
      <c r="V488" s="713"/>
      <c r="W488" s="713"/>
      <c r="X488" s="708"/>
      <c r="Y488" s="708"/>
      <c r="Z488" s="708"/>
      <c r="AA488" s="709"/>
      <c r="AB488" s="709"/>
      <c r="AC488" s="709"/>
      <c r="AD488" s="709"/>
      <c r="AE488" s="710"/>
      <c r="AF488" s="714"/>
      <c r="AG488" s="2"/>
      <c r="AH488" s="2"/>
      <c r="AI488" s="2"/>
      <c r="AJ488" s="2"/>
      <c r="AK488" s="60"/>
      <c r="AL488" s="60"/>
      <c r="AM488" s="60"/>
      <c r="AN488" s="2"/>
      <c r="AO488" s="2"/>
      <c r="AP488" s="2"/>
      <c r="AQ488" s="2"/>
      <c r="AR488" s="2"/>
    </row>
    <row r="489" spans="1:82" hidden="1" x14ac:dyDescent="0.2">
      <c r="A489" s="81" t="s">
        <v>704</v>
      </c>
      <c r="B489" s="82" t="s">
        <v>705</v>
      </c>
      <c r="C489" s="82">
        <v>4301135267</v>
      </c>
      <c r="D489" s="82">
        <v>4640242181097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89</v>
      </c>
      <c r="K489" s="86" t="s">
        <v>88</v>
      </c>
      <c r="L489" s="86"/>
      <c r="M489" s="699">
        <v>180</v>
      </c>
      <c r="N489" s="699"/>
      <c r="O489" s="715" t="s">
        <v>706</v>
      </c>
      <c r="P489" s="701"/>
      <c r="Q489" s="701"/>
      <c r="R489" s="701"/>
      <c r="S489" s="701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57</v>
      </c>
      <c r="AE489" s="81" t="s">
        <v>57</v>
      </c>
      <c r="AF489" s="681" t="s">
        <v>707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97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4301135619</v>
      </c>
      <c r="D490" s="82">
        <v>4640242181097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89</v>
      </c>
      <c r="K490" s="86" t="s">
        <v>88</v>
      </c>
      <c r="L490" s="86"/>
      <c r="M490" s="699">
        <v>180</v>
      </c>
      <c r="N490" s="699"/>
      <c r="O490" s="700" t="s">
        <v>706</v>
      </c>
      <c r="P490" s="701"/>
      <c r="Q490" s="701"/>
      <c r="R490" s="701"/>
      <c r="S490" s="701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57</v>
      </c>
      <c r="AE490" s="81" t="s">
        <v>57</v>
      </c>
      <c r="AF490" s="683" t="s">
        <v>707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97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81" t="s">
        <v>708</v>
      </c>
      <c r="B491" s="82" t="s">
        <v>709</v>
      </c>
      <c r="C491" s="82">
        <v>4301135269</v>
      </c>
      <c r="D491" s="82">
        <v>4640242181127</v>
      </c>
      <c r="E491" s="83">
        <v>0.8</v>
      </c>
      <c r="F491" s="84">
        <v>5</v>
      </c>
      <c r="G491" s="83">
        <v>4</v>
      </c>
      <c r="H491" s="83">
        <v>4.2830000000000004</v>
      </c>
      <c r="I491" s="85">
        <v>84</v>
      </c>
      <c r="J491" s="85" t="s">
        <v>89</v>
      </c>
      <c r="K491" s="86" t="s">
        <v>88</v>
      </c>
      <c r="L491" s="86"/>
      <c r="M491" s="699">
        <v>180</v>
      </c>
      <c r="N491" s="699"/>
      <c r="O491" s="702" t="s">
        <v>710</v>
      </c>
      <c r="P491" s="701"/>
      <c r="Q491" s="701"/>
      <c r="R491" s="701"/>
      <c r="S491" s="701"/>
      <c r="T491" s="87" t="s">
        <v>42</v>
      </c>
      <c r="U491" s="64">
        <v>0</v>
      </c>
      <c r="V491" s="65">
        <f>IFERROR(IF(U491="","",U491),"")</f>
        <v>0</v>
      </c>
      <c r="W491" s="64">
        <v>0</v>
      </c>
      <c r="X491" s="65">
        <f>IFERROR(IF(W491="","",W491),"")</f>
        <v>0</v>
      </c>
      <c r="Y491" s="64">
        <v>0</v>
      </c>
      <c r="Z491" s="65">
        <f>IFERROR(IF(Y491="","",Y491),"")</f>
        <v>0</v>
      </c>
      <c r="AA491" s="64">
        <v>0</v>
      </c>
      <c r="AB491" s="65">
        <f>IFERROR(IF(AA491="","",AA491),"")</f>
        <v>0</v>
      </c>
      <c r="AC491" s="66" t="str">
        <f>IF(IFERROR(U491*0.0155,0)+IFERROR(W491*0.0155,0)+IFERROR(Y491*0.0155,0)+IFERROR(AA491*0.0155,0)=0,"",IFERROR(U491*0.0155,0)+IFERROR(W491*0.0155,0)+IFERROR(Y491*0.0155,0)+IFERROR(AA491*0.0155,0))</f>
        <v/>
      </c>
      <c r="AD491" s="81" t="s">
        <v>57</v>
      </c>
      <c r="AE491" s="81" t="s">
        <v>57</v>
      </c>
      <c r="AF491" s="685" t="s">
        <v>707</v>
      </c>
      <c r="AG491" s="2"/>
      <c r="AH491" s="2"/>
      <c r="AI491" s="2"/>
      <c r="AJ491" s="2"/>
      <c r="AK491" s="2"/>
      <c r="AL491" s="60"/>
      <c r="AM491" s="60"/>
      <c r="AN491" s="60"/>
      <c r="AO491" s="2"/>
      <c r="AP491" s="2"/>
      <c r="AQ491" s="2"/>
      <c r="AR491" s="2"/>
      <c r="AS491" s="2"/>
      <c r="AT491" s="2"/>
      <c r="AU491" s="20"/>
      <c r="AV491" s="20"/>
      <c r="AW491" s="21"/>
      <c r="BB491" s="684" t="s">
        <v>97</v>
      </c>
      <c r="BO491" s="79">
        <f>IFERROR(U491*H491,0)</f>
        <v>0</v>
      </c>
      <c r="BP491" s="79">
        <f>IFERROR(V491*H491,0)</f>
        <v>0</v>
      </c>
      <c r="BQ491" s="79">
        <f>IFERROR(U491/I491,0)</f>
        <v>0</v>
      </c>
      <c r="BR491" s="79">
        <f>IFERROR(V491/I491,0)</f>
        <v>0</v>
      </c>
      <c r="BS491" s="79">
        <f>IFERROR(W491*H491,0)</f>
        <v>0</v>
      </c>
      <c r="BT491" s="79">
        <f>IFERROR(X491*H491,0)</f>
        <v>0</v>
      </c>
      <c r="BU491" s="79">
        <f>IFERROR(W491/I491,0)</f>
        <v>0</v>
      </c>
      <c r="BV491" s="79">
        <f>IFERROR(X491/I491,0)</f>
        <v>0</v>
      </c>
      <c r="BW491" s="79">
        <f>IFERROR(Y491*H491,0)</f>
        <v>0</v>
      </c>
      <c r="BX491" s="79">
        <f>IFERROR(Z491*H491,0)</f>
        <v>0</v>
      </c>
      <c r="BY491" s="79">
        <f>IFERROR(Y491/I491,0)</f>
        <v>0</v>
      </c>
      <c r="BZ491" s="79">
        <f>IFERROR(Z491/I491,0)</f>
        <v>0</v>
      </c>
      <c r="CA491" s="79">
        <f>IFERROR(AA491*H491,0)</f>
        <v>0</v>
      </c>
      <c r="CB491" s="79">
        <f>IFERROR(AB491*H491,0)</f>
        <v>0</v>
      </c>
      <c r="CC491" s="79">
        <f>IFERROR(AA491/I491,0)</f>
        <v>0</v>
      </c>
      <c r="CD491" s="79">
        <f>IFERROR(AB491/I491,0)</f>
        <v>0</v>
      </c>
    </row>
    <row r="492" spans="1:82" hidden="1" x14ac:dyDescent="0.2">
      <c r="A492" s="81" t="s">
        <v>708</v>
      </c>
      <c r="B492" s="82" t="s">
        <v>709</v>
      </c>
      <c r="C492" s="82">
        <v>4301135621</v>
      </c>
      <c r="D492" s="82">
        <v>4640242181127</v>
      </c>
      <c r="E492" s="83">
        <v>0.8</v>
      </c>
      <c r="F492" s="84">
        <v>5</v>
      </c>
      <c r="G492" s="83">
        <v>4</v>
      </c>
      <c r="H492" s="83">
        <v>4.2830000000000004</v>
      </c>
      <c r="I492" s="85">
        <v>84</v>
      </c>
      <c r="J492" s="85" t="s">
        <v>89</v>
      </c>
      <c r="K492" s="86" t="s">
        <v>88</v>
      </c>
      <c r="L492" s="86"/>
      <c r="M492" s="699">
        <v>180</v>
      </c>
      <c r="N492" s="699"/>
      <c r="O492" s="703" t="s">
        <v>710</v>
      </c>
      <c r="P492" s="701"/>
      <c r="Q492" s="701"/>
      <c r="R492" s="701"/>
      <c r="S492" s="701"/>
      <c r="T492" s="87" t="s">
        <v>42</v>
      </c>
      <c r="U492" s="64">
        <v>0</v>
      </c>
      <c r="V492" s="65">
        <f>IFERROR(IF(U492="","",U492),"")</f>
        <v>0</v>
      </c>
      <c r="W492" s="64">
        <v>0</v>
      </c>
      <c r="X492" s="65">
        <f>IFERROR(IF(W492="","",W492),"")</f>
        <v>0</v>
      </c>
      <c r="Y492" s="64">
        <v>0</v>
      </c>
      <c r="Z492" s="65">
        <f>IFERROR(IF(Y492="","",Y492),"")</f>
        <v>0</v>
      </c>
      <c r="AA492" s="64">
        <v>0</v>
      </c>
      <c r="AB492" s="65">
        <f>IFERROR(IF(AA492="","",AA492),"")</f>
        <v>0</v>
      </c>
      <c r="AC492" s="66" t="str">
        <f>IF(IFERROR(U492*0.0155,0)+IFERROR(W492*0.0155,0)+IFERROR(Y492*0.0155,0)+IFERROR(AA492*0.0155,0)=0,"",IFERROR(U492*0.0155,0)+IFERROR(W492*0.0155,0)+IFERROR(Y492*0.0155,0)+IFERROR(AA492*0.0155,0))</f>
        <v/>
      </c>
      <c r="AD492" s="81" t="s">
        <v>57</v>
      </c>
      <c r="AE492" s="81" t="s">
        <v>57</v>
      </c>
      <c r="AF492" s="687" t="s">
        <v>707</v>
      </c>
      <c r="AG492" s="2"/>
      <c r="AH492" s="2"/>
      <c r="AI492" s="2"/>
      <c r="AJ492" s="2"/>
      <c r="AK492" s="2"/>
      <c r="AL492" s="60"/>
      <c r="AM492" s="60"/>
      <c r="AN492" s="60"/>
      <c r="AO492" s="2"/>
      <c r="AP492" s="2"/>
      <c r="AQ492" s="2"/>
      <c r="AR492" s="2"/>
      <c r="AS492" s="2"/>
      <c r="AT492" s="2"/>
      <c r="AU492" s="20"/>
      <c r="AV492" s="20"/>
      <c r="AW492" s="21"/>
      <c r="BB492" s="686" t="s">
        <v>97</v>
      </c>
      <c r="BO492" s="79">
        <f>IFERROR(U492*H492,0)</f>
        <v>0</v>
      </c>
      <c r="BP492" s="79">
        <f>IFERROR(V492*H492,0)</f>
        <v>0</v>
      </c>
      <c r="BQ492" s="79">
        <f>IFERROR(U492/I492,0)</f>
        <v>0</v>
      </c>
      <c r="BR492" s="79">
        <f>IFERROR(V492/I492,0)</f>
        <v>0</v>
      </c>
      <c r="BS492" s="79">
        <f>IFERROR(W492*H492,0)</f>
        <v>0</v>
      </c>
      <c r="BT492" s="79">
        <f>IFERROR(X492*H492,0)</f>
        <v>0</v>
      </c>
      <c r="BU492" s="79">
        <f>IFERROR(W492/I492,0)</f>
        <v>0</v>
      </c>
      <c r="BV492" s="79">
        <f>IFERROR(X492/I492,0)</f>
        <v>0</v>
      </c>
      <c r="BW492" s="79">
        <f>IFERROR(Y492*H492,0)</f>
        <v>0</v>
      </c>
      <c r="BX492" s="79">
        <f>IFERROR(Z492*H492,0)</f>
        <v>0</v>
      </c>
      <c r="BY492" s="79">
        <f>IFERROR(Y492/I492,0)</f>
        <v>0</v>
      </c>
      <c r="BZ492" s="79">
        <f>IFERROR(Z492/I492,0)</f>
        <v>0</v>
      </c>
      <c r="CA492" s="79">
        <f>IFERROR(AA492*H492,0)</f>
        <v>0</v>
      </c>
      <c r="CB492" s="79">
        <f>IFERROR(AB492*H492,0)</f>
        <v>0</v>
      </c>
      <c r="CC492" s="79">
        <f>IFERROR(AA492/I492,0)</f>
        <v>0</v>
      </c>
      <c r="CD492" s="79">
        <f>IFERROR(AB492/I492,0)</f>
        <v>0</v>
      </c>
    </row>
    <row r="493" spans="1:82" hidden="1" x14ac:dyDescent="0.2">
      <c r="A493" s="696"/>
      <c r="B493" s="696"/>
      <c r="C493" s="696"/>
      <c r="D493" s="696"/>
      <c r="E493" s="696"/>
      <c r="F493" s="696"/>
      <c r="G493" s="696"/>
      <c r="H493" s="696"/>
      <c r="I493" s="696"/>
      <c r="J493" s="696"/>
      <c r="K493" s="696"/>
      <c r="L493" s="696"/>
      <c r="M493" s="696"/>
      <c r="N493" s="696"/>
      <c r="O493" s="704" t="s">
        <v>43</v>
      </c>
      <c r="P493" s="705"/>
      <c r="Q493" s="705"/>
      <c r="R493" s="705"/>
      <c r="S493" s="705"/>
      <c r="T493" s="39" t="s">
        <v>42</v>
      </c>
      <c r="U493" s="104">
        <f t="shared" ref="U493:AB493" si="359">IFERROR(SUM(U489:U492),0)</f>
        <v>0</v>
      </c>
      <c r="V493" s="104">
        <f t="shared" si="359"/>
        <v>0</v>
      </c>
      <c r="W493" s="104">
        <f t="shared" si="359"/>
        <v>0</v>
      </c>
      <c r="X493" s="104">
        <f t="shared" si="359"/>
        <v>0</v>
      </c>
      <c r="Y493" s="104">
        <f t="shared" si="359"/>
        <v>0</v>
      </c>
      <c r="Z493" s="104">
        <f t="shared" si="359"/>
        <v>0</v>
      </c>
      <c r="AA493" s="104">
        <f t="shared" si="359"/>
        <v>0</v>
      </c>
      <c r="AB493" s="104">
        <f t="shared" si="359"/>
        <v>0</v>
      </c>
      <c r="AC493" s="104">
        <f>IFERROR(IF(AC489="",0,AC489),0)+IFERROR(IF(AC490="",0,AC490),0)+IFERROR(IF(AC491="",0,AC491),0)+IFERROR(IF(AC492="",0,AC492),0)</f>
        <v>0</v>
      </c>
      <c r="AD493" s="3"/>
      <c r="AE493" s="71"/>
      <c r="AF493" s="3"/>
      <c r="AG493" s="3"/>
      <c r="AH493" s="3"/>
      <c r="AI493" s="3"/>
      <c r="AJ493" s="3"/>
      <c r="AK493" s="3"/>
      <c r="AL493" s="61"/>
      <c r="AM493" s="61"/>
      <c r="AN493" s="61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idden="1" x14ac:dyDescent="0.2">
      <c r="A494" s="696"/>
      <c r="B494" s="696"/>
      <c r="C494" s="696"/>
      <c r="D494" s="696"/>
      <c r="E494" s="696"/>
      <c r="F494" s="696"/>
      <c r="G494" s="696"/>
      <c r="H494" s="696"/>
      <c r="I494" s="696"/>
      <c r="J494" s="696"/>
      <c r="K494" s="696"/>
      <c r="L494" s="696"/>
      <c r="M494" s="696"/>
      <c r="N494" s="696"/>
      <c r="O494" s="704" t="s">
        <v>43</v>
      </c>
      <c r="P494" s="705"/>
      <c r="Q494" s="705"/>
      <c r="R494" s="705"/>
      <c r="S494" s="705"/>
      <c r="T494" s="39" t="s">
        <v>0</v>
      </c>
      <c r="U494" s="106">
        <f>IFERROR(U489*G489,0)+IFERROR(U490*G490,0)+IFERROR(U491*G491,0)+IFERROR(U492*G492,0)</f>
        <v>0</v>
      </c>
      <c r="V494" s="106">
        <f>IFERROR(V489*G489,0)+IFERROR(V490*G490,0)+IFERROR(V491*G491,0)+IFERROR(V492*G492,0)</f>
        <v>0</v>
      </c>
      <c r="W494" s="106">
        <f>IFERROR(W489*G489,0)+IFERROR(W490*G490,0)+IFERROR(W491*G491,0)+IFERROR(W492*G492,0)</f>
        <v>0</v>
      </c>
      <c r="X494" s="106">
        <f>IFERROR(X489*G489,0)+IFERROR(X490*G490,0)+IFERROR(X491*G491,0)+IFERROR(X492*G492,0)</f>
        <v>0</v>
      </c>
      <c r="Y494" s="106">
        <f>IFERROR(Y489*G489,0)+IFERROR(Y490*G490,0)+IFERROR(Y491*G491,0)+IFERROR(Y492*G492,0)</f>
        <v>0</v>
      </c>
      <c r="Z494" s="106">
        <f>IFERROR(Z489*G489,0)+IFERROR(Z490*G490,0)+IFERROR(Z491*G491,0)+IFERROR(Z492*G492,0)</f>
        <v>0</v>
      </c>
      <c r="AA494" s="106">
        <f>IFERROR(AA489*G489,0)+IFERROR(AA490*G490,0)+IFERROR(AA491*G491,0)+IFERROR(AA492*G492,0)</f>
        <v>0</v>
      </c>
      <c r="AB494" s="106">
        <f>IFERROR(AB489*G489,0)+IFERROR(AB490*G490,0)+IFERROR(AB491*G491,0)+IFERROR(AB492*G492,0)</f>
        <v>0</v>
      </c>
      <c r="AC494" s="104" t="s">
        <v>57</v>
      </c>
      <c r="AD494" s="3"/>
      <c r="AE494" s="71"/>
      <c r="AF494" s="3"/>
      <c r="AG494" s="3"/>
      <c r="AH494" s="3"/>
      <c r="AI494" s="3"/>
      <c r="AJ494" s="3"/>
      <c r="AK494" s="3"/>
      <c r="AL494" s="61"/>
      <c r="AM494" s="61"/>
      <c r="AN494" s="61"/>
      <c r="AO494" s="3"/>
      <c r="AP494" s="3"/>
      <c r="AQ494" s="2"/>
      <c r="AR494" s="2"/>
      <c r="AS494" s="2"/>
      <c r="AT494" s="2"/>
      <c r="AU494" s="20"/>
      <c r="AV494" s="20"/>
      <c r="AW494" s="21"/>
    </row>
    <row r="495" spans="1:82" ht="15" customHeight="1" x14ac:dyDescent="0.2">
      <c r="A495" s="696"/>
      <c r="B495" s="696"/>
      <c r="C495" s="696"/>
      <c r="D495" s="696"/>
      <c r="E495" s="696"/>
      <c r="F495" s="696"/>
      <c r="G495" s="696"/>
      <c r="H495" s="696"/>
      <c r="I495" s="696"/>
      <c r="J495" s="696"/>
      <c r="K495" s="696"/>
      <c r="L495" s="696"/>
      <c r="M495" s="696"/>
      <c r="N495" s="696"/>
      <c r="O495" s="694" t="s">
        <v>35</v>
      </c>
      <c r="P495" s="695"/>
      <c r="Q495" s="695"/>
      <c r="R495" s="695"/>
      <c r="S495" s="695"/>
      <c r="T495" s="39" t="s">
        <v>0</v>
      </c>
      <c r="U495" s="50">
        <f t="shared" ref="U495:AB495" si="360">U23+U40+U46+U56+U70+U76+U81+U88+U98+U104+U112+U121+U156+U166+U181+U203+U221+U235+U242+U248+U254+U261+U267+U273+U286+U296+U300+U325+U329+U336+U341+U346+U353+U362+U367+U374+U380+U387+U392+U398+U404+U411+U416+U422+U426+U433+U442+U481+U486+U494</f>
        <v>0</v>
      </c>
      <c r="V495" s="50">
        <f t="shared" si="360"/>
        <v>0</v>
      </c>
      <c r="W495" s="50">
        <f t="shared" si="360"/>
        <v>32.4</v>
      </c>
      <c r="X495" s="50">
        <f t="shared" si="360"/>
        <v>32.4</v>
      </c>
      <c r="Y495" s="50">
        <f t="shared" si="360"/>
        <v>0</v>
      </c>
      <c r="Z495" s="50">
        <f t="shared" si="360"/>
        <v>0</v>
      </c>
      <c r="AA495" s="50">
        <f t="shared" si="360"/>
        <v>0</v>
      </c>
      <c r="AB495" s="50">
        <f t="shared" si="360"/>
        <v>0</v>
      </c>
      <c r="AC495" s="52" t="s">
        <v>57</v>
      </c>
      <c r="AD495" s="2"/>
      <c r="AE495" s="70"/>
      <c r="AF495" s="120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696"/>
      <c r="B496" s="696"/>
      <c r="C496" s="696"/>
      <c r="D496" s="696"/>
      <c r="E496" s="696"/>
      <c r="F496" s="696"/>
      <c r="G496" s="696"/>
      <c r="H496" s="696"/>
      <c r="I496" s="696"/>
      <c r="J496" s="696"/>
      <c r="K496" s="696"/>
      <c r="L496" s="696"/>
      <c r="M496" s="696"/>
      <c r="N496" s="696"/>
      <c r="O496" s="694" t="s">
        <v>36</v>
      </c>
      <c r="P496" s="695"/>
      <c r="Q496" s="695"/>
      <c r="R496" s="695"/>
      <c r="S496" s="695"/>
      <c r="T496" s="39" t="s">
        <v>0</v>
      </c>
      <c r="U496" s="51">
        <f>IFERROR(SUM(BO21:BO492),0)</f>
        <v>0</v>
      </c>
      <c r="V496" s="51">
        <f>IFERROR(SUM(BP21:BP492),0)</f>
        <v>0</v>
      </c>
      <c r="W496" s="51">
        <f>IFERROR(SUM(BS21:BS492),0)</f>
        <v>41.3232</v>
      </c>
      <c r="X496" s="51">
        <f>IFERROR(SUM(BT21:BT492),0)</f>
        <v>41.3232</v>
      </c>
      <c r="Y496" s="51">
        <f>IFERROR(SUM(BW21:BW492),0)</f>
        <v>0</v>
      </c>
      <c r="Z496" s="51">
        <f>IFERROR(SUM(BX21:BX492),0)</f>
        <v>0</v>
      </c>
      <c r="AA496" s="51">
        <f>IFERROR(SUM(CA21:CA492),0)</f>
        <v>0</v>
      </c>
      <c r="AB496" s="51">
        <f>IFERROR(SUM(CB21:CB492),0)</f>
        <v>0</v>
      </c>
      <c r="AC496" s="52" t="s">
        <v>57</v>
      </c>
      <c r="AD496" s="2"/>
      <c r="AE496" s="70"/>
      <c r="AF496" s="121"/>
      <c r="AG496" s="2"/>
      <c r="AH496" s="2"/>
      <c r="AI496" s="2"/>
      <c r="AJ496" s="2"/>
      <c r="AK496" s="2"/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696"/>
      <c r="B497" s="696"/>
      <c r="C497" s="696"/>
      <c r="D497" s="696"/>
      <c r="E497" s="696"/>
      <c r="F497" s="696"/>
      <c r="G497" s="696"/>
      <c r="H497" s="696"/>
      <c r="I497" s="696"/>
      <c r="J497" s="696"/>
      <c r="K497" s="696"/>
      <c r="L497" s="696"/>
      <c r="M497" s="696"/>
      <c r="N497" s="696"/>
      <c r="O497" s="694" t="s">
        <v>37</v>
      </c>
      <c r="P497" s="695"/>
      <c r="Q497" s="695"/>
      <c r="R497" s="695"/>
      <c r="S497" s="695"/>
      <c r="T497" s="39" t="s">
        <v>22</v>
      </c>
      <c r="U497" s="51">
        <f>ROUNDUP(SUM(BQ21:BQ492),0)</f>
        <v>0</v>
      </c>
      <c r="V497" s="51">
        <f>ROUNDUP(SUM(BR21:BR492),0)</f>
        <v>0</v>
      </c>
      <c r="W497" s="51">
        <f>ROUNDUP(SUM(BU21:BU492),0)</f>
        <v>1</v>
      </c>
      <c r="X497" s="51">
        <f>ROUNDUP(SUM(BV21:BV492),0)</f>
        <v>1</v>
      </c>
      <c r="Y497" s="51">
        <f>ROUNDUP(SUM(BY21:BY492),0)</f>
        <v>0</v>
      </c>
      <c r="Z497" s="51">
        <f>ROUNDUP(SUM(BZ21:BZ492),0)</f>
        <v>0</v>
      </c>
      <c r="AA497" s="51">
        <f>ROUNDUP(SUM(CC21:CC492),0)</f>
        <v>0</v>
      </c>
      <c r="AB497" s="51">
        <f>ROUNDUP(SUM(CD21:CD492),0)</f>
        <v>0</v>
      </c>
      <c r="AC497" s="52" t="s">
        <v>57</v>
      </c>
      <c r="AD497" s="2"/>
      <c r="AE497" s="70"/>
      <c r="AF497" s="122"/>
      <c r="AG497" s="2"/>
      <c r="AH497" s="2"/>
      <c r="AI497" s="2"/>
      <c r="AJ497" s="2"/>
      <c r="AK497" s="2"/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696"/>
      <c r="B498" s="696"/>
      <c r="C498" s="696"/>
      <c r="D498" s="696"/>
      <c r="E498" s="696"/>
      <c r="F498" s="696"/>
      <c r="G498" s="696"/>
      <c r="H498" s="696"/>
      <c r="I498" s="696"/>
      <c r="J498" s="696"/>
      <c r="K498" s="696"/>
      <c r="L498" s="696"/>
      <c r="M498" s="696"/>
      <c r="N498" s="696"/>
      <c r="O498" s="694" t="s">
        <v>38</v>
      </c>
      <c r="P498" s="695"/>
      <c r="Q498" s="695"/>
      <c r="R498" s="695"/>
      <c r="S498" s="695"/>
      <c r="T498" s="39" t="s">
        <v>0</v>
      </c>
      <c r="U498" s="50">
        <f t="shared" ref="U498:AB498" si="361">U496+U497*25</f>
        <v>0</v>
      </c>
      <c r="V498" s="50">
        <f t="shared" si="361"/>
        <v>0</v>
      </c>
      <c r="W498" s="50">
        <f t="shared" si="361"/>
        <v>66.3232</v>
      </c>
      <c r="X498" s="50">
        <f t="shared" si="361"/>
        <v>66.3232</v>
      </c>
      <c r="Y498" s="50">
        <f t="shared" si="361"/>
        <v>0</v>
      </c>
      <c r="Z498" s="50">
        <f t="shared" si="361"/>
        <v>0</v>
      </c>
      <c r="AA498" s="50">
        <f t="shared" si="361"/>
        <v>0</v>
      </c>
      <c r="AB498" s="50">
        <f t="shared" si="361"/>
        <v>0</v>
      </c>
      <c r="AC498" s="52" t="s">
        <v>57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696"/>
      <c r="B499" s="696"/>
      <c r="C499" s="696"/>
      <c r="D499" s="696"/>
      <c r="E499" s="696"/>
      <c r="F499" s="696"/>
      <c r="G499" s="696"/>
      <c r="H499" s="696"/>
      <c r="I499" s="696"/>
      <c r="J499" s="696"/>
      <c r="K499" s="696"/>
      <c r="L499" s="696"/>
      <c r="M499" s="696"/>
      <c r="N499" s="696"/>
      <c r="O499" s="694" t="s">
        <v>39</v>
      </c>
      <c r="P499" s="695"/>
      <c r="Q499" s="695"/>
      <c r="R499" s="695"/>
      <c r="S499" s="695"/>
      <c r="T499" s="39" t="s">
        <v>22</v>
      </c>
      <c r="U499" s="50">
        <f t="shared" ref="U499:AB499" si="362">U22+U39+U45+U55+U69+U75+U80+U87+U97+U103+U111+U120+U155+U165+U180+U202+U220+U234+U241+U247+U253+U260+U266+U272+U285+U295+U299+U324+U328+U335+U340+U345+U352+U361+U366+U373+U379+U386+U391+U397+U403+U410+U415+U421+U425+U432+U441+U480+U485+U493</f>
        <v>0</v>
      </c>
      <c r="V499" s="50">
        <f t="shared" si="362"/>
        <v>0</v>
      </c>
      <c r="W499" s="50">
        <f t="shared" si="362"/>
        <v>18</v>
      </c>
      <c r="X499" s="50">
        <f t="shared" si="362"/>
        <v>18</v>
      </c>
      <c r="Y499" s="50">
        <f t="shared" si="362"/>
        <v>0</v>
      </c>
      <c r="Z499" s="50">
        <f t="shared" si="362"/>
        <v>0</v>
      </c>
      <c r="AA499" s="50">
        <f t="shared" si="362"/>
        <v>0</v>
      </c>
      <c r="AB499" s="50">
        <f t="shared" si="362"/>
        <v>0</v>
      </c>
      <c r="AC499" s="52" t="s">
        <v>57</v>
      </c>
      <c r="AL499" s="60"/>
      <c r="AM499" s="60"/>
      <c r="AN499" s="60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4.25" hidden="1" x14ac:dyDescent="0.2">
      <c r="A500" s="696"/>
      <c r="B500" s="696"/>
      <c r="C500" s="696"/>
      <c r="D500" s="696"/>
      <c r="E500" s="696"/>
      <c r="F500" s="696"/>
      <c r="G500" s="696"/>
      <c r="H500" s="696"/>
      <c r="I500" s="696"/>
      <c r="J500" s="696"/>
      <c r="K500" s="696"/>
      <c r="L500" s="696"/>
      <c r="M500" s="696"/>
      <c r="N500" s="696"/>
      <c r="O500" s="694" t="s">
        <v>41</v>
      </c>
      <c r="P500" s="695"/>
      <c r="Q500" s="695"/>
      <c r="R500" s="695"/>
      <c r="S500" s="695"/>
      <c r="T500" s="40" t="s">
        <v>40</v>
      </c>
      <c r="U500" s="52" t="s">
        <v>57</v>
      </c>
      <c r="V500" s="52" t="s">
        <v>57</v>
      </c>
      <c r="W500" s="52" t="s">
        <v>57</v>
      </c>
      <c r="X500" s="52" t="s">
        <v>57</v>
      </c>
      <c r="Y500" s="52" t="s">
        <v>57</v>
      </c>
      <c r="Z500" s="52" t="s">
        <v>57</v>
      </c>
      <c r="AA500" s="52" t="s">
        <v>57</v>
      </c>
      <c r="AB500" s="52" t="s">
        <v>57</v>
      </c>
      <c r="AC500" s="52">
        <f>AC22+AC39+AC45+AC55+AC69+AC75+AC80+AC87+AC97+AC103+AC111+AC120+AC155+AC165+AC180+AC202+AC220+AC234+AC241+AC247+AC253+AC260+AC266+AC272+AC285+AC295+AC299+AC324+AC328+AC335+AC340+AC345+AC352+AC361+AC366+AC373+AC379+AC386+AC391+AC397+AC403+AC410+AC415+AC421+AC425+AC432+AC441+AC480+AC485+AC493</f>
        <v>0.22127999999999998</v>
      </c>
      <c r="AL500" s="60"/>
      <c r="AM500" s="60"/>
      <c r="AN500" s="60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2.75" customHeight="1" thickBot="1" x14ac:dyDescent="0.25">
      <c r="A501" s="6"/>
      <c r="B501" s="6"/>
      <c r="C501" s="6"/>
      <c r="D501" s="6"/>
      <c r="E501" s="6"/>
      <c r="F501" s="7"/>
      <c r="G501" s="7"/>
      <c r="H501" s="6"/>
      <c r="I501" s="6"/>
      <c r="J501" s="6"/>
      <c r="K501" s="11"/>
      <c r="L501" s="11"/>
      <c r="M501" s="11"/>
      <c r="N501" s="8"/>
      <c r="O501" s="9"/>
      <c r="P501" s="9"/>
      <c r="Q501" s="10"/>
      <c r="T501" s="4"/>
      <c r="U501" s="688"/>
      <c r="V501" s="689"/>
      <c r="W501" s="690"/>
      <c r="X501" s="690"/>
      <c r="Y501" s="690"/>
      <c r="Z501" s="690"/>
      <c r="AA501" s="689"/>
      <c r="AB501" s="689"/>
      <c r="AC501" s="691"/>
      <c r="AK501" s="60"/>
      <c r="AL501" s="60"/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26.25" thickBot="1" x14ac:dyDescent="0.25">
      <c r="A502" s="56" t="s">
        <v>10</v>
      </c>
      <c r="B502" s="88" t="s">
        <v>84</v>
      </c>
      <c r="C502" s="692" t="s">
        <v>91</v>
      </c>
      <c r="D502" s="692" t="s">
        <v>91</v>
      </c>
      <c r="E502" s="692" t="s">
        <v>91</v>
      </c>
      <c r="F502" s="692" t="s">
        <v>91</v>
      </c>
      <c r="G502" s="692" t="s">
        <v>91</v>
      </c>
      <c r="H502" s="692" t="s">
        <v>91</v>
      </c>
      <c r="I502" s="692" t="s">
        <v>91</v>
      </c>
      <c r="J502" s="697"/>
      <c r="K502" s="692" t="s">
        <v>91</v>
      </c>
      <c r="L502" s="698"/>
      <c r="M502" s="692" t="s">
        <v>91</v>
      </c>
      <c r="N502" s="692" t="s">
        <v>91</v>
      </c>
      <c r="O502" s="692" t="s">
        <v>91</v>
      </c>
      <c r="P502" s="692" t="s">
        <v>91</v>
      </c>
      <c r="Q502" s="692" t="s">
        <v>91</v>
      </c>
      <c r="R502" s="692" t="s">
        <v>91</v>
      </c>
      <c r="S502" s="692" t="s">
        <v>91</v>
      </c>
      <c r="T502" s="692" t="s">
        <v>91</v>
      </c>
      <c r="U502" s="692" t="s">
        <v>91</v>
      </c>
      <c r="V502" s="692" t="s">
        <v>396</v>
      </c>
      <c r="W502" s="692" t="s">
        <v>396</v>
      </c>
      <c r="X502" s="692" t="s">
        <v>396</v>
      </c>
      <c r="Y502" s="88" t="s">
        <v>465</v>
      </c>
      <c r="Z502" s="692" t="s">
        <v>505</v>
      </c>
      <c r="AA502" s="692" t="s">
        <v>505</v>
      </c>
      <c r="AB502" s="692" t="s">
        <v>505</v>
      </c>
      <c r="AC502" s="692" t="s">
        <v>505</v>
      </c>
      <c r="AD502" s="692" t="s">
        <v>505</v>
      </c>
      <c r="AE502" s="692" t="s">
        <v>505</v>
      </c>
      <c r="AF502" s="88" t="s">
        <v>554</v>
      </c>
      <c r="AG502" s="88" t="s">
        <v>559</v>
      </c>
      <c r="AH502" s="88" t="s">
        <v>568</v>
      </c>
      <c r="AI502" s="88" t="s">
        <v>579</v>
      </c>
      <c r="AJ502" s="692" t="s">
        <v>404</v>
      </c>
      <c r="AK502" s="692" t="s">
        <v>404</v>
      </c>
      <c r="AL502" s="692" t="s">
        <v>404</v>
      </c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3.5" thickBot="1" x14ac:dyDescent="0.25">
      <c r="A503" s="693" t="s">
        <v>11</v>
      </c>
      <c r="B503" s="692" t="s">
        <v>84</v>
      </c>
      <c r="C503" s="692" t="s">
        <v>92</v>
      </c>
      <c r="D503" s="692" t="s">
        <v>111</v>
      </c>
      <c r="E503" s="692" t="s">
        <v>118</v>
      </c>
      <c r="F503" s="692" t="s">
        <v>136</v>
      </c>
      <c r="G503" s="692" t="s">
        <v>159</v>
      </c>
      <c r="H503" s="692" t="s">
        <v>187</v>
      </c>
      <c r="I503" s="692" t="s">
        <v>194</v>
      </c>
      <c r="K503" s="692" t="s">
        <v>219</v>
      </c>
      <c r="L503" s="12"/>
      <c r="M503" s="692" t="s">
        <v>219</v>
      </c>
      <c r="N503" s="692" t="s">
        <v>270</v>
      </c>
      <c r="O503" s="692" t="s">
        <v>283</v>
      </c>
      <c r="P503" s="692" t="s">
        <v>310</v>
      </c>
      <c r="Q503" s="692" t="s">
        <v>333</v>
      </c>
      <c r="R503" s="692" t="s">
        <v>353</v>
      </c>
      <c r="S503" s="692" t="s">
        <v>378</v>
      </c>
      <c r="T503" s="692" t="s">
        <v>384</v>
      </c>
      <c r="U503" s="692" t="s">
        <v>392</v>
      </c>
      <c r="V503" s="692" t="s">
        <v>397</v>
      </c>
      <c r="W503" s="692" t="s">
        <v>404</v>
      </c>
      <c r="X503" s="692" t="s">
        <v>442</v>
      </c>
      <c r="Y503" s="692" t="s">
        <v>466</v>
      </c>
      <c r="Z503" s="692" t="s">
        <v>506</v>
      </c>
      <c r="AA503" s="692" t="s">
        <v>516</v>
      </c>
      <c r="AB503" s="692" t="s">
        <v>520</v>
      </c>
      <c r="AC503" s="692" t="s">
        <v>528</v>
      </c>
      <c r="AD503" s="692" t="s">
        <v>542</v>
      </c>
      <c r="AE503" s="692" t="s">
        <v>546</v>
      </c>
      <c r="AF503" s="692" t="s">
        <v>555</v>
      </c>
      <c r="AG503" s="692" t="s">
        <v>560</v>
      </c>
      <c r="AH503" s="692" t="s">
        <v>568</v>
      </c>
      <c r="AI503" s="692" t="s">
        <v>579</v>
      </c>
      <c r="AJ503" s="692" t="s">
        <v>404</v>
      </c>
      <c r="AK503" s="692" t="s">
        <v>699</v>
      </c>
      <c r="AL503" s="692" t="s">
        <v>703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ht="13.5" thickBot="1" x14ac:dyDescent="0.25">
      <c r="A504" s="693"/>
      <c r="B504" s="692"/>
      <c r="C504" s="692"/>
      <c r="D504" s="692"/>
      <c r="E504" s="692"/>
      <c r="F504" s="692"/>
      <c r="G504" s="692"/>
      <c r="H504" s="692"/>
      <c r="I504" s="692"/>
      <c r="K504" s="692"/>
      <c r="L504" s="12"/>
      <c r="M504" s="692"/>
      <c r="N504" s="692"/>
      <c r="O504" s="692"/>
      <c r="P504" s="692"/>
      <c r="Q504" s="692"/>
      <c r="R504" s="692"/>
      <c r="S504" s="692"/>
      <c r="T504" s="692"/>
      <c r="U504" s="692"/>
      <c r="V504" s="692"/>
      <c r="W504" s="692"/>
      <c r="X504" s="692"/>
      <c r="Y504" s="692"/>
      <c r="Z504" s="692"/>
      <c r="AA504" s="692"/>
      <c r="AB504" s="692"/>
      <c r="AC504" s="692"/>
      <c r="AD504" s="692"/>
      <c r="AE504" s="692"/>
      <c r="AF504" s="692"/>
      <c r="AG504" s="692"/>
      <c r="AH504" s="692"/>
      <c r="AI504" s="692"/>
      <c r="AJ504" s="692"/>
      <c r="AK504" s="692"/>
      <c r="AL504" s="692"/>
      <c r="AM504" s="60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1" ht="17.25" thickBot="1" x14ac:dyDescent="0.25">
      <c r="A505" s="56" t="s">
        <v>14</v>
      </c>
      <c r="B505" s="57">
        <f>IFERROR(IFERROR(U21*G21,0)+IFERROR(W21*G21,0)+IFERROR(Y21*G21,0)+IFERROR(AA21*G21,0),0)</f>
        <v>0</v>
      </c>
      <c r="C505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5" s="57">
        <f>IFERROR(IFERROR(U43*G43,0)+IFERROR(W43*G43,0)+IFERROR(Y43*G43,0)+IFERROR(AA43*G43,0)+IFERROR(U44*G44,0)+IFERROR(W44*G44,0)+IFERROR(Y44*G44,0)+IFERROR(AA44*G44,0),0)</f>
        <v>0</v>
      </c>
      <c r="E505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+IFERROR(U54*G54,0)+IFERROR(W54*G54,0)+IFERROR(Y54*G54,0)+IFERROR(AA54*G54,0),0)</f>
        <v>14.399999999999999</v>
      </c>
      <c r="F505" s="57">
        <f>IFERROR(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+IFERROR(U68*G68,0)+IFERROR(W68*G68,0)+IFERROR(Y68*G68,0)+IFERROR(AA68*G68,0),0)</f>
        <v>0</v>
      </c>
      <c r="G505" s="57">
        <f>IFERROR(IFERROR(U73*G73,0)+IFERROR(W73*G73,0)+IFERROR(Y73*G73,0)+IFERROR(AA73*G73,0)+IFERROR(U74*G74,0)+IFERROR(W74*G74,0)+IFERROR(Y74*G74,0)+IFERROR(AA74*G74,0)+IFERROR(U78*G78,0)+IFERROR(W78*G78,0)+IFERROR(Y78*G78,0)+IFERROR(AA78*G78,0)+IFERROR(U79*G79,0)+IFERROR(W79*G79,0)+IFERROR(Y79*G79,0)+IFERROR(AA79*G79,0)+IFERROR(U83*G83,0)+IFERROR(W83*G83,0)+IFERROR(Y83*G83,0)+IFERROR(AA83*G83,0)+IFERROR(U84*G84,0)+IFERROR(W84*G84,0)+IFERROR(Y84*G84,0)+IFERROR(AA84*G84,0)+IFERROR(U85*G85,0)+IFERROR(W85*G85,0)+IFERROR(Y85*G85,0)+IFERROR(AA85*G85,0)+IFERROR(U86*G86,0)+IFERROR(W86*G86,0)+IFERROR(Y86*G86,0)+IFERROR(AA86*G86,0)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+IFERROR(U96*G96,0)+IFERROR(W96*G96,0)+IFERROR(Y96*G96,0)+IFERROR(AA96*G96,0),0)</f>
        <v>0</v>
      </c>
      <c r="H505" s="57">
        <f>IFERROR(IFERROR(U101*G101,0)+IFERROR(W101*G101,0)+IFERROR(Y101*G101,0)+IFERROR(AA101*G101,0)+IFERROR(U102*G102,0)+IFERROR(W102*G102,0)+IFERROR(Y102*G102,0)+IFERROR(AA102*G102,0),0)</f>
        <v>0</v>
      </c>
      <c r="I505" s="57">
        <f>IFERROR(IFERROR(U107*G107,0)+IFERROR(W107*G107,0)+IFERROR(Y107*G107,0)+IFERROR(AA107*G107,0)+IFERROR(U108*G108,0)+IFERROR(W108*G108,0)+IFERROR(Y108*G108,0)+IFERROR(AA108*G108,0)+IFERROR(U109*G109,0)+IFERROR(W109*G109,0)+IFERROR(Y109*G109,0)+IFERROR(AA109*G109,0)+IFERROR(U110*G110,0)+IFERROR(W110*G110,0)+IFERROR(Y110*G110,0)+IFERROR(AA110*G110,0),0)</f>
        <v>0</v>
      </c>
      <c r="K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L505" s="12"/>
      <c r="M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N505" s="57">
        <f>IFERROR(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,0)</f>
        <v>0</v>
      </c>
      <c r="O505" s="57">
        <f>IFERROR(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,0)</f>
        <v>0</v>
      </c>
      <c r="P505" s="57">
        <f>IFERROR(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,0)</f>
        <v>0</v>
      </c>
      <c r="Q505" s="57">
        <f>IFERROR(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,0)</f>
        <v>0</v>
      </c>
      <c r="R505" s="57">
        <f>IFERROR(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,0)</f>
        <v>0</v>
      </c>
      <c r="S505" s="57">
        <f>IFERROR(IFERROR(U238*G238,0)+IFERROR(W238*G238,0)+IFERROR(Y238*G238,0)+IFERROR(AA238*G238,0)+IFERROR(U239*G239,0)+IFERROR(W239*G239,0)+IFERROR(Y239*G239,0)+IFERROR(AA239*G239,0)+IFERROR(U240*G240,0)+IFERROR(W240*G240,0)+IFERROR(Y240*G240,0)+IFERROR(AA240*G240,0),0)</f>
        <v>0</v>
      </c>
      <c r="T505" s="57">
        <f>IFERROR(IFERROR(U245*G245,0)+IFERROR(W245*G245,0)+IFERROR(Y245*G245,0)+IFERROR(AA245*G245,0)+IFERROR(U246*G246,0)+IFERROR(W246*G246,0)+IFERROR(Y246*G246,0)+IFERROR(AA246*G246,0),0)</f>
        <v>0</v>
      </c>
      <c r="U505" s="57">
        <f>IFERROR(IFERROR(U251*G251,0)+IFERROR(W251*G251,0)+IFERROR(Y251*G251,0)+IFERROR(AA251*G251,0)+IFERROR(U252*G252,0)+IFERROR(W252*G252,0)+IFERROR(Y252*G252,0)+IFERROR(AA252*G252,0),0)</f>
        <v>0</v>
      </c>
      <c r="V505" s="57">
        <f>IFERROR(IFERROR(U258*G258,0)+IFERROR(W258*G258,0)+IFERROR(Y258*G258,0)+IFERROR(AA258*G258,0)+IFERROR(U259*G259,0)+IFERROR(W259*G259,0)+IFERROR(Y259*G259,0)+IFERROR(AA259*G259,0),0)</f>
        <v>0</v>
      </c>
      <c r="W505" s="57">
        <f>IFERROR(IFERROR(U264*G264,0)+IFERROR(W264*G264,0)+IFERROR(Y264*G264,0)+IFERROR(AA264*G264,0)+IFERROR(U265*G265,0)+IFERROR(W265*G265,0)+IFERROR(Y265*G265,0)+IFERROR(AA265*G265,0)+IFERROR(U269*G269,0)+IFERROR(W269*G269,0)+IFERROR(Y269*G269,0)+IFERROR(AA269*G269,0)+IFERROR(U270*G270,0)+IFERROR(W270*G270,0)+IFERROR(Y270*G270,0)+IFERROR(AA270*G270,0)+IFERROR(U271*G271,0)+IFERROR(W271*G271,0)+IFERROR(Y271*G271,0)+IFERROR(AA271*G271,0)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,0)</f>
        <v>0</v>
      </c>
      <c r="X505" s="57">
        <f>IFERROR(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293*G293,0)+IFERROR(W293*G293,0)+IFERROR(Y293*G293,0)+IFERROR(AA293*G293,0)+IFERROR(U294*G294,0)+IFERROR(W294*G294,0)+IFERROR(Y294*G294,0)+IFERROR(AA294*G294,0)+IFERROR(U298*G298,0)+IFERROR(W298*G298,0)+IFERROR(Y298*G298,0)+IFERROR(AA298*G298,0),0)</f>
        <v>0</v>
      </c>
      <c r="Y505" s="57">
        <f>IFERROR(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327*G327,0)+IFERROR(W327*G327,0)+IFERROR(Y327*G327,0)+IFERROR(AA327*G327,0),0)</f>
        <v>0</v>
      </c>
      <c r="Z505" s="57">
        <f>IFERROR(IFERROR(U333*G333,0)+IFERROR(W333*G333,0)+IFERROR(Y333*G333,0)+IFERROR(AA333*G333,0)+IFERROR(U334*G334,0)+IFERROR(W334*G334,0)+IFERROR(Y334*G334,0)+IFERROR(AA334*G334,0)+IFERROR(U338*G338,0)+IFERROR(W338*G338,0)+IFERROR(Y338*G338,0)+IFERROR(AA338*G338,0)+IFERROR(U339*G339,0)+IFERROR(W339*G339,0)+IFERROR(Y339*G339,0)+IFERROR(AA339*G339,0),0)</f>
        <v>0</v>
      </c>
      <c r="AA505" s="57">
        <f>IFERROR(IFERROR(U344*G344,0)+IFERROR(W344*G344,0)+IFERROR(Y344*G344,0)+IFERROR(AA344*G344,0),0)</f>
        <v>0</v>
      </c>
      <c r="AB505" s="57">
        <f>IFERROR(IFERROR(U349*G349,0)+IFERROR(W349*G349,0)+IFERROR(Y349*G349,0)+IFERROR(AA349*G349,0)+IFERROR(U350*G350,0)+IFERROR(W350*G350,0)+IFERROR(Y350*G350,0)+IFERROR(AA350*G350,0)+IFERROR(U351*G351,0)+IFERROR(W351*G351,0)+IFERROR(Y351*G351,0)+IFERROR(AA351*G351,0),0)</f>
        <v>0</v>
      </c>
      <c r="AC505" s="57">
        <f>IFERROR(IFERROR(U356*G356,0)+IFERROR(W356*G356,0)+IFERROR(Y356*G356,0)+IFERROR(AA356*G356,0)+IFERROR(U357*G357,0)+IFERROR(W357*G357,0)+IFERROR(Y357*G357,0)+IFERROR(AA357*G357,0)+IFERROR(U358*G358,0)+IFERROR(W358*G358,0)+IFERROR(Y358*G358,0)+IFERROR(AA358*G358,0)+IFERROR(U359*G359,0)+IFERROR(W359*G359,0)+IFERROR(Y359*G359,0)+IFERROR(AA359*G359,0)+IFERROR(U360*G360,0)+IFERROR(W360*G360,0)+IFERROR(Y360*G360,0)+IFERROR(AA360*G360,0),0)</f>
        <v>0</v>
      </c>
      <c r="AD505" s="57">
        <f>IFERROR(IFERROR(U365*G365,0)+IFERROR(W365*G365,0)+IFERROR(Y365*G365,0)+IFERROR(AA365*G365,0),0)</f>
        <v>0</v>
      </c>
      <c r="AE505" s="57">
        <f>IFERROR(IFERROR(U370*G370,0)+IFERROR(W370*G370,0)+IFERROR(Y370*G370,0)+IFERROR(AA370*G370,0)+IFERROR(U371*G371,0)+IFERROR(W371*G371,0)+IFERROR(Y371*G371,0)+IFERROR(AA371*G371,0)+IFERROR(U372*G372,0)+IFERROR(W372*G372,0)+IFERROR(Y372*G372,0)+IFERROR(AA372*G372,0),0)</f>
        <v>0</v>
      </c>
      <c r="AF505" s="57">
        <f>IFERROR(IFERROR(U378*G378,0)+IFERROR(W378*G378,0)+IFERROR(Y378*G378,0)+IFERROR(AA378*G378,0),0)</f>
        <v>18</v>
      </c>
      <c r="AG505" s="57">
        <f>IFERROR(IFERROR(U384*G384,0)+IFERROR(W384*G384,0)+IFERROR(Y384*G384,0)+IFERROR(AA384*G384,0)+IFERROR(U385*G385,0)+IFERROR(W385*G385,0)+IFERROR(Y385*G385,0)+IFERROR(AA385*G385,0)+IFERROR(U389*G389,0)+IFERROR(W389*G389,0)+IFERROR(Y389*G389,0)+IFERROR(AA389*G389,0)+IFERROR(U390*G390,0)+IFERROR(W390*G390,0)+IFERROR(Y390*G390,0)+IFERROR(AA390*G390,0),0)</f>
        <v>0</v>
      </c>
      <c r="AH505" s="57">
        <f>IFERROR(IFERROR(U396*G396,0)+IFERROR(W396*G396,0)+IFERROR(Y396*G396,0)+IFERROR(AA396*G396,0)+IFERROR(U400*G400,0)+IFERROR(W400*G400,0)+IFERROR(Y400*G400,0)+IFERROR(AA400*G400,0)+IFERROR(U401*G401,0)+IFERROR(W401*G401,0)+IFERROR(Y401*G401,0)+IFERROR(AA401*G401,0)+IFERROR(U402*G402,0)+IFERROR(W402*G402,0)+IFERROR(Y402*G402,0)+IFERROR(AA402*G402,0),0)</f>
        <v>0</v>
      </c>
      <c r="AI505" s="57">
        <f>IFERROR(IFERROR(U408*G408,0)+IFERROR(W408*G408,0)+IFERROR(Y408*G408,0)+IFERROR(AA408*G408,0)+IFERROR(U409*G409,0)+IFERROR(W409*G409,0)+IFERROR(Y409*G409,0)+IFERROR(AA409*G409,0)+IFERROR(U413*G413,0)+IFERROR(W413*G413,0)+IFERROR(Y413*G413,0)+IFERROR(AA413*G413,0)+IFERROR(U414*G414,0)+IFERROR(W414*G414,0)+IFERROR(Y414*G414,0)+IFERROR(AA414*G414,0),0)</f>
        <v>0</v>
      </c>
      <c r="AJ505" s="57">
        <f>IFERROR(IFERROR(U420*G420,0)+IFERROR(W420*G420,0)+IFERROR(Y420*G420,0)+IFERROR(AA420*G420,0)+IFERROR(U424*G424,0)+IFERROR(W424*G424,0)+IFERROR(Y424*G424,0)+IFERROR(AA424*G424,0)+IFERROR(U428*G428,0)+IFERROR(W428*G428,0)+IFERROR(Y428*G428,0)+IFERROR(AA428*G428,0)+IFERROR(U429*G429,0)+IFERROR(W429*G429,0)+IFERROR(Y429*G429,0)+IFERROR(AA429*G429,0)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439*G439,0)+IFERROR(W439*G439,0)+IFERROR(Y439*G439,0)+IFERROR(AA439*G439,0)+IFERROR(U440*G440,0)+IFERROR(W440*G440,0)+IFERROR(Y440*G440,0)+IFERROR(AA440*G440,0)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,0)</f>
        <v>0</v>
      </c>
      <c r="AK505" s="57">
        <f>IFERROR(IFERROR(U484*G484,0)+IFERROR(W484*G484,0)+IFERROR(Y484*G484,0)+IFERROR(AA484*G484,0),0)</f>
        <v>0</v>
      </c>
      <c r="AL505" s="57">
        <f>IFERROR(IFERROR(U489*G489,0)+IFERROR(W489*G489,0)+IFERROR(Y489*G489,0)+IFERROR(AA489*G489,0)+IFERROR(U490*G490,0)+IFERROR(W490*G490,0)+IFERROR(Y490*G490,0)+IFERROR(AA490*G490,0)+IFERROR(U491*G491,0)+IFERROR(W491*G491,0)+IFERROR(Y491*G491,0)+IFERROR(AA491*G491,0)+IFERROR(U492*G492,0)+IFERROR(W492*G492,0)+IFERROR(Y492*G492,0)+IFERROR(AA492*G492,0),0)</f>
        <v>0</v>
      </c>
      <c r="AM505" s="60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1" x14ac:dyDescent="0.2">
      <c r="AC506" s="139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26.25" customHeight="1" x14ac:dyDescent="0.2">
      <c r="A507" s="73" t="s">
        <v>61</v>
      </c>
      <c r="B507" s="73" t="s">
        <v>62</v>
      </c>
      <c r="C507" s="73" t="s">
        <v>63</v>
      </c>
      <c r="AC507" s="142"/>
      <c r="AL507" s="60"/>
      <c r="AM507" s="60"/>
      <c r="AN507" s="60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8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32.4</v>
      </c>
      <c r="C508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8" s="145"/>
      <c r="AL508" s="60"/>
      <c r="AM508" s="60"/>
      <c r="AN508" s="60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</sheetData>
  <sheetProtection algorithmName="SHA-512" hashValue="5pnNtrCJ6/c4wjIjBVZBM4AM8KoLgzKiMePFZDwjK2x0T2y8KcS94Dmw29QUeibTNzFWJdGgC6ZpSABVf/AUiQ==" saltValue="uffuAx9yOj3EM+TZZ8d3bg==" spinCount="100000" sheet="1" objects="1" scenarios="1" sort="0" autoFilter="0" pivotTables="0"/>
  <autoFilter ref="A17:BC500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14,40"/>
        <filter val="18,00"/>
        <filter val="32,40"/>
        <filter val="41"/>
        <filter val="6,00"/>
        <filter val="66,32"/>
      </filters>
    </filterColumn>
  </autoFilter>
  <dataConsolidate/>
  <mergeCells count="904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M53:N53"/>
    <mergeCell ref="O53:S53"/>
    <mergeCell ref="M54:N54"/>
    <mergeCell ref="O54:S54"/>
    <mergeCell ref="O55:S55"/>
    <mergeCell ref="A55:N56"/>
    <mergeCell ref="O56:S56"/>
    <mergeCell ref="A57:AF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67:N67"/>
    <mergeCell ref="O67:S67"/>
    <mergeCell ref="M68:N68"/>
    <mergeCell ref="O68:S68"/>
    <mergeCell ref="O69:S69"/>
    <mergeCell ref="A69:N70"/>
    <mergeCell ref="O70:S70"/>
    <mergeCell ref="A71:AF71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M78:N78"/>
    <mergeCell ref="O78:S78"/>
    <mergeCell ref="M79:N79"/>
    <mergeCell ref="O79:S79"/>
    <mergeCell ref="O80:S80"/>
    <mergeCell ref="A80:N81"/>
    <mergeCell ref="O81:S81"/>
    <mergeCell ref="A82:AF82"/>
    <mergeCell ref="M83:N83"/>
    <mergeCell ref="O83:S83"/>
    <mergeCell ref="M84:N84"/>
    <mergeCell ref="O84:S84"/>
    <mergeCell ref="M85:N85"/>
    <mergeCell ref="O85:S85"/>
    <mergeCell ref="M86:N86"/>
    <mergeCell ref="O86:S86"/>
    <mergeCell ref="O87:S87"/>
    <mergeCell ref="A87:N88"/>
    <mergeCell ref="O88:S88"/>
    <mergeCell ref="A89:AF89"/>
    <mergeCell ref="M90:N90"/>
    <mergeCell ref="O90:S90"/>
    <mergeCell ref="M91:N91"/>
    <mergeCell ref="O91:S91"/>
    <mergeCell ref="M92:N92"/>
    <mergeCell ref="O92:S92"/>
    <mergeCell ref="M93:N93"/>
    <mergeCell ref="O93:S93"/>
    <mergeCell ref="M94:N94"/>
    <mergeCell ref="O94:S94"/>
    <mergeCell ref="M95:N95"/>
    <mergeCell ref="O95:S95"/>
    <mergeCell ref="M96:N96"/>
    <mergeCell ref="O96:S96"/>
    <mergeCell ref="O97:S97"/>
    <mergeCell ref="A97:N98"/>
    <mergeCell ref="O98:S98"/>
    <mergeCell ref="A99:AF99"/>
    <mergeCell ref="A100:AF100"/>
    <mergeCell ref="M101:N101"/>
    <mergeCell ref="O101:S101"/>
    <mergeCell ref="M102:N102"/>
    <mergeCell ref="O102:S102"/>
    <mergeCell ref="O103:S103"/>
    <mergeCell ref="A103:N104"/>
    <mergeCell ref="O104:S104"/>
    <mergeCell ref="A105:AF105"/>
    <mergeCell ref="A106:AF106"/>
    <mergeCell ref="M107:N107"/>
    <mergeCell ref="O107:S107"/>
    <mergeCell ref="M108:N108"/>
    <mergeCell ref="O108:S108"/>
    <mergeCell ref="M109:N109"/>
    <mergeCell ref="O109:S109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O120:S120"/>
    <mergeCell ref="A120:N121"/>
    <mergeCell ref="O121:S121"/>
    <mergeCell ref="A122:AF122"/>
    <mergeCell ref="A123:AF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O155:S155"/>
    <mergeCell ref="A155:N156"/>
    <mergeCell ref="O156:S156"/>
    <mergeCell ref="A157:AF157"/>
    <mergeCell ref="A158:AF158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O165:S165"/>
    <mergeCell ref="A165:N166"/>
    <mergeCell ref="O166:S166"/>
    <mergeCell ref="A167:AF167"/>
    <mergeCell ref="A168:AF168"/>
    <mergeCell ref="M169:N169"/>
    <mergeCell ref="O169:S16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75:N175"/>
    <mergeCell ref="O175:S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O202:S202"/>
    <mergeCell ref="A202:N203"/>
    <mergeCell ref="O203:S203"/>
    <mergeCell ref="A204:AF204"/>
    <mergeCell ref="A205:AF205"/>
    <mergeCell ref="M206:N206"/>
    <mergeCell ref="O206:S20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O220:S220"/>
    <mergeCell ref="A220:N221"/>
    <mergeCell ref="O221:S221"/>
    <mergeCell ref="A222:AF222"/>
    <mergeCell ref="A223:AF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O234:S234"/>
    <mergeCell ref="A234:N235"/>
    <mergeCell ref="O235:S235"/>
    <mergeCell ref="A236:AF236"/>
    <mergeCell ref="A237:AF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A244:AF244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A250:AF250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56:AF256"/>
    <mergeCell ref="A257:AF257"/>
    <mergeCell ref="M258:N258"/>
    <mergeCell ref="O258:S258"/>
    <mergeCell ref="M259:N259"/>
    <mergeCell ref="O259:S259"/>
    <mergeCell ref="O260:S260"/>
    <mergeCell ref="A260:N261"/>
    <mergeCell ref="O261:S261"/>
    <mergeCell ref="A262:AF262"/>
    <mergeCell ref="A263:AF263"/>
    <mergeCell ref="M264:N264"/>
    <mergeCell ref="O264:S264"/>
    <mergeCell ref="M265:N265"/>
    <mergeCell ref="O265:S265"/>
    <mergeCell ref="O266:S266"/>
    <mergeCell ref="A266:N267"/>
    <mergeCell ref="O267:S267"/>
    <mergeCell ref="A268:AF268"/>
    <mergeCell ref="M269:N269"/>
    <mergeCell ref="O269:S269"/>
    <mergeCell ref="M270:N270"/>
    <mergeCell ref="O270:S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O285:S285"/>
    <mergeCell ref="A285:N286"/>
    <mergeCell ref="O286:S286"/>
    <mergeCell ref="A287:AF287"/>
    <mergeCell ref="A288:AF288"/>
    <mergeCell ref="M289:N289"/>
    <mergeCell ref="O289:S289"/>
    <mergeCell ref="M290:N290"/>
    <mergeCell ref="O290:S290"/>
    <mergeCell ref="M291:N291"/>
    <mergeCell ref="O291:S291"/>
    <mergeCell ref="M292:N292"/>
    <mergeCell ref="O292:S292"/>
    <mergeCell ref="M293:N293"/>
    <mergeCell ref="O293:S293"/>
    <mergeCell ref="M294:N294"/>
    <mergeCell ref="O294:S294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A301:AF301"/>
    <mergeCell ref="A302:AF302"/>
    <mergeCell ref="A303:AF303"/>
    <mergeCell ref="M304:N304"/>
    <mergeCell ref="O304:S304"/>
    <mergeCell ref="M305:N305"/>
    <mergeCell ref="O305:S305"/>
    <mergeCell ref="M306:N306"/>
    <mergeCell ref="O306:S30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O324:S324"/>
    <mergeCell ref="A324:N325"/>
    <mergeCell ref="O325:S325"/>
    <mergeCell ref="A326:AF326"/>
    <mergeCell ref="M327:N327"/>
    <mergeCell ref="O327:S327"/>
    <mergeCell ref="O328:S328"/>
    <mergeCell ref="A328:N329"/>
    <mergeCell ref="O329:S329"/>
    <mergeCell ref="A330:AF330"/>
    <mergeCell ref="A331:AF331"/>
    <mergeCell ref="A332:AF332"/>
    <mergeCell ref="M333:N333"/>
    <mergeCell ref="O333:S333"/>
    <mergeCell ref="M334:N334"/>
    <mergeCell ref="O334:S334"/>
    <mergeCell ref="O335:S335"/>
    <mergeCell ref="A335:N336"/>
    <mergeCell ref="O336:S336"/>
    <mergeCell ref="A337:AF337"/>
    <mergeCell ref="M338:N338"/>
    <mergeCell ref="O338:S338"/>
    <mergeCell ref="M339:N339"/>
    <mergeCell ref="O339:S339"/>
    <mergeCell ref="O340:S340"/>
    <mergeCell ref="A340:N341"/>
    <mergeCell ref="O341:S341"/>
    <mergeCell ref="A342:AF342"/>
    <mergeCell ref="A343:AF343"/>
    <mergeCell ref="M344:N344"/>
    <mergeCell ref="O344:S344"/>
    <mergeCell ref="O345:S345"/>
    <mergeCell ref="A345:N346"/>
    <mergeCell ref="O346:S346"/>
    <mergeCell ref="A347:AF347"/>
    <mergeCell ref="A348:AF348"/>
    <mergeCell ref="M349:N349"/>
    <mergeCell ref="O349:S349"/>
    <mergeCell ref="M350:N350"/>
    <mergeCell ref="O350:S350"/>
    <mergeCell ref="M351:N351"/>
    <mergeCell ref="O351:S351"/>
    <mergeCell ref="O352:S352"/>
    <mergeCell ref="A352:N353"/>
    <mergeCell ref="O353:S353"/>
    <mergeCell ref="A354:AF354"/>
    <mergeCell ref="A355:AF355"/>
    <mergeCell ref="M356:N356"/>
    <mergeCell ref="O356:S356"/>
    <mergeCell ref="M357:N357"/>
    <mergeCell ref="O357:S357"/>
    <mergeCell ref="M358:N358"/>
    <mergeCell ref="O358:S358"/>
    <mergeCell ref="M359:N359"/>
    <mergeCell ref="O359:S359"/>
    <mergeCell ref="M360:N360"/>
    <mergeCell ref="O360:S360"/>
    <mergeCell ref="O361:S361"/>
    <mergeCell ref="A361:N362"/>
    <mergeCell ref="O362:S362"/>
    <mergeCell ref="A363:AF363"/>
    <mergeCell ref="A364:AF364"/>
    <mergeCell ref="M365:N365"/>
    <mergeCell ref="O365:S365"/>
    <mergeCell ref="O366:S366"/>
    <mergeCell ref="A366:N367"/>
    <mergeCell ref="O367:S367"/>
    <mergeCell ref="A368:AF368"/>
    <mergeCell ref="A369:AF369"/>
    <mergeCell ref="M370:N370"/>
    <mergeCell ref="O370:S370"/>
    <mergeCell ref="M371:N371"/>
    <mergeCell ref="O371:S371"/>
    <mergeCell ref="M372:N372"/>
    <mergeCell ref="O372:S372"/>
    <mergeCell ref="O373:S373"/>
    <mergeCell ref="A373:N374"/>
    <mergeCell ref="O374:S374"/>
    <mergeCell ref="A375:AF375"/>
    <mergeCell ref="A376:AF376"/>
    <mergeCell ref="A377:AF377"/>
    <mergeCell ref="M378:N378"/>
    <mergeCell ref="O378:S378"/>
    <mergeCell ref="O379:S379"/>
    <mergeCell ref="A379:N380"/>
    <mergeCell ref="O380:S380"/>
    <mergeCell ref="A381:AF381"/>
    <mergeCell ref="A382:AF382"/>
    <mergeCell ref="A383:AF383"/>
    <mergeCell ref="M384:N384"/>
    <mergeCell ref="O384:S384"/>
    <mergeCell ref="M385:N385"/>
    <mergeCell ref="O385:S385"/>
    <mergeCell ref="O386:S386"/>
    <mergeCell ref="A386:N387"/>
    <mergeCell ref="O387:S387"/>
    <mergeCell ref="A388:AF388"/>
    <mergeCell ref="M389:N389"/>
    <mergeCell ref="O389:S389"/>
    <mergeCell ref="M390:N390"/>
    <mergeCell ref="O390:S390"/>
    <mergeCell ref="O391:S391"/>
    <mergeCell ref="A391:N392"/>
    <mergeCell ref="O392:S392"/>
    <mergeCell ref="A393:AF393"/>
    <mergeCell ref="A394:AF394"/>
    <mergeCell ref="A395:AF395"/>
    <mergeCell ref="M396:N396"/>
    <mergeCell ref="O396:S396"/>
    <mergeCell ref="O397:S397"/>
    <mergeCell ref="A397:N398"/>
    <mergeCell ref="O398:S398"/>
    <mergeCell ref="A399:AF399"/>
    <mergeCell ref="M400:N400"/>
    <mergeCell ref="O400:S400"/>
    <mergeCell ref="M401:N401"/>
    <mergeCell ref="O401:S401"/>
    <mergeCell ref="M402:N402"/>
    <mergeCell ref="O402:S402"/>
    <mergeCell ref="O403:S403"/>
    <mergeCell ref="A403:N404"/>
    <mergeCell ref="O404:S404"/>
    <mergeCell ref="A405:AF405"/>
    <mergeCell ref="A406:AF406"/>
    <mergeCell ref="A407:AF407"/>
    <mergeCell ref="M408:N408"/>
    <mergeCell ref="O408:S408"/>
    <mergeCell ref="M409:N409"/>
    <mergeCell ref="O409:S409"/>
    <mergeCell ref="O410:S410"/>
    <mergeCell ref="A410:N411"/>
    <mergeCell ref="O411:S411"/>
    <mergeCell ref="A412:AF412"/>
    <mergeCell ref="M413:N413"/>
    <mergeCell ref="O413:S413"/>
    <mergeCell ref="M414:N414"/>
    <mergeCell ref="O414:S414"/>
    <mergeCell ref="O415:S415"/>
    <mergeCell ref="A415:N416"/>
    <mergeCell ref="O416:S416"/>
    <mergeCell ref="A417:AF417"/>
    <mergeCell ref="A418:AF418"/>
    <mergeCell ref="A419:AF419"/>
    <mergeCell ref="M420:N420"/>
    <mergeCell ref="O420:S420"/>
    <mergeCell ref="O421:S421"/>
    <mergeCell ref="A421:N422"/>
    <mergeCell ref="O422:S422"/>
    <mergeCell ref="A423:AF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M439:N439"/>
    <mergeCell ref="O439:S439"/>
    <mergeCell ref="M440:N440"/>
    <mergeCell ref="O440:S440"/>
    <mergeCell ref="O441:S441"/>
    <mergeCell ref="A441:N442"/>
    <mergeCell ref="O442:S442"/>
    <mergeCell ref="A443:AF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O480:S480"/>
    <mergeCell ref="A480:N481"/>
    <mergeCell ref="O481:S481"/>
    <mergeCell ref="A482:AF482"/>
    <mergeCell ref="A483:AF483"/>
    <mergeCell ref="M484:N484"/>
    <mergeCell ref="O484:S484"/>
    <mergeCell ref="O485:S485"/>
    <mergeCell ref="A485:N486"/>
    <mergeCell ref="O486:S486"/>
    <mergeCell ref="A487:AF487"/>
    <mergeCell ref="A488:AF488"/>
    <mergeCell ref="M489:N489"/>
    <mergeCell ref="O489:S489"/>
    <mergeCell ref="M490:N490"/>
    <mergeCell ref="O490:S490"/>
    <mergeCell ref="M491:N491"/>
    <mergeCell ref="O491:S491"/>
    <mergeCell ref="M492:N492"/>
    <mergeCell ref="O492:S492"/>
    <mergeCell ref="O493:S493"/>
    <mergeCell ref="A493:N494"/>
    <mergeCell ref="O494:S494"/>
    <mergeCell ref="O495:S495"/>
    <mergeCell ref="A495:N500"/>
    <mergeCell ref="O496:S496"/>
    <mergeCell ref="O497:S497"/>
    <mergeCell ref="O498:S498"/>
    <mergeCell ref="O499:S499"/>
    <mergeCell ref="O500:S500"/>
    <mergeCell ref="C502:U502"/>
    <mergeCell ref="V502:X502"/>
    <mergeCell ref="Z502:AE502"/>
    <mergeCell ref="AJ502:AL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K503:K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V503:V504"/>
    <mergeCell ref="W503:W504"/>
    <mergeCell ref="X503:X504"/>
    <mergeCell ref="AH503:AH504"/>
    <mergeCell ref="AI503:AI504"/>
    <mergeCell ref="AJ503:AJ504"/>
    <mergeCell ref="AK503:AK504"/>
    <mergeCell ref="AL503:AL504"/>
    <mergeCell ref="Y503:Y504"/>
    <mergeCell ref="Z503:Z504"/>
    <mergeCell ref="AA503:AA504"/>
    <mergeCell ref="AB503:AB504"/>
    <mergeCell ref="AC503:AC504"/>
    <mergeCell ref="AD503:AD504"/>
    <mergeCell ref="AE503:AE504"/>
    <mergeCell ref="AF503:AF504"/>
    <mergeCell ref="AG503:AG504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711</v>
      </c>
      <c r="H1" s="47"/>
    </row>
    <row r="2" spans="2:8" x14ac:dyDescent="0.2">
      <c r="B2" s="46"/>
      <c r="C2" s="46"/>
      <c r="D2" s="46"/>
    </row>
    <row r="3" spans="2:8" x14ac:dyDescent="0.2">
      <c r="B3" t="s">
        <v>712</v>
      </c>
      <c r="C3" t="s">
        <v>57</v>
      </c>
      <c r="D3" t="s">
        <v>57</v>
      </c>
      <c r="E3" t="s">
        <v>57</v>
      </c>
    </row>
    <row r="4" spans="2:8" x14ac:dyDescent="0.2">
      <c r="B4" t="s">
        <v>713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714</v>
      </c>
      <c r="C6" t="s">
        <v>715</v>
      </c>
      <c r="D6" t="s">
        <v>716</v>
      </c>
      <c r="E6" t="s">
        <v>57</v>
      </c>
    </row>
    <row r="7" spans="2:8" x14ac:dyDescent="0.2">
      <c r="B7" t="s">
        <v>717</v>
      </c>
      <c r="C7" t="s">
        <v>718</v>
      </c>
      <c r="D7" t="s">
        <v>719</v>
      </c>
      <c r="E7" t="s">
        <v>57</v>
      </c>
    </row>
    <row r="8" spans="2:8" x14ac:dyDescent="0.2">
      <c r="B8" t="s">
        <v>720</v>
      </c>
      <c r="C8" t="s">
        <v>721</v>
      </c>
      <c r="D8" t="s">
        <v>722</v>
      </c>
      <c r="E8" t="s">
        <v>57</v>
      </c>
    </row>
    <row r="9" spans="2:8" x14ac:dyDescent="0.2">
      <c r="B9" t="s">
        <v>723</v>
      </c>
      <c r="C9" t="s">
        <v>724</v>
      </c>
      <c r="D9" t="s">
        <v>725</v>
      </c>
      <c r="E9" t="s">
        <v>57</v>
      </c>
    </row>
    <row r="10" spans="2:8" x14ac:dyDescent="0.2">
      <c r="B10" t="s">
        <v>726</v>
      </c>
      <c r="C10" t="s">
        <v>727</v>
      </c>
      <c r="D10" t="s">
        <v>728</v>
      </c>
      <c r="E10" t="s">
        <v>57</v>
      </c>
    </row>
    <row r="11" spans="2:8" x14ac:dyDescent="0.2">
      <c r="B11" t="s">
        <v>729</v>
      </c>
      <c r="C11" t="s">
        <v>730</v>
      </c>
      <c r="D11" t="s">
        <v>388</v>
      </c>
      <c r="E11" t="s">
        <v>57</v>
      </c>
    </row>
    <row r="12" spans="2:8" x14ac:dyDescent="0.2">
      <c r="B12" t="s">
        <v>731</v>
      </c>
      <c r="C12" t="s">
        <v>732</v>
      </c>
      <c r="D12" t="s">
        <v>733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734</v>
      </c>
      <c r="C14" t="s">
        <v>715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735</v>
      </c>
      <c r="C16" t="s">
        <v>718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736</v>
      </c>
      <c r="C18" t="s">
        <v>721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737</v>
      </c>
      <c r="C20" t="s">
        <v>724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738</v>
      </c>
      <c r="C22" t="s">
        <v>727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739</v>
      </c>
      <c r="C24" t="s">
        <v>730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740</v>
      </c>
      <c r="C26" t="s">
        <v>732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741</v>
      </c>
      <c r="C28" t="s">
        <v>57</v>
      </c>
      <c r="D28" t="s">
        <v>57</v>
      </c>
      <c r="E28" t="s">
        <v>57</v>
      </c>
    </row>
    <row r="29" spans="2:5" x14ac:dyDescent="0.2">
      <c r="B29" t="s">
        <v>742</v>
      </c>
      <c r="C29" t="s">
        <v>57</v>
      </c>
      <c r="D29" t="s">
        <v>57</v>
      </c>
      <c r="E29" t="s">
        <v>57</v>
      </c>
    </row>
    <row r="30" spans="2:5" x14ac:dyDescent="0.2">
      <c r="B30" t="s">
        <v>743</v>
      </c>
      <c r="C30" t="s">
        <v>57</v>
      </c>
      <c r="D30" t="s">
        <v>57</v>
      </c>
      <c r="E30" t="s">
        <v>57</v>
      </c>
    </row>
    <row r="31" spans="2:5" x14ac:dyDescent="0.2">
      <c r="B31" t="s">
        <v>744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745</v>
      </c>
      <c r="C33" t="s">
        <v>57</v>
      </c>
      <c r="D33" t="s">
        <v>57</v>
      </c>
      <c r="E33" t="s">
        <v>57</v>
      </c>
    </row>
    <row r="34" spans="2:5" x14ac:dyDescent="0.2">
      <c r="B34" t="s">
        <v>746</v>
      </c>
      <c r="C34" t="s">
        <v>57</v>
      </c>
      <c r="D34" t="s">
        <v>57</v>
      </c>
      <c r="E34" t="s">
        <v>57</v>
      </c>
    </row>
    <row r="35" spans="2:5" x14ac:dyDescent="0.2">
      <c r="B35" t="s">
        <v>747</v>
      </c>
      <c r="C35" t="s">
        <v>57</v>
      </c>
      <c r="D35" t="s">
        <v>57</v>
      </c>
      <c r="E35" t="s">
        <v>57</v>
      </c>
    </row>
    <row r="36" spans="2:5" x14ac:dyDescent="0.2">
      <c r="B36" t="s">
        <v>748</v>
      </c>
      <c r="C36" t="s">
        <v>57</v>
      </c>
      <c r="D36" t="s">
        <v>57</v>
      </c>
      <c r="E36" t="s">
        <v>57</v>
      </c>
    </row>
    <row r="37" spans="2:5" x14ac:dyDescent="0.2">
      <c r="B37" t="s">
        <v>749</v>
      </c>
      <c r="C37" t="s">
        <v>57</v>
      </c>
      <c r="D37" t="s">
        <v>57</v>
      </c>
      <c r="E37" t="s">
        <v>57</v>
      </c>
    </row>
    <row r="38" spans="2:5" x14ac:dyDescent="0.2">
      <c r="B38" t="s">
        <v>750</v>
      </c>
      <c r="C38" t="s">
        <v>57</v>
      </c>
      <c r="D38" t="s">
        <v>57</v>
      </c>
      <c r="E38" t="s">
        <v>57</v>
      </c>
    </row>
    <row r="39" spans="2:5" x14ac:dyDescent="0.2">
      <c r="B39" t="s">
        <v>751</v>
      </c>
      <c r="C39" t="s">
        <v>57</v>
      </c>
      <c r="D39" t="s">
        <v>57</v>
      </c>
      <c r="E39" t="s">
        <v>57</v>
      </c>
    </row>
    <row r="40" spans="2:5" x14ac:dyDescent="0.2">
      <c r="B40" t="s">
        <v>752</v>
      </c>
      <c r="C40" t="s">
        <v>57</v>
      </c>
      <c r="D40" t="s">
        <v>57</v>
      </c>
      <c r="E40" t="s">
        <v>57</v>
      </c>
    </row>
    <row r="41" spans="2:5" x14ac:dyDescent="0.2">
      <c r="B41" t="s">
        <v>753</v>
      </c>
      <c r="C41" t="s">
        <v>57</v>
      </c>
      <c r="D41" t="s">
        <v>57</v>
      </c>
      <c r="E41" t="s">
        <v>57</v>
      </c>
    </row>
    <row r="42" spans="2:5" x14ac:dyDescent="0.2">
      <c r="B42" t="s">
        <v>754</v>
      </c>
      <c r="C42" t="s">
        <v>57</v>
      </c>
      <c r="D42" t="s">
        <v>57</v>
      </c>
      <c r="E42" t="s">
        <v>57</v>
      </c>
    </row>
    <row r="43" spans="2:5" x14ac:dyDescent="0.2">
      <c r="B43" t="s">
        <v>755</v>
      </c>
      <c r="C43" t="s">
        <v>57</v>
      </c>
      <c r="D43" t="s">
        <v>57</v>
      </c>
      <c r="E43" t="s">
        <v>57</v>
      </c>
    </row>
  </sheetData>
  <sheetProtection algorithmName="SHA-512" hashValue="xvHOGrkqAw7lLEO/dL5N/LrlXcQMGPWvTrM7foJTl1/BS7+bvOTEoN5cxbyALkz+eQvG29WtudfEk+IQ3UyjWA==" saltValue="ceg5rR4Cm8lRPdLZmrpPJ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2873</vt:i4>
      </vt:variant>
    </vt:vector>
  </HeadingPairs>
  <TitlesOfParts>
    <vt:vector size="28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2024-12-20T11:31:32Z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