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2,24 ПОКОМ КИ филиалы\"/>
    </mc:Choice>
  </mc:AlternateContent>
  <xr:revisionPtr revIDLastSave="0" documentId="13_ncr:1_{5DA738C0-53D7-4B5F-83B1-2933FD1BE8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" i="1" l="1"/>
  <c r="AC10" i="1"/>
  <c r="AC11" i="1"/>
  <c r="AC12" i="1"/>
  <c r="AC15" i="1"/>
  <c r="AC21" i="1"/>
  <c r="AC29" i="1"/>
  <c r="AC36" i="1"/>
  <c r="AC38" i="1"/>
  <c r="AC39" i="1"/>
  <c r="AC40" i="1"/>
  <c r="AC44" i="1"/>
  <c r="AC45" i="1"/>
  <c r="AC51" i="1"/>
  <c r="AC55" i="1"/>
  <c r="AC58" i="1"/>
  <c r="AC63" i="1"/>
  <c r="AC65" i="1"/>
  <c r="AC66" i="1"/>
  <c r="AC67" i="1"/>
  <c r="AC68" i="1"/>
  <c r="AC69" i="1"/>
  <c r="AC70" i="1"/>
  <c r="AC72" i="1"/>
  <c r="AC77" i="1"/>
  <c r="AC87" i="1"/>
  <c r="L7" i="1"/>
  <c r="O7" i="1" s="1"/>
  <c r="T7" i="1" s="1"/>
  <c r="L8" i="1"/>
  <c r="O8" i="1" s="1"/>
  <c r="L9" i="1"/>
  <c r="O9" i="1" s="1"/>
  <c r="T9" i="1" s="1"/>
  <c r="L10" i="1"/>
  <c r="O10" i="1" s="1"/>
  <c r="S10" i="1" s="1"/>
  <c r="L11" i="1"/>
  <c r="O11" i="1" s="1"/>
  <c r="T11" i="1" s="1"/>
  <c r="L12" i="1"/>
  <c r="O12" i="1" s="1"/>
  <c r="S12" i="1" s="1"/>
  <c r="L13" i="1"/>
  <c r="O13" i="1" s="1"/>
  <c r="T13" i="1" s="1"/>
  <c r="L14" i="1"/>
  <c r="O14" i="1" s="1"/>
  <c r="L15" i="1"/>
  <c r="O15" i="1" s="1"/>
  <c r="T15" i="1" s="1"/>
  <c r="L16" i="1"/>
  <c r="O16" i="1" s="1"/>
  <c r="L17" i="1"/>
  <c r="O17" i="1" s="1"/>
  <c r="T17" i="1" s="1"/>
  <c r="L18" i="1"/>
  <c r="O18" i="1" s="1"/>
  <c r="L19" i="1"/>
  <c r="O19" i="1" s="1"/>
  <c r="T19" i="1" s="1"/>
  <c r="L20" i="1"/>
  <c r="O20" i="1" s="1"/>
  <c r="L21" i="1"/>
  <c r="O21" i="1" s="1"/>
  <c r="T21" i="1" s="1"/>
  <c r="L22" i="1"/>
  <c r="O22" i="1" s="1"/>
  <c r="L23" i="1"/>
  <c r="O23" i="1" s="1"/>
  <c r="T23" i="1" s="1"/>
  <c r="L24" i="1"/>
  <c r="O24" i="1" s="1"/>
  <c r="L25" i="1"/>
  <c r="O25" i="1" s="1"/>
  <c r="T25" i="1" s="1"/>
  <c r="L26" i="1"/>
  <c r="O26" i="1" s="1"/>
  <c r="L27" i="1"/>
  <c r="O27" i="1" s="1"/>
  <c r="T27" i="1" s="1"/>
  <c r="L28" i="1"/>
  <c r="O28" i="1" s="1"/>
  <c r="L29" i="1"/>
  <c r="O29" i="1" s="1"/>
  <c r="T29" i="1" s="1"/>
  <c r="L30" i="1"/>
  <c r="O30" i="1" s="1"/>
  <c r="P30" i="1" s="1"/>
  <c r="L31" i="1"/>
  <c r="O31" i="1" s="1"/>
  <c r="T31" i="1" s="1"/>
  <c r="L32" i="1"/>
  <c r="O32" i="1" s="1"/>
  <c r="L33" i="1"/>
  <c r="O33" i="1" s="1"/>
  <c r="T33" i="1" s="1"/>
  <c r="L34" i="1"/>
  <c r="O34" i="1" s="1"/>
  <c r="L35" i="1"/>
  <c r="O35" i="1" s="1"/>
  <c r="T35" i="1" s="1"/>
  <c r="L36" i="1"/>
  <c r="O36" i="1" s="1"/>
  <c r="S36" i="1" s="1"/>
  <c r="L37" i="1"/>
  <c r="O37" i="1" s="1"/>
  <c r="T37" i="1" s="1"/>
  <c r="L38" i="1"/>
  <c r="O38" i="1" s="1"/>
  <c r="S38" i="1" s="1"/>
  <c r="L39" i="1"/>
  <c r="O39" i="1" s="1"/>
  <c r="T39" i="1" s="1"/>
  <c r="L40" i="1"/>
  <c r="O40" i="1" s="1"/>
  <c r="S40" i="1" s="1"/>
  <c r="L41" i="1"/>
  <c r="O41" i="1" s="1"/>
  <c r="T41" i="1" s="1"/>
  <c r="L42" i="1"/>
  <c r="O42" i="1" s="1"/>
  <c r="L43" i="1"/>
  <c r="O43" i="1" s="1"/>
  <c r="T43" i="1" s="1"/>
  <c r="L44" i="1"/>
  <c r="O44" i="1" s="1"/>
  <c r="S44" i="1" s="1"/>
  <c r="L45" i="1"/>
  <c r="O45" i="1" s="1"/>
  <c r="T45" i="1" s="1"/>
  <c r="L46" i="1"/>
  <c r="O46" i="1" s="1"/>
  <c r="L47" i="1"/>
  <c r="O47" i="1" s="1"/>
  <c r="T47" i="1" s="1"/>
  <c r="L48" i="1"/>
  <c r="O48" i="1" s="1"/>
  <c r="L49" i="1"/>
  <c r="O49" i="1" s="1"/>
  <c r="T49" i="1" s="1"/>
  <c r="L50" i="1"/>
  <c r="O50" i="1" s="1"/>
  <c r="P50" i="1" s="1"/>
  <c r="L51" i="1"/>
  <c r="O51" i="1" s="1"/>
  <c r="T51" i="1" s="1"/>
  <c r="L52" i="1"/>
  <c r="O52" i="1" s="1"/>
  <c r="P52" i="1" s="1"/>
  <c r="L53" i="1"/>
  <c r="O53" i="1" s="1"/>
  <c r="T53" i="1" s="1"/>
  <c r="L54" i="1"/>
  <c r="O54" i="1" s="1"/>
  <c r="L55" i="1"/>
  <c r="O55" i="1" s="1"/>
  <c r="T55" i="1" s="1"/>
  <c r="L56" i="1"/>
  <c r="O56" i="1" s="1"/>
  <c r="L57" i="1"/>
  <c r="O57" i="1" s="1"/>
  <c r="T57" i="1" s="1"/>
  <c r="L58" i="1"/>
  <c r="O58" i="1" s="1"/>
  <c r="S58" i="1" s="1"/>
  <c r="L59" i="1"/>
  <c r="O59" i="1" s="1"/>
  <c r="T59" i="1" s="1"/>
  <c r="L60" i="1"/>
  <c r="O60" i="1" s="1"/>
  <c r="L61" i="1"/>
  <c r="O61" i="1" s="1"/>
  <c r="T61" i="1" s="1"/>
  <c r="L62" i="1"/>
  <c r="O62" i="1" s="1"/>
  <c r="L63" i="1"/>
  <c r="O63" i="1" s="1"/>
  <c r="T63" i="1" s="1"/>
  <c r="L64" i="1"/>
  <c r="O64" i="1" s="1"/>
  <c r="P64" i="1" s="1"/>
  <c r="L65" i="1"/>
  <c r="O65" i="1" s="1"/>
  <c r="T65" i="1" s="1"/>
  <c r="L66" i="1"/>
  <c r="O66" i="1" s="1"/>
  <c r="S66" i="1" s="1"/>
  <c r="L67" i="1"/>
  <c r="O67" i="1" s="1"/>
  <c r="T67" i="1" s="1"/>
  <c r="L68" i="1"/>
  <c r="O68" i="1" s="1"/>
  <c r="S68" i="1" s="1"/>
  <c r="L69" i="1"/>
  <c r="O69" i="1" s="1"/>
  <c r="T69" i="1" s="1"/>
  <c r="L70" i="1"/>
  <c r="O70" i="1" s="1"/>
  <c r="S70" i="1" s="1"/>
  <c r="L71" i="1"/>
  <c r="O71" i="1" s="1"/>
  <c r="T71" i="1" s="1"/>
  <c r="L72" i="1"/>
  <c r="O72" i="1" s="1"/>
  <c r="S72" i="1" s="1"/>
  <c r="L73" i="1"/>
  <c r="O73" i="1" s="1"/>
  <c r="T73" i="1" s="1"/>
  <c r="L74" i="1"/>
  <c r="O74" i="1" s="1"/>
  <c r="L75" i="1"/>
  <c r="O75" i="1" s="1"/>
  <c r="T75" i="1" s="1"/>
  <c r="L76" i="1"/>
  <c r="O76" i="1" s="1"/>
  <c r="L77" i="1"/>
  <c r="O77" i="1" s="1"/>
  <c r="T77" i="1" s="1"/>
  <c r="L78" i="1"/>
  <c r="O78" i="1" s="1"/>
  <c r="L79" i="1"/>
  <c r="O79" i="1" s="1"/>
  <c r="T79" i="1" s="1"/>
  <c r="L80" i="1"/>
  <c r="O80" i="1" s="1"/>
  <c r="L81" i="1"/>
  <c r="O81" i="1" s="1"/>
  <c r="T81" i="1" s="1"/>
  <c r="L82" i="1"/>
  <c r="O82" i="1" s="1"/>
  <c r="P82" i="1" s="1"/>
  <c r="L83" i="1"/>
  <c r="O83" i="1" s="1"/>
  <c r="T83" i="1" s="1"/>
  <c r="L84" i="1"/>
  <c r="O84" i="1" s="1"/>
  <c r="L85" i="1"/>
  <c r="O85" i="1" s="1"/>
  <c r="T85" i="1" s="1"/>
  <c r="L86" i="1"/>
  <c r="O86" i="1" s="1"/>
  <c r="L87" i="1"/>
  <c r="O87" i="1" s="1"/>
  <c r="T87" i="1" s="1"/>
  <c r="L88" i="1"/>
  <c r="O88" i="1" s="1"/>
  <c r="L89" i="1"/>
  <c r="O89" i="1" s="1"/>
  <c r="T89" i="1" s="1"/>
  <c r="L90" i="1"/>
  <c r="O90" i="1" s="1"/>
  <c r="L91" i="1"/>
  <c r="O91" i="1" s="1"/>
  <c r="T91" i="1" s="1"/>
  <c r="L92" i="1"/>
  <c r="O92" i="1" s="1"/>
  <c r="L93" i="1"/>
  <c r="O93" i="1" s="1"/>
  <c r="T93" i="1" s="1"/>
  <c r="L94" i="1"/>
  <c r="O94" i="1" s="1"/>
  <c r="L95" i="1"/>
  <c r="O95" i="1" s="1"/>
  <c r="T95" i="1" s="1"/>
  <c r="L6" i="1"/>
  <c r="O6" i="1" s="1"/>
  <c r="P6" i="1" s="1"/>
  <c r="AC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U5" i="1"/>
  <c r="Q5" i="1"/>
  <c r="N5" i="1"/>
  <c r="M5" i="1"/>
  <c r="J5" i="1"/>
  <c r="F5" i="1"/>
  <c r="E5" i="1"/>
  <c r="P27" i="1" l="1"/>
  <c r="P53" i="1"/>
  <c r="AC53" i="1" s="1"/>
  <c r="AC19" i="1"/>
  <c r="P41" i="1"/>
  <c r="AC41" i="1" s="1"/>
  <c r="AC57" i="1"/>
  <c r="AC79" i="1"/>
  <c r="AC83" i="1"/>
  <c r="P7" i="1"/>
  <c r="S7" i="1" s="1"/>
  <c r="P35" i="1"/>
  <c r="AC35" i="1" s="1"/>
  <c r="P47" i="1"/>
  <c r="AC47" i="1" s="1"/>
  <c r="P17" i="1"/>
  <c r="AC17" i="1" s="1"/>
  <c r="P33" i="1"/>
  <c r="AC33" i="1" s="1"/>
  <c r="P49" i="1"/>
  <c r="AC49" i="1" s="1"/>
  <c r="AC71" i="1"/>
  <c r="AC81" i="1"/>
  <c r="AC85" i="1"/>
  <c r="AC31" i="1"/>
  <c r="P37" i="1"/>
  <c r="S37" i="1" s="1"/>
  <c r="AC43" i="1"/>
  <c r="P59" i="1"/>
  <c r="S59" i="1" s="1"/>
  <c r="P93" i="1"/>
  <c r="AC93" i="1" s="1"/>
  <c r="T94" i="1"/>
  <c r="AC94" i="1"/>
  <c r="AC92" i="1"/>
  <c r="T90" i="1"/>
  <c r="P90" i="1"/>
  <c r="AC90" i="1" s="1"/>
  <c r="AC88" i="1"/>
  <c r="AC86" i="1"/>
  <c r="AC84" i="1"/>
  <c r="AC82" i="1"/>
  <c r="AC80" i="1"/>
  <c r="AC78" i="1"/>
  <c r="P76" i="1"/>
  <c r="AC76" i="1" s="1"/>
  <c r="AC74" i="1"/>
  <c r="AC64" i="1"/>
  <c r="P62" i="1"/>
  <c r="AC62" i="1" s="1"/>
  <c r="S60" i="1"/>
  <c r="AC60" i="1"/>
  <c r="P56" i="1"/>
  <c r="AC56" i="1" s="1"/>
  <c r="AC54" i="1"/>
  <c r="S52" i="1"/>
  <c r="AC52" i="1"/>
  <c r="S50" i="1"/>
  <c r="AC50" i="1"/>
  <c r="P48" i="1"/>
  <c r="AC48" i="1" s="1"/>
  <c r="AC46" i="1"/>
  <c r="S42" i="1"/>
  <c r="AC42" i="1"/>
  <c r="P34" i="1"/>
  <c r="AC34" i="1" s="1"/>
  <c r="P32" i="1"/>
  <c r="AC32" i="1" s="1"/>
  <c r="S30" i="1"/>
  <c r="AC30" i="1"/>
  <c r="AC28" i="1"/>
  <c r="AC26" i="1"/>
  <c r="AC24" i="1"/>
  <c r="AC22" i="1"/>
  <c r="AC20" i="1"/>
  <c r="AC18" i="1"/>
  <c r="S8" i="1"/>
  <c r="AC8" i="1"/>
  <c r="AC14" i="1"/>
  <c r="AC7" i="1"/>
  <c r="P13" i="1"/>
  <c r="AC13" i="1" s="1"/>
  <c r="AC16" i="1"/>
  <c r="AC23" i="1"/>
  <c r="AC25" i="1"/>
  <c r="AC27" i="1"/>
  <c r="AC37" i="1"/>
  <c r="P61" i="1"/>
  <c r="AC61" i="1" s="1"/>
  <c r="AC73" i="1"/>
  <c r="P75" i="1"/>
  <c r="AC75" i="1" s="1"/>
  <c r="AC89" i="1"/>
  <c r="P91" i="1"/>
  <c r="AC91" i="1" s="1"/>
  <c r="AC95" i="1"/>
  <c r="S89" i="1"/>
  <c r="S67" i="1"/>
  <c r="S51" i="1"/>
  <c r="S11" i="1"/>
  <c r="K5" i="1"/>
  <c r="O5" i="1"/>
  <c r="S87" i="1"/>
  <c r="S79" i="1"/>
  <c r="S71" i="1"/>
  <c r="S63" i="1"/>
  <c r="S55" i="1"/>
  <c r="S39" i="1"/>
  <c r="S15" i="1"/>
  <c r="S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85" i="1"/>
  <c r="S77" i="1"/>
  <c r="S73" i="1"/>
  <c r="S69" i="1"/>
  <c r="S65" i="1"/>
  <c r="S45" i="1"/>
  <c r="S29" i="1"/>
  <c r="S25" i="1"/>
  <c r="S21" i="1"/>
  <c r="S9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L5" i="1"/>
  <c r="S13" i="1" l="1"/>
  <c r="S35" i="1"/>
  <c r="S47" i="1"/>
  <c r="AC59" i="1"/>
  <c r="S33" i="1"/>
  <c r="S41" i="1"/>
  <c r="S53" i="1"/>
  <c r="S61" i="1"/>
  <c r="S94" i="1"/>
  <c r="AC5" i="1"/>
  <c r="S17" i="1"/>
  <c r="S49" i="1"/>
  <c r="S57" i="1"/>
  <c r="S81" i="1"/>
  <c r="S90" i="1"/>
  <c r="S31" i="1"/>
  <c r="S91" i="1"/>
  <c r="S19" i="1"/>
  <c r="S43" i="1"/>
  <c r="S83" i="1"/>
  <c r="S93" i="1"/>
  <c r="S16" i="1"/>
  <c r="S18" i="1"/>
  <c r="S20" i="1"/>
  <c r="S22" i="1"/>
  <c r="S24" i="1"/>
  <c r="S26" i="1"/>
  <c r="S28" i="1"/>
  <c r="S32" i="1"/>
  <c r="S34" i="1"/>
  <c r="S46" i="1"/>
  <c r="S48" i="1"/>
  <c r="S54" i="1"/>
  <c r="S56" i="1"/>
  <c r="S62" i="1"/>
  <c r="S64" i="1"/>
  <c r="S74" i="1"/>
  <c r="S76" i="1"/>
  <c r="S78" i="1"/>
  <c r="S80" i="1"/>
  <c r="S82" i="1"/>
  <c r="S84" i="1"/>
  <c r="S86" i="1"/>
  <c r="S88" i="1"/>
  <c r="S92" i="1"/>
  <c r="S23" i="1"/>
  <c r="S95" i="1"/>
  <c r="S27" i="1"/>
  <c r="S75" i="1"/>
  <c r="P5" i="1"/>
  <c r="S14" i="1"/>
</calcChain>
</file>

<file path=xl/sharedStrings.xml><?xml version="1.0" encoding="utf-8"?>
<sst xmlns="http://schemas.openxmlformats.org/spreadsheetml/2006/main" count="354" uniqueCount="136">
  <si>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</si>
  <si>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</si>
  <si>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</si>
  <si>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</si>
  <si>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</si>
  <si>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</si>
  <si>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</si>
  <si>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</si>
  <si>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</si>
  <si>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</si>
  <si>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</si>
  <si>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</si>
  <si>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</si>
  <si>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</si>
  <si>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</si>
  <si>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</si>
  <si>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</si>
  <si>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</si>
  <si>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</si>
  <si>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</si>
  <si>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</si>
  <si>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</si>
  <si>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</si>
  <si>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16,12,(2)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</si>
  <si>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</si>
  <si>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</si>
  <si>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</si>
  <si>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</si>
  <si>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</si>
  <si>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</si>
  <si>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</si>
  <si>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</si>
  <si>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</si>
  <si>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</si>
  <si>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</si>
  <si>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</si>
  <si>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</si>
  <si>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</si>
  <si>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</si>
  <si>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</si>
  <si>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</si>
  <si>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</si>
  <si>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</si>
  <si>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</si>
  <si>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</si>
  <si>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</si>
  <si>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</si>
  <si>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</si>
  <si>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</si>
  <si>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</si>
  <si>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</si>
  <si>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</si>
  <si>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</si>
  <si>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</si>
  <si>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</si>
  <si>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</si>
  <si>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</si>
  <si>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</si>
  <si>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</si>
  <si>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</si>
  <si>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</si>
  <si>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</si>
  <si>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</si>
  <si>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</si>
  <si>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</si>
  <si>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</si>
  <si>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</si>
  <si>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</si>
  <si>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</si>
  <si>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</si>
  <si>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</si>
  <si>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</si>
  <si>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</si>
  <si>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</si>
  <si>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</si>
  <si>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</si>
  <si>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</si>
  <si>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</si>
  <si>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</si>
  <si>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</si>
  <si>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с 28,11,24 заказываем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</si>
  <si>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</si>
  <si>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</si>
  <si>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</si>
  <si>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</si>
  <si>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</si>
  <si>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</si>
  <si>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</si>
  <si>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</si>
  <si>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</si>
  <si>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</si>
  <si>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</si>
  <si>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</si>
  <si>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</si>
  <si>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</si>
  <si>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</si>
  <si>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</si>
  <si>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</si>
  <si>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</si>
  <si>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</si>
  <si>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</si>
  <si>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</si>
  <si>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</si>
  <si>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</si>
  <si>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</si>
  <si>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</si>
  <si>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</si>
  <si>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</si>
  <si>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продажи!!!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</si>
  <si>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</si>
  <si>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</si>
  <si>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</si>
  <si>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</si>
  <si>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</si>
  <si>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</si>
  <si>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</si>
  <si>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</si>
  <si>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</si>
  <si>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</si>
  <si>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</si>
  <si>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</si>
  <si>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</si>
  <si>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</si>
  <si>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</si>
  <si>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</si>
  <si>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</si>
  <si>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</si>
  <si>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</si>
  <si>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</si>
  <si>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</si>
  <si>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</si>
  <si>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</si>
  <si>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</si>
  <si>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 в матрице</t>
  </si>
  <si>
    <t>нужно увеличить продажи / возвращаем по распоряжению СН</t>
  </si>
  <si>
    <t>12,12,24 в уценку 22шт.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</si>
</sst>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4" fillId="9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27" width="6" customWidth="1"/>
    <col min="28" max="28" width="35.7109375" customWidth="1"/>
    <col min="29" max="29" width="7" customWidth="1"/>
    <col min="30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27686.687000000002</v>
      </c>
      <c r="F5" s="4">
        <f>SUM(F6:F500)</f>
        <v>22273.230999999992</v>
      </c>
      <c r="G5" s="7"/>
      <c r="H5" s="1"/>
      <c r="I5" s="1"/>
      <c r="J5" s="4">
        <f t="shared" ref="J5:Q5" si="0">SUM(J6:J500)</f>
        <v>47907.826000000008</v>
      </c>
      <c r="K5" s="4">
        <f t="shared" si="0"/>
        <v>-20221.139000000003</v>
      </c>
      <c r="L5" s="4">
        <f t="shared" si="0"/>
        <v>12812.241</v>
      </c>
      <c r="M5" s="4">
        <f t="shared" si="0"/>
        <v>14874.446</v>
      </c>
      <c r="N5" s="4">
        <f t="shared" si="0"/>
        <v>3564.1083200000003</v>
      </c>
      <c r="O5" s="4">
        <f t="shared" si="0"/>
        <v>2562.4482000000003</v>
      </c>
      <c r="P5" s="4">
        <f t="shared" si="0"/>
        <v>3273.22</v>
      </c>
      <c r="Q5" s="4">
        <f t="shared" si="0"/>
        <v>0</v>
      </c>
      <c r="R5" s="1"/>
      <c r="S5" s="1"/>
      <c r="T5" s="1"/>
      <c r="U5" s="4">
        <f t="shared" ref="U5:AA5" si="1">SUM(U6:U500)</f>
        <v>2912.0867999999991</v>
      </c>
      <c r="V5" s="4">
        <f t="shared" si="1"/>
        <v>3006.6979999999994</v>
      </c>
      <c r="W5" s="4">
        <f t="shared" si="1"/>
        <v>2687.788399999999</v>
      </c>
      <c r="X5" s="4">
        <f t="shared" si="1"/>
        <v>2673.1839999999993</v>
      </c>
      <c r="Y5" s="4">
        <f t="shared" si="1"/>
        <v>2618.4728</v>
      </c>
      <c r="Z5" s="4">
        <f t="shared" si="1"/>
        <v>2851.7303999999995</v>
      </c>
      <c r="AA5" s="4">
        <f t="shared" si="1"/>
        <v>2924.9674000000009</v>
      </c>
      <c r="AB5" s="1"/>
      <c r="AC5" s="4">
        <f>SUM(AC6:AC500)</f>
        <v>2452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32</v>
      </c>
      <c r="B6" s="1" t="s">
        <v>33</v>
      </c>
      <c r="C6" s="1">
        <v>71.44</v>
      </c>
      <c r="D6" s="1">
        <v>92.57</v>
      </c>
      <c r="E6" s="1">
        <v>90.433999999999997</v>
      </c>
      <c r="F6" s="1">
        <v>65.046000000000006</v>
      </c>
      <c r="G6" s="7">
        <v>1</v>
      </c>
      <c r="H6" s="1">
        <v>50</v>
      </c>
      <c r="I6" s="1" t="s">
        <v>34</v>
      </c>
      <c r="J6" s="1">
        <v>88.85</v>
      </c>
      <c r="K6" s="1">
        <f t="shared" ref="K6:K37" si="2">E6-J6</f>
        <v>1.5840000000000032</v>
      </c>
      <c r="L6" s="1">
        <f>E6-M6</f>
        <v>90.433999999999997</v>
      </c>
      <c r="M6" s="1"/>
      <c r="N6" s="1">
        <v>49.217600000000047</v>
      </c>
      <c r="O6" s="1">
        <f>L6/5</f>
        <v>18.0868</v>
      </c>
      <c r="P6" s="5">
        <f>10*O6-N6-F6</f>
        <v>66.604399999999927</v>
      </c>
      <c r="Q6" s="5"/>
      <c r="R6" s="1"/>
      <c r="S6" s="1">
        <f>(F6+N6+P6)/O6</f>
        <v>10</v>
      </c>
      <c r="T6" s="1">
        <f>(F6+N6)/O6</f>
        <v>6.3175133246345432</v>
      </c>
      <c r="U6" s="1">
        <v>15.1172</v>
      </c>
      <c r="V6" s="1">
        <v>13.6792</v>
      </c>
      <c r="W6" s="1">
        <v>12.2766</v>
      </c>
      <c r="X6" s="1">
        <v>16.384399999999999</v>
      </c>
      <c r="Y6" s="1">
        <v>15.040800000000001</v>
      </c>
      <c r="Z6" s="1">
        <v>12.4808</v>
      </c>
      <c r="AA6" s="1">
        <v>17.063199999999998</v>
      </c>
      <c r="AB6" s="1"/>
      <c r="AC6" s="1">
        <f>ROUND(P6*G6,0)</f>
        <v>67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33</v>
      </c>
      <c r="C7" s="1">
        <v>248.29599999999999</v>
      </c>
      <c r="D7" s="1">
        <v>400.56599999999997</v>
      </c>
      <c r="E7" s="1">
        <v>363.74599999999998</v>
      </c>
      <c r="F7" s="1">
        <v>246.12</v>
      </c>
      <c r="G7" s="7">
        <v>1</v>
      </c>
      <c r="H7" s="1">
        <v>45</v>
      </c>
      <c r="I7" s="1" t="s">
        <v>34</v>
      </c>
      <c r="J7" s="1">
        <v>339.72399999999999</v>
      </c>
      <c r="K7" s="1">
        <f t="shared" si="2"/>
        <v>24.021999999999991</v>
      </c>
      <c r="L7" s="1">
        <f t="shared" ref="L7:L70" si="3">E7-M7</f>
        <v>259.02199999999999</v>
      </c>
      <c r="M7" s="1">
        <v>104.724</v>
      </c>
      <c r="N7" s="1">
        <v>71.311999999999927</v>
      </c>
      <c r="O7" s="1">
        <f t="shared" ref="O7:O70" si="4">L7/5</f>
        <v>51.804400000000001</v>
      </c>
      <c r="P7" s="20">
        <f>9*O7-N7-F7</f>
        <v>148.80760000000009</v>
      </c>
      <c r="Q7" s="5"/>
      <c r="R7" s="1"/>
      <c r="S7" s="1">
        <f t="shared" ref="S7:S70" si="5">(F7+N7+P7)/O7</f>
        <v>9</v>
      </c>
      <c r="T7" s="1">
        <f t="shared" ref="T7:T70" si="6">(F7+N7)/O7</f>
        <v>6.1275104045216215</v>
      </c>
      <c r="U7" s="1">
        <v>50.988799999999998</v>
      </c>
      <c r="V7" s="1">
        <v>48.260000000000012</v>
      </c>
      <c r="W7" s="1">
        <v>56.732199999999999</v>
      </c>
      <c r="X7" s="1">
        <v>49.176200000000001</v>
      </c>
      <c r="Y7" s="1">
        <v>8.7325999999999997</v>
      </c>
      <c r="Z7" s="1">
        <v>25.166599999999999</v>
      </c>
      <c r="AA7" s="1">
        <v>66.778400000000005</v>
      </c>
      <c r="AB7" s="1"/>
      <c r="AC7" s="1">
        <f t="shared" ref="AC7:AC70" si="7">ROUND(P7*G7,0)</f>
        <v>149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36</v>
      </c>
      <c r="B8" s="1" t="s">
        <v>33</v>
      </c>
      <c r="C8" s="1">
        <v>-1.44</v>
      </c>
      <c r="D8" s="1">
        <v>752.96600000000001</v>
      </c>
      <c r="E8" s="1">
        <v>234.32400000000001</v>
      </c>
      <c r="F8" s="1">
        <v>511.81599999999997</v>
      </c>
      <c r="G8" s="7">
        <v>1</v>
      </c>
      <c r="H8" s="1">
        <v>45</v>
      </c>
      <c r="I8" s="1" t="s">
        <v>34</v>
      </c>
      <c r="J8" s="1">
        <v>220.8</v>
      </c>
      <c r="K8" s="1">
        <f t="shared" si="2"/>
        <v>13.524000000000001</v>
      </c>
      <c r="L8" s="1">
        <f t="shared" si="3"/>
        <v>234.32400000000001</v>
      </c>
      <c r="M8" s="1"/>
      <c r="N8" s="1">
        <v>0</v>
      </c>
      <c r="O8" s="1">
        <f t="shared" si="4"/>
        <v>46.864800000000002</v>
      </c>
      <c r="P8" s="20"/>
      <c r="Q8" s="5"/>
      <c r="R8" s="1"/>
      <c r="S8" s="1">
        <f t="shared" si="5"/>
        <v>10.921117768559771</v>
      </c>
      <c r="T8" s="1">
        <f t="shared" si="6"/>
        <v>10.921117768559771</v>
      </c>
      <c r="U8" s="1">
        <v>46.016199999999998</v>
      </c>
      <c r="V8" s="1">
        <v>61.956800000000001</v>
      </c>
      <c r="W8" s="1">
        <v>86.199399999999997</v>
      </c>
      <c r="X8" s="1">
        <v>69.974000000000004</v>
      </c>
      <c r="Y8" s="1">
        <v>45.334000000000003</v>
      </c>
      <c r="Z8" s="1">
        <v>45.334000000000003</v>
      </c>
      <c r="AA8" s="1">
        <v>70.775400000000005</v>
      </c>
      <c r="AB8" s="1"/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8" t="s">
        <v>37</v>
      </c>
      <c r="B9" s="1" t="s">
        <v>33</v>
      </c>
      <c r="C9" s="1">
        <v>84.679000000000002</v>
      </c>
      <c r="D9" s="1">
        <v>1.6160000000000001</v>
      </c>
      <c r="E9" s="1">
        <v>74.555000000000007</v>
      </c>
      <c r="F9" s="1"/>
      <c r="G9" s="7">
        <v>1</v>
      </c>
      <c r="H9" s="1">
        <v>40</v>
      </c>
      <c r="I9" s="1" t="s">
        <v>34</v>
      </c>
      <c r="J9" s="1">
        <v>79</v>
      </c>
      <c r="K9" s="1">
        <f t="shared" si="2"/>
        <v>-4.4449999999999932</v>
      </c>
      <c r="L9" s="1">
        <f t="shared" si="3"/>
        <v>74.555000000000007</v>
      </c>
      <c r="M9" s="1"/>
      <c r="N9" s="18"/>
      <c r="O9" s="1">
        <f t="shared" si="4"/>
        <v>14.911000000000001</v>
      </c>
      <c r="P9" s="19">
        <v>100</v>
      </c>
      <c r="Q9" s="5"/>
      <c r="R9" s="1"/>
      <c r="S9" s="1">
        <f t="shared" si="5"/>
        <v>6.7064583193615448</v>
      </c>
      <c r="T9" s="1">
        <f t="shared" si="6"/>
        <v>0</v>
      </c>
      <c r="U9" s="1">
        <v>19.426400000000001</v>
      </c>
      <c r="V9" s="1">
        <v>19.689599999999999</v>
      </c>
      <c r="W9" s="1">
        <v>12.1876</v>
      </c>
      <c r="X9" s="1">
        <v>14.734400000000001</v>
      </c>
      <c r="Y9" s="1">
        <v>18.382200000000001</v>
      </c>
      <c r="Z9" s="1">
        <v>18.059000000000001</v>
      </c>
      <c r="AA9" s="1">
        <v>21.691400000000002</v>
      </c>
      <c r="AB9" s="18" t="s">
        <v>38</v>
      </c>
      <c r="AC9" s="1">
        <f t="shared" si="7"/>
        <v>100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5" t="s">
        <v>39</v>
      </c>
      <c r="B10" s="15" t="s">
        <v>40</v>
      </c>
      <c r="C10" s="15"/>
      <c r="D10" s="15"/>
      <c r="E10" s="15"/>
      <c r="F10" s="15"/>
      <c r="G10" s="16">
        <v>0</v>
      </c>
      <c r="H10" s="15">
        <v>45</v>
      </c>
      <c r="I10" s="15" t="s">
        <v>34</v>
      </c>
      <c r="J10" s="15"/>
      <c r="K10" s="15">
        <f t="shared" si="2"/>
        <v>0</v>
      </c>
      <c r="L10" s="15">
        <f t="shared" si="3"/>
        <v>0</v>
      </c>
      <c r="M10" s="15"/>
      <c r="N10" s="15"/>
      <c r="O10" s="15">
        <f t="shared" si="4"/>
        <v>0</v>
      </c>
      <c r="P10" s="17"/>
      <c r="Q10" s="17"/>
      <c r="R10" s="15"/>
      <c r="S10" s="15" t="e">
        <f t="shared" si="5"/>
        <v>#DIV/0!</v>
      </c>
      <c r="T10" s="15" t="e">
        <f t="shared" si="6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 t="s">
        <v>41</v>
      </c>
      <c r="AC10" s="15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42</v>
      </c>
      <c r="B11" s="15" t="s">
        <v>40</v>
      </c>
      <c r="C11" s="15"/>
      <c r="D11" s="15"/>
      <c r="E11" s="15"/>
      <c r="F11" s="15"/>
      <c r="G11" s="16">
        <v>0</v>
      </c>
      <c r="H11" s="15">
        <v>45</v>
      </c>
      <c r="I11" s="15" t="s">
        <v>34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>
        <f t="shared" si="4"/>
        <v>0</v>
      </c>
      <c r="P11" s="17"/>
      <c r="Q11" s="17"/>
      <c r="R11" s="15"/>
      <c r="S11" s="15" t="e">
        <f t="shared" si="5"/>
        <v>#DIV/0!</v>
      </c>
      <c r="T11" s="15" t="e">
        <f t="shared" si="6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 t="s">
        <v>41</v>
      </c>
      <c r="AC11" s="15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5" t="s">
        <v>43</v>
      </c>
      <c r="B12" s="15" t="s">
        <v>40</v>
      </c>
      <c r="C12" s="15"/>
      <c r="D12" s="15"/>
      <c r="E12" s="15"/>
      <c r="F12" s="15"/>
      <c r="G12" s="16">
        <v>0</v>
      </c>
      <c r="H12" s="15">
        <v>180</v>
      </c>
      <c r="I12" s="15" t="s">
        <v>34</v>
      </c>
      <c r="J12" s="15"/>
      <c r="K12" s="15">
        <f t="shared" si="2"/>
        <v>0</v>
      </c>
      <c r="L12" s="15">
        <f t="shared" si="3"/>
        <v>0</v>
      </c>
      <c r="M12" s="15"/>
      <c r="N12" s="15"/>
      <c r="O12" s="15">
        <f t="shared" si="4"/>
        <v>0</v>
      </c>
      <c r="P12" s="17"/>
      <c r="Q12" s="17"/>
      <c r="R12" s="15"/>
      <c r="S12" s="15" t="e">
        <f t="shared" si="5"/>
        <v>#DIV/0!</v>
      </c>
      <c r="T12" s="15" t="e">
        <f t="shared" si="6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 t="s">
        <v>41</v>
      </c>
      <c r="AC12" s="15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44</v>
      </c>
      <c r="B13" s="1" t="s">
        <v>40</v>
      </c>
      <c r="C13" s="1">
        <v>116</v>
      </c>
      <c r="D13" s="1">
        <v>2</v>
      </c>
      <c r="E13" s="1">
        <v>57</v>
      </c>
      <c r="F13" s="1">
        <v>46</v>
      </c>
      <c r="G13" s="7">
        <v>0.3</v>
      </c>
      <c r="H13" s="1">
        <v>40</v>
      </c>
      <c r="I13" s="1" t="s">
        <v>34</v>
      </c>
      <c r="J13" s="1">
        <v>65</v>
      </c>
      <c r="K13" s="1">
        <f t="shared" si="2"/>
        <v>-8</v>
      </c>
      <c r="L13" s="1">
        <f t="shared" si="3"/>
        <v>57</v>
      </c>
      <c r="M13" s="1"/>
      <c r="N13" s="1">
        <v>0</v>
      </c>
      <c r="O13" s="1">
        <f t="shared" si="4"/>
        <v>11.4</v>
      </c>
      <c r="P13" s="5">
        <f t="shared" ref="P13:P14" si="8">10*O13-N13-F13</f>
        <v>68</v>
      </c>
      <c r="Q13" s="5"/>
      <c r="R13" s="1"/>
      <c r="S13" s="1">
        <f t="shared" si="5"/>
        <v>10</v>
      </c>
      <c r="T13" s="1">
        <f t="shared" si="6"/>
        <v>4.0350877192982457</v>
      </c>
      <c r="U13" s="1">
        <v>6.4</v>
      </c>
      <c r="V13" s="1">
        <v>6.4</v>
      </c>
      <c r="W13" s="1">
        <v>5.6</v>
      </c>
      <c r="X13" s="1">
        <v>6</v>
      </c>
      <c r="Y13" s="1">
        <v>15.6</v>
      </c>
      <c r="Z13" s="1">
        <v>14.2</v>
      </c>
      <c r="AA13" s="1">
        <v>14</v>
      </c>
      <c r="AB13" s="1"/>
      <c r="AC13" s="1">
        <f t="shared" si="7"/>
        <v>20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40</v>
      </c>
      <c r="C14" s="1">
        <v>245</v>
      </c>
      <c r="D14" s="1">
        <v>3</v>
      </c>
      <c r="E14" s="1">
        <v>73</v>
      </c>
      <c r="F14" s="1">
        <v>162</v>
      </c>
      <c r="G14" s="7">
        <v>0.17</v>
      </c>
      <c r="H14" s="1">
        <v>180</v>
      </c>
      <c r="I14" s="1" t="s">
        <v>34</v>
      </c>
      <c r="J14" s="1">
        <v>73</v>
      </c>
      <c r="K14" s="1">
        <f t="shared" si="2"/>
        <v>0</v>
      </c>
      <c r="L14" s="1">
        <f t="shared" si="3"/>
        <v>73</v>
      </c>
      <c r="M14" s="1"/>
      <c r="N14" s="1">
        <v>0</v>
      </c>
      <c r="O14" s="1">
        <f t="shared" si="4"/>
        <v>14.6</v>
      </c>
      <c r="P14" s="5"/>
      <c r="Q14" s="5"/>
      <c r="R14" s="1"/>
      <c r="S14" s="1">
        <f t="shared" si="5"/>
        <v>11.095890410958905</v>
      </c>
      <c r="T14" s="1">
        <f t="shared" si="6"/>
        <v>11.095890410958905</v>
      </c>
      <c r="U14" s="1">
        <v>14.6</v>
      </c>
      <c r="V14" s="1">
        <v>10.6</v>
      </c>
      <c r="W14" s="1">
        <v>1</v>
      </c>
      <c r="X14" s="1">
        <v>25.4</v>
      </c>
      <c r="Y14" s="1">
        <v>34.799999999999997</v>
      </c>
      <c r="Z14" s="1">
        <v>15</v>
      </c>
      <c r="AA14" s="1">
        <v>9.1999999999999993</v>
      </c>
      <c r="AB14" s="1"/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5" t="s">
        <v>47</v>
      </c>
      <c r="B15" s="15" t="s">
        <v>40</v>
      </c>
      <c r="C15" s="15"/>
      <c r="D15" s="15"/>
      <c r="E15" s="15"/>
      <c r="F15" s="15"/>
      <c r="G15" s="16">
        <v>0</v>
      </c>
      <c r="H15" s="15">
        <v>50</v>
      </c>
      <c r="I15" s="15" t="s">
        <v>34</v>
      </c>
      <c r="J15" s="15"/>
      <c r="K15" s="15">
        <f t="shared" si="2"/>
        <v>0</v>
      </c>
      <c r="L15" s="15">
        <f t="shared" si="3"/>
        <v>0</v>
      </c>
      <c r="M15" s="15"/>
      <c r="N15" s="15"/>
      <c r="O15" s="15">
        <f t="shared" si="4"/>
        <v>0</v>
      </c>
      <c r="P15" s="17"/>
      <c r="Q15" s="17"/>
      <c r="R15" s="15"/>
      <c r="S15" s="15" t="e">
        <f t="shared" si="5"/>
        <v>#DIV/0!</v>
      </c>
      <c r="T15" s="15" t="e">
        <f t="shared" si="6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 t="s">
        <v>41</v>
      </c>
      <c r="AC15" s="15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40</v>
      </c>
      <c r="C16" s="1">
        <v>297</v>
      </c>
      <c r="D16" s="1"/>
      <c r="E16" s="1">
        <v>74</v>
      </c>
      <c r="F16" s="1">
        <v>197</v>
      </c>
      <c r="G16" s="7">
        <v>0.35</v>
      </c>
      <c r="H16" s="1">
        <v>50</v>
      </c>
      <c r="I16" s="1" t="s">
        <v>34</v>
      </c>
      <c r="J16" s="1">
        <v>131</v>
      </c>
      <c r="K16" s="1">
        <f t="shared" si="2"/>
        <v>-57</v>
      </c>
      <c r="L16" s="1">
        <f t="shared" si="3"/>
        <v>74</v>
      </c>
      <c r="M16" s="1"/>
      <c r="N16" s="1">
        <v>0</v>
      </c>
      <c r="O16" s="1">
        <f t="shared" si="4"/>
        <v>14.8</v>
      </c>
      <c r="P16" s="5"/>
      <c r="Q16" s="5"/>
      <c r="R16" s="1"/>
      <c r="S16" s="1">
        <f t="shared" si="5"/>
        <v>13.310810810810811</v>
      </c>
      <c r="T16" s="1">
        <f t="shared" si="6"/>
        <v>13.310810810810811</v>
      </c>
      <c r="U16" s="1">
        <v>11</v>
      </c>
      <c r="V16" s="1">
        <v>4.2</v>
      </c>
      <c r="W16" s="1">
        <v>0.4</v>
      </c>
      <c r="X16" s="1">
        <v>10.8</v>
      </c>
      <c r="Y16" s="1">
        <v>28</v>
      </c>
      <c r="Z16" s="1">
        <v>34.799999999999997</v>
      </c>
      <c r="AA16" s="1">
        <v>15.2</v>
      </c>
      <c r="AB16" s="1"/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49</v>
      </c>
      <c r="B17" s="1" t="s">
        <v>33</v>
      </c>
      <c r="C17" s="1">
        <v>224.86799999999999</v>
      </c>
      <c r="D17" s="1">
        <v>217.25</v>
      </c>
      <c r="E17" s="1">
        <v>175.839</v>
      </c>
      <c r="F17" s="1">
        <v>209.023</v>
      </c>
      <c r="G17" s="7">
        <v>1</v>
      </c>
      <c r="H17" s="1">
        <v>55</v>
      </c>
      <c r="I17" s="1" t="s">
        <v>34</v>
      </c>
      <c r="J17" s="1">
        <v>570.99</v>
      </c>
      <c r="K17" s="1">
        <f t="shared" si="2"/>
        <v>-395.15100000000001</v>
      </c>
      <c r="L17" s="1">
        <f t="shared" si="3"/>
        <v>175.839</v>
      </c>
      <c r="M17" s="1"/>
      <c r="N17" s="1">
        <v>6.5247999999999706</v>
      </c>
      <c r="O17" s="1">
        <f t="shared" si="4"/>
        <v>35.1678</v>
      </c>
      <c r="P17" s="5">
        <f t="shared" ref="P16:P20" si="9">10*O17-N17-F17</f>
        <v>136.13020000000003</v>
      </c>
      <c r="Q17" s="5"/>
      <c r="R17" s="1"/>
      <c r="S17" s="1">
        <f t="shared" si="5"/>
        <v>10</v>
      </c>
      <c r="T17" s="1">
        <f t="shared" si="6"/>
        <v>6.1291238007495483</v>
      </c>
      <c r="U17" s="1">
        <v>35.886800000000001</v>
      </c>
      <c r="V17" s="1">
        <v>36.2348</v>
      </c>
      <c r="W17" s="1">
        <v>55.1</v>
      </c>
      <c r="X17" s="1">
        <v>61.303199999999997</v>
      </c>
      <c r="Y17" s="1">
        <v>74.793399999999991</v>
      </c>
      <c r="Z17" s="1">
        <v>81.066600000000008</v>
      </c>
      <c r="AA17" s="1">
        <v>72.684799999999996</v>
      </c>
      <c r="AB17" s="1"/>
      <c r="AC17" s="1">
        <f t="shared" si="7"/>
        <v>136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50</v>
      </c>
      <c r="B18" s="1" t="s">
        <v>33</v>
      </c>
      <c r="C18" s="1">
        <v>642.26499999999999</v>
      </c>
      <c r="D18" s="1">
        <v>5585.1180000000004</v>
      </c>
      <c r="E18" s="1">
        <v>3203.2190000000001</v>
      </c>
      <c r="F18" s="1">
        <v>2479.047</v>
      </c>
      <c r="G18" s="7">
        <v>1</v>
      </c>
      <c r="H18" s="1">
        <v>50</v>
      </c>
      <c r="I18" s="1" t="s">
        <v>34</v>
      </c>
      <c r="J18" s="1">
        <v>8341.4480000000003</v>
      </c>
      <c r="K18" s="1">
        <f t="shared" si="2"/>
        <v>-5138.2290000000003</v>
      </c>
      <c r="L18" s="1">
        <f t="shared" si="3"/>
        <v>1180.4490000000001</v>
      </c>
      <c r="M18" s="1">
        <v>2022.77</v>
      </c>
      <c r="N18" s="1">
        <v>748.54639999999927</v>
      </c>
      <c r="O18" s="1">
        <f t="shared" si="4"/>
        <v>236.08980000000003</v>
      </c>
      <c r="P18" s="5"/>
      <c r="Q18" s="5"/>
      <c r="R18" s="1"/>
      <c r="S18" s="1">
        <f t="shared" si="5"/>
        <v>13.671041273278215</v>
      </c>
      <c r="T18" s="1">
        <f t="shared" si="6"/>
        <v>13.671041273278215</v>
      </c>
      <c r="U18" s="1">
        <v>319.82060000000001</v>
      </c>
      <c r="V18" s="1">
        <v>352.25400000000002</v>
      </c>
      <c r="W18" s="1">
        <v>316.86759999999992</v>
      </c>
      <c r="X18" s="1">
        <v>262.98160000000001</v>
      </c>
      <c r="Y18" s="1">
        <v>145.12819999999999</v>
      </c>
      <c r="Z18" s="1">
        <v>197.41399999999999</v>
      </c>
      <c r="AA18" s="1">
        <v>339.3098</v>
      </c>
      <c r="AB18" s="1" t="s">
        <v>51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52</v>
      </c>
      <c r="B19" s="1" t="s">
        <v>33</v>
      </c>
      <c r="C19" s="1">
        <v>108.738</v>
      </c>
      <c r="D19" s="1">
        <v>159.79</v>
      </c>
      <c r="E19" s="1">
        <v>103.684</v>
      </c>
      <c r="F19" s="1">
        <v>124.672</v>
      </c>
      <c r="G19" s="7">
        <v>1</v>
      </c>
      <c r="H19" s="1">
        <v>60</v>
      </c>
      <c r="I19" s="1" t="s">
        <v>34</v>
      </c>
      <c r="J19" s="1">
        <v>98.1</v>
      </c>
      <c r="K19" s="1">
        <f t="shared" si="2"/>
        <v>5.5840000000000032</v>
      </c>
      <c r="L19" s="1">
        <f t="shared" si="3"/>
        <v>95.727999999999994</v>
      </c>
      <c r="M19" s="1">
        <v>7.9560000000000004</v>
      </c>
      <c r="N19" s="1">
        <v>65.205999999999989</v>
      </c>
      <c r="O19" s="1">
        <f t="shared" si="4"/>
        <v>19.145599999999998</v>
      </c>
      <c r="P19" s="5"/>
      <c r="Q19" s="5"/>
      <c r="R19" s="1"/>
      <c r="S19" s="1">
        <f t="shared" si="5"/>
        <v>9.9175789737589835</v>
      </c>
      <c r="T19" s="1">
        <f t="shared" si="6"/>
        <v>9.9175789737589835</v>
      </c>
      <c r="U19" s="1">
        <v>25.284600000000001</v>
      </c>
      <c r="V19" s="1">
        <v>23.131399999999999</v>
      </c>
      <c r="W19" s="1">
        <v>25.563600000000001</v>
      </c>
      <c r="X19" s="1">
        <v>30.296399999999998</v>
      </c>
      <c r="Y19" s="1">
        <v>29.079599999999999</v>
      </c>
      <c r="Z19" s="1">
        <v>30.2944</v>
      </c>
      <c r="AA19" s="1">
        <v>27.093</v>
      </c>
      <c r="AB19" s="1"/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53</v>
      </c>
      <c r="B20" s="1" t="s">
        <v>33</v>
      </c>
      <c r="C20" s="1"/>
      <c r="D20" s="1">
        <v>1634.297</v>
      </c>
      <c r="E20" s="1">
        <v>1431.2190000000001</v>
      </c>
      <c r="F20" s="1">
        <v>203.078</v>
      </c>
      <c r="G20" s="7">
        <v>1</v>
      </c>
      <c r="H20" s="1">
        <v>60</v>
      </c>
      <c r="I20" s="1" t="s">
        <v>34</v>
      </c>
      <c r="J20" s="1">
        <v>4464.2120000000004</v>
      </c>
      <c r="K20" s="1">
        <f t="shared" si="2"/>
        <v>-3032.9930000000004</v>
      </c>
      <c r="L20" s="1">
        <f t="shared" si="3"/>
        <v>22.398000000000138</v>
      </c>
      <c r="M20" s="1">
        <v>1408.8209999999999</v>
      </c>
      <c r="N20" s="1">
        <v>0</v>
      </c>
      <c r="O20" s="1">
        <f t="shared" si="4"/>
        <v>4.479600000000028</v>
      </c>
      <c r="P20" s="5"/>
      <c r="Q20" s="5"/>
      <c r="R20" s="1"/>
      <c r="S20" s="1">
        <f t="shared" si="5"/>
        <v>45.333958389141607</v>
      </c>
      <c r="T20" s="1">
        <f t="shared" si="6"/>
        <v>45.333958389141607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21" t="s">
        <v>134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5" t="s">
        <v>54</v>
      </c>
      <c r="B21" s="15" t="s">
        <v>33</v>
      </c>
      <c r="C21" s="15"/>
      <c r="D21" s="15"/>
      <c r="E21" s="15"/>
      <c r="F21" s="15"/>
      <c r="G21" s="16">
        <v>0</v>
      </c>
      <c r="H21" s="15">
        <v>60</v>
      </c>
      <c r="I21" s="15" t="s">
        <v>34</v>
      </c>
      <c r="J21" s="15">
        <v>36.767000000000003</v>
      </c>
      <c r="K21" s="15">
        <f t="shared" si="2"/>
        <v>-36.767000000000003</v>
      </c>
      <c r="L21" s="15">
        <f t="shared" si="3"/>
        <v>0</v>
      </c>
      <c r="M21" s="15"/>
      <c r="N21" s="15"/>
      <c r="O21" s="15">
        <f t="shared" si="4"/>
        <v>0</v>
      </c>
      <c r="P21" s="17"/>
      <c r="Q21" s="17"/>
      <c r="R21" s="15"/>
      <c r="S21" s="15" t="e">
        <f t="shared" si="5"/>
        <v>#DIV/0!</v>
      </c>
      <c r="T21" s="15" t="e">
        <f t="shared" si="6"/>
        <v>#DIV/0!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 t="s">
        <v>41</v>
      </c>
      <c r="AC21" s="15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55</v>
      </c>
      <c r="B22" s="1" t="s">
        <v>33</v>
      </c>
      <c r="C22" s="1">
        <v>228.84399999999999</v>
      </c>
      <c r="D22" s="1">
        <v>1521.1</v>
      </c>
      <c r="E22" s="1">
        <v>653.69399999999996</v>
      </c>
      <c r="F22" s="1">
        <v>972.73199999999997</v>
      </c>
      <c r="G22" s="7">
        <v>1</v>
      </c>
      <c r="H22" s="1">
        <v>60</v>
      </c>
      <c r="I22" s="1" t="s">
        <v>34</v>
      </c>
      <c r="J22" s="1">
        <v>739.25</v>
      </c>
      <c r="K22" s="1">
        <f t="shared" si="2"/>
        <v>-85.55600000000004</v>
      </c>
      <c r="L22" s="1">
        <f t="shared" si="3"/>
        <v>451.78399999999999</v>
      </c>
      <c r="M22" s="1">
        <v>201.91</v>
      </c>
      <c r="N22" s="1">
        <v>106.7923999999996</v>
      </c>
      <c r="O22" s="1">
        <f t="shared" si="4"/>
        <v>90.356799999999993</v>
      </c>
      <c r="P22" s="5"/>
      <c r="Q22" s="5"/>
      <c r="R22" s="1"/>
      <c r="S22" s="1">
        <f t="shared" si="5"/>
        <v>11.947350946469991</v>
      </c>
      <c r="T22" s="1">
        <f t="shared" si="6"/>
        <v>11.947350946469991</v>
      </c>
      <c r="U22" s="1">
        <v>97.161199999999994</v>
      </c>
      <c r="V22" s="1">
        <v>111.00279999999999</v>
      </c>
      <c r="W22" s="1">
        <v>108.17359999999999</v>
      </c>
      <c r="X22" s="1">
        <v>81.234799999999993</v>
      </c>
      <c r="Y22" s="1">
        <v>0.71480000000000243</v>
      </c>
      <c r="Z22" s="1">
        <v>22.553999999999998</v>
      </c>
      <c r="AA22" s="1">
        <v>118.13760000000001</v>
      </c>
      <c r="AB22" s="1" t="s">
        <v>51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56</v>
      </c>
      <c r="B23" s="1" t="s">
        <v>33</v>
      </c>
      <c r="C23" s="1">
        <v>207.666</v>
      </c>
      <c r="D23" s="1">
        <v>215.22</v>
      </c>
      <c r="E23" s="1">
        <v>109.03700000000001</v>
      </c>
      <c r="F23" s="1">
        <v>248.54</v>
      </c>
      <c r="G23" s="7">
        <v>1</v>
      </c>
      <c r="H23" s="1">
        <v>60</v>
      </c>
      <c r="I23" s="1" t="s">
        <v>34</v>
      </c>
      <c r="J23" s="1">
        <v>508.53</v>
      </c>
      <c r="K23" s="1">
        <f t="shared" si="2"/>
        <v>-399.49299999999994</v>
      </c>
      <c r="L23" s="1">
        <f t="shared" si="3"/>
        <v>109.03700000000001</v>
      </c>
      <c r="M23" s="1"/>
      <c r="N23" s="1">
        <v>126.0954</v>
      </c>
      <c r="O23" s="1">
        <f t="shared" si="4"/>
        <v>21.807400000000001</v>
      </c>
      <c r="P23" s="5"/>
      <c r="Q23" s="5"/>
      <c r="R23" s="1"/>
      <c r="S23" s="1">
        <f t="shared" si="5"/>
        <v>17.179278593504957</v>
      </c>
      <c r="T23" s="1">
        <f t="shared" si="6"/>
        <v>17.179278593504957</v>
      </c>
      <c r="U23" s="1">
        <v>38.470199999999998</v>
      </c>
      <c r="V23" s="1">
        <v>34.96</v>
      </c>
      <c r="W23" s="1">
        <v>30.247599999999998</v>
      </c>
      <c r="X23" s="1">
        <v>40.087200000000003</v>
      </c>
      <c r="Y23" s="1">
        <v>41.449599999999997</v>
      </c>
      <c r="Z23" s="1">
        <v>37.060400000000001</v>
      </c>
      <c r="AA23" s="1">
        <v>31.976600000000001</v>
      </c>
      <c r="AB23" s="22" t="s">
        <v>45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57</v>
      </c>
      <c r="B24" s="1" t="s">
        <v>33</v>
      </c>
      <c r="C24" s="1">
        <v>25.492999999999999</v>
      </c>
      <c r="D24" s="1">
        <v>373.93900000000002</v>
      </c>
      <c r="E24" s="1">
        <v>168.92599999999999</v>
      </c>
      <c r="F24" s="1">
        <v>216.477</v>
      </c>
      <c r="G24" s="7">
        <v>1</v>
      </c>
      <c r="H24" s="1">
        <v>60</v>
      </c>
      <c r="I24" s="1" t="s">
        <v>34</v>
      </c>
      <c r="J24" s="1">
        <v>166.774</v>
      </c>
      <c r="K24" s="1">
        <f t="shared" si="2"/>
        <v>2.1519999999999868</v>
      </c>
      <c r="L24" s="1">
        <f t="shared" si="3"/>
        <v>68.551999999999992</v>
      </c>
      <c r="M24" s="1">
        <v>100.374</v>
      </c>
      <c r="N24" s="1">
        <v>0</v>
      </c>
      <c r="O24" s="1">
        <f t="shared" si="4"/>
        <v>13.710399999999998</v>
      </c>
      <c r="P24" s="5"/>
      <c r="Q24" s="5"/>
      <c r="R24" s="1"/>
      <c r="S24" s="1">
        <f t="shared" si="5"/>
        <v>15.789254872213796</v>
      </c>
      <c r="T24" s="1">
        <f t="shared" si="6"/>
        <v>15.789254872213796</v>
      </c>
      <c r="U24" s="1">
        <v>24.117599999999999</v>
      </c>
      <c r="V24" s="1">
        <v>27.111000000000001</v>
      </c>
      <c r="W24" s="1">
        <v>20.927600000000002</v>
      </c>
      <c r="X24" s="1">
        <v>24.977799999999998</v>
      </c>
      <c r="Y24" s="1">
        <v>23.228400000000001</v>
      </c>
      <c r="Z24" s="1">
        <v>21.293399999999998</v>
      </c>
      <c r="AA24" s="1">
        <v>10.205</v>
      </c>
      <c r="AB24" s="1"/>
      <c r="AC24" s="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58</v>
      </c>
      <c r="B25" s="1" t="s">
        <v>33</v>
      </c>
      <c r="C25" s="1">
        <v>226.76499999999999</v>
      </c>
      <c r="D25" s="1">
        <v>687.71299999999997</v>
      </c>
      <c r="E25" s="1">
        <v>280.17500000000001</v>
      </c>
      <c r="F25" s="1">
        <v>549.15499999999997</v>
      </c>
      <c r="G25" s="7">
        <v>1</v>
      </c>
      <c r="H25" s="1">
        <v>60</v>
      </c>
      <c r="I25" s="1" t="s">
        <v>34</v>
      </c>
      <c r="J25" s="1">
        <v>376.58300000000003</v>
      </c>
      <c r="K25" s="1">
        <f t="shared" si="2"/>
        <v>-96.408000000000015</v>
      </c>
      <c r="L25" s="1">
        <f t="shared" si="3"/>
        <v>280.17500000000001</v>
      </c>
      <c r="M25" s="1"/>
      <c r="N25" s="1">
        <v>148.48519999999959</v>
      </c>
      <c r="O25" s="1">
        <f t="shared" si="4"/>
        <v>56.035000000000004</v>
      </c>
      <c r="P25" s="5"/>
      <c r="Q25" s="5"/>
      <c r="R25" s="1"/>
      <c r="S25" s="1">
        <f t="shared" si="5"/>
        <v>12.450079414651549</v>
      </c>
      <c r="T25" s="1">
        <f t="shared" si="6"/>
        <v>12.450079414651549</v>
      </c>
      <c r="U25" s="1">
        <v>71.347799999999992</v>
      </c>
      <c r="V25" s="1">
        <v>77.140599999999992</v>
      </c>
      <c r="W25" s="1">
        <v>60.963999999999999</v>
      </c>
      <c r="X25" s="1">
        <v>54.832399999999993</v>
      </c>
      <c r="Y25" s="1">
        <v>53.650399999999998</v>
      </c>
      <c r="Z25" s="1">
        <v>54.840999999999987</v>
      </c>
      <c r="AA25" s="1">
        <v>66.423000000000002</v>
      </c>
      <c r="AB25" s="1" t="s">
        <v>51</v>
      </c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59</v>
      </c>
      <c r="B26" s="1" t="s">
        <v>33</v>
      </c>
      <c r="C26" s="1">
        <v>70.477000000000004</v>
      </c>
      <c r="D26" s="1">
        <v>288.14</v>
      </c>
      <c r="E26" s="1">
        <v>202.08</v>
      </c>
      <c r="F26" s="1">
        <v>151.428</v>
      </c>
      <c r="G26" s="7">
        <v>1</v>
      </c>
      <c r="H26" s="1">
        <v>30</v>
      </c>
      <c r="I26" s="1" t="s">
        <v>34</v>
      </c>
      <c r="J26" s="1">
        <v>304.99299999999999</v>
      </c>
      <c r="K26" s="1">
        <f t="shared" si="2"/>
        <v>-102.91299999999998</v>
      </c>
      <c r="L26" s="1">
        <f t="shared" si="3"/>
        <v>78.396000000000015</v>
      </c>
      <c r="M26" s="1">
        <v>123.684</v>
      </c>
      <c r="N26" s="1">
        <v>0</v>
      </c>
      <c r="O26" s="1">
        <f t="shared" si="4"/>
        <v>15.679200000000003</v>
      </c>
      <c r="P26" s="20"/>
      <c r="Q26" s="5"/>
      <c r="R26" s="1"/>
      <c r="S26" s="1">
        <f t="shared" si="5"/>
        <v>9.6578907087096262</v>
      </c>
      <c r="T26" s="1">
        <f t="shared" si="6"/>
        <v>9.6578907087096262</v>
      </c>
      <c r="U26" s="1">
        <v>5.5602</v>
      </c>
      <c r="V26" s="1">
        <v>10.492800000000001</v>
      </c>
      <c r="W26" s="1">
        <v>24.92039999999999</v>
      </c>
      <c r="X26" s="1">
        <v>24.194600000000001</v>
      </c>
      <c r="Y26" s="1">
        <v>20.610199999999999</v>
      </c>
      <c r="Z26" s="1">
        <v>25.173200000000001</v>
      </c>
      <c r="AA26" s="1">
        <v>24.504999999999999</v>
      </c>
      <c r="AB26" s="1"/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60</v>
      </c>
      <c r="B27" s="1" t="s">
        <v>33</v>
      </c>
      <c r="C27" s="1">
        <v>212.714</v>
      </c>
      <c r="D27" s="1">
        <v>503.964</v>
      </c>
      <c r="E27" s="1">
        <v>452.71499999999997</v>
      </c>
      <c r="F27" s="1">
        <v>218.34200000000001</v>
      </c>
      <c r="G27" s="7">
        <v>1</v>
      </c>
      <c r="H27" s="1">
        <v>30</v>
      </c>
      <c r="I27" s="1" t="s">
        <v>34</v>
      </c>
      <c r="J27" s="1">
        <v>2163.8710000000001</v>
      </c>
      <c r="K27" s="1">
        <f t="shared" si="2"/>
        <v>-1711.1560000000002</v>
      </c>
      <c r="L27" s="1">
        <f t="shared" si="3"/>
        <v>186.28699999999998</v>
      </c>
      <c r="M27" s="1">
        <v>266.428</v>
      </c>
      <c r="N27" s="1">
        <v>0</v>
      </c>
      <c r="O27" s="1">
        <f t="shared" si="4"/>
        <v>37.257399999999997</v>
      </c>
      <c r="P27" s="20">
        <f t="shared" ref="P27:P28" si="10">9*O27-N27-F27</f>
        <v>116.97459999999998</v>
      </c>
      <c r="Q27" s="5"/>
      <c r="R27" s="1"/>
      <c r="S27" s="1">
        <f t="shared" si="5"/>
        <v>9</v>
      </c>
      <c r="T27" s="1">
        <f t="shared" si="6"/>
        <v>5.8603659944064814</v>
      </c>
      <c r="U27" s="1">
        <v>36.936799999999998</v>
      </c>
      <c r="V27" s="1">
        <v>38.168599999999998</v>
      </c>
      <c r="W27" s="1">
        <v>33.193600000000004</v>
      </c>
      <c r="X27" s="1">
        <v>37.823799999999999</v>
      </c>
      <c r="Y27" s="1">
        <v>46.156999999999996</v>
      </c>
      <c r="Z27" s="1">
        <v>46.751399999999997</v>
      </c>
      <c r="AA27" s="1">
        <v>38.0642</v>
      </c>
      <c r="AB27" s="1"/>
      <c r="AC27" s="1">
        <f t="shared" si="7"/>
        <v>117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61</v>
      </c>
      <c r="B28" s="1" t="s">
        <v>33</v>
      </c>
      <c r="C28" s="1">
        <v>27.247</v>
      </c>
      <c r="D28" s="1">
        <v>302.35000000000002</v>
      </c>
      <c r="E28" s="1">
        <v>138.20400000000001</v>
      </c>
      <c r="F28" s="1">
        <v>174.72</v>
      </c>
      <c r="G28" s="7">
        <v>1</v>
      </c>
      <c r="H28" s="1">
        <v>30</v>
      </c>
      <c r="I28" s="1" t="s">
        <v>34</v>
      </c>
      <c r="J28" s="1">
        <v>224.37200000000001</v>
      </c>
      <c r="K28" s="1">
        <f t="shared" si="2"/>
        <v>-86.168000000000006</v>
      </c>
      <c r="L28" s="1">
        <f t="shared" si="3"/>
        <v>10.574000000000012</v>
      </c>
      <c r="M28" s="1">
        <v>127.63</v>
      </c>
      <c r="N28" s="1">
        <v>103.8706</v>
      </c>
      <c r="O28" s="1">
        <f t="shared" si="4"/>
        <v>2.1148000000000025</v>
      </c>
      <c r="P28" s="20"/>
      <c r="Q28" s="5"/>
      <c r="R28" s="1"/>
      <c r="S28" s="1">
        <f t="shared" si="5"/>
        <v>131.7337809721958</v>
      </c>
      <c r="T28" s="1">
        <f t="shared" si="6"/>
        <v>131.7337809721958</v>
      </c>
      <c r="U28" s="1">
        <v>28.5352</v>
      </c>
      <c r="V28" s="1">
        <v>25.860399999999998</v>
      </c>
      <c r="W28" s="1">
        <v>7.1151999999999997</v>
      </c>
      <c r="X28" s="1">
        <v>6.9074</v>
      </c>
      <c r="Y28" s="1">
        <v>9.4819999999999993</v>
      </c>
      <c r="Z28" s="1">
        <v>18.206800000000001</v>
      </c>
      <c r="AA28" s="1">
        <v>18.252800000000001</v>
      </c>
      <c r="AB28" s="1"/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5" t="s">
        <v>62</v>
      </c>
      <c r="B29" s="15" t="s">
        <v>33</v>
      </c>
      <c r="C29" s="15"/>
      <c r="D29" s="15"/>
      <c r="E29" s="15"/>
      <c r="F29" s="15"/>
      <c r="G29" s="16">
        <v>0</v>
      </c>
      <c r="H29" s="15">
        <v>45</v>
      </c>
      <c r="I29" s="15" t="s">
        <v>34</v>
      </c>
      <c r="J29" s="15"/>
      <c r="K29" s="15">
        <f t="shared" si="2"/>
        <v>0</v>
      </c>
      <c r="L29" s="15">
        <f t="shared" si="3"/>
        <v>0</v>
      </c>
      <c r="M29" s="15"/>
      <c r="N29" s="15"/>
      <c r="O29" s="15">
        <f t="shared" si="4"/>
        <v>0</v>
      </c>
      <c r="P29" s="17"/>
      <c r="Q29" s="17"/>
      <c r="R29" s="15"/>
      <c r="S29" s="15" t="e">
        <f t="shared" si="5"/>
        <v>#DIV/0!</v>
      </c>
      <c r="T29" s="15" t="e">
        <f t="shared" si="6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 t="s">
        <v>41</v>
      </c>
      <c r="AC29" s="15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63</v>
      </c>
      <c r="B30" s="1" t="s">
        <v>33</v>
      </c>
      <c r="C30" s="1">
        <v>773.23</v>
      </c>
      <c r="D30" s="1">
        <v>608.15899999999999</v>
      </c>
      <c r="E30" s="1">
        <v>598.98500000000001</v>
      </c>
      <c r="F30" s="1">
        <v>654.14300000000003</v>
      </c>
      <c r="G30" s="7">
        <v>1</v>
      </c>
      <c r="H30" s="1">
        <v>40</v>
      </c>
      <c r="I30" s="1" t="s">
        <v>34</v>
      </c>
      <c r="J30" s="1">
        <v>579.64</v>
      </c>
      <c r="K30" s="1">
        <f t="shared" si="2"/>
        <v>19.345000000000027</v>
      </c>
      <c r="L30" s="1">
        <f t="shared" si="3"/>
        <v>519.64499999999998</v>
      </c>
      <c r="M30" s="1">
        <v>79.34</v>
      </c>
      <c r="N30" s="1">
        <v>128.19599999999991</v>
      </c>
      <c r="O30" s="1">
        <f t="shared" si="4"/>
        <v>103.929</v>
      </c>
      <c r="P30" s="20">
        <f t="shared" ref="P30:P31" si="11">9*O30-N30-F30</f>
        <v>153.02200000000005</v>
      </c>
      <c r="Q30" s="5"/>
      <c r="R30" s="1"/>
      <c r="S30" s="1">
        <f t="shared" si="5"/>
        <v>9</v>
      </c>
      <c r="T30" s="1">
        <f t="shared" si="6"/>
        <v>7.5276294393287717</v>
      </c>
      <c r="U30" s="1">
        <v>117.8312</v>
      </c>
      <c r="V30" s="1">
        <v>99.272400000000005</v>
      </c>
      <c r="W30" s="1">
        <v>69.011400000000009</v>
      </c>
      <c r="X30" s="1">
        <v>92.596199999999996</v>
      </c>
      <c r="Y30" s="1">
        <v>112.34480000000001</v>
      </c>
      <c r="Z30" s="1">
        <v>114.9288</v>
      </c>
      <c r="AA30" s="1">
        <v>99.653800000000004</v>
      </c>
      <c r="AB30" s="1" t="s">
        <v>51</v>
      </c>
      <c r="AC30" s="1">
        <f t="shared" si="7"/>
        <v>153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64</v>
      </c>
      <c r="B31" s="1" t="s">
        <v>33</v>
      </c>
      <c r="C31" s="1">
        <v>84.950999999999993</v>
      </c>
      <c r="D31" s="1">
        <v>275.75900000000001</v>
      </c>
      <c r="E31" s="1">
        <v>89.051000000000002</v>
      </c>
      <c r="F31" s="1">
        <v>246.465</v>
      </c>
      <c r="G31" s="7">
        <v>1</v>
      </c>
      <c r="H31" s="1">
        <v>40</v>
      </c>
      <c r="I31" s="1" t="s">
        <v>34</v>
      </c>
      <c r="J31" s="1">
        <v>82.5</v>
      </c>
      <c r="K31" s="1">
        <f t="shared" si="2"/>
        <v>6.5510000000000019</v>
      </c>
      <c r="L31" s="1">
        <f t="shared" si="3"/>
        <v>89.051000000000002</v>
      </c>
      <c r="M31" s="1"/>
      <c r="N31" s="1">
        <v>0</v>
      </c>
      <c r="O31" s="1">
        <f t="shared" si="4"/>
        <v>17.810200000000002</v>
      </c>
      <c r="P31" s="20"/>
      <c r="Q31" s="5"/>
      <c r="R31" s="1"/>
      <c r="S31" s="1">
        <f t="shared" si="5"/>
        <v>13.838418434380298</v>
      </c>
      <c r="T31" s="1">
        <f t="shared" si="6"/>
        <v>13.838418434380298</v>
      </c>
      <c r="U31" s="1">
        <v>23.9346</v>
      </c>
      <c r="V31" s="1">
        <v>30.3414</v>
      </c>
      <c r="W31" s="1">
        <v>28.134599999999999</v>
      </c>
      <c r="X31" s="1">
        <v>23.4314</v>
      </c>
      <c r="Y31" s="1">
        <v>26.020399999999999</v>
      </c>
      <c r="Z31" s="1">
        <v>27.437200000000001</v>
      </c>
      <c r="AA31" s="1">
        <v>34.852400000000003</v>
      </c>
      <c r="AB31" s="1"/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65</v>
      </c>
      <c r="B32" s="1" t="s">
        <v>33</v>
      </c>
      <c r="C32" s="1">
        <v>24.106999999999999</v>
      </c>
      <c r="D32" s="1">
        <v>119.73399999999999</v>
      </c>
      <c r="E32" s="1">
        <v>61.262999999999998</v>
      </c>
      <c r="F32" s="1">
        <v>63.555</v>
      </c>
      <c r="G32" s="7">
        <v>1</v>
      </c>
      <c r="H32" s="1">
        <v>30</v>
      </c>
      <c r="I32" s="1" t="s">
        <v>34</v>
      </c>
      <c r="J32" s="1">
        <v>54.4</v>
      </c>
      <c r="K32" s="1">
        <f t="shared" si="2"/>
        <v>6.8629999999999995</v>
      </c>
      <c r="L32" s="1">
        <f t="shared" si="3"/>
        <v>61.262999999999998</v>
      </c>
      <c r="M32" s="1"/>
      <c r="N32" s="1">
        <v>0</v>
      </c>
      <c r="O32" s="1">
        <f t="shared" si="4"/>
        <v>12.252599999999999</v>
      </c>
      <c r="P32" s="5">
        <f t="shared" ref="P30:P35" si="12">10*O32-N32-F32</f>
        <v>58.970999999999997</v>
      </c>
      <c r="Q32" s="5"/>
      <c r="R32" s="1"/>
      <c r="S32" s="1">
        <f t="shared" si="5"/>
        <v>10</v>
      </c>
      <c r="T32" s="1">
        <f t="shared" si="6"/>
        <v>5.1870623377895306</v>
      </c>
      <c r="U32" s="1">
        <v>9.6037999999999997</v>
      </c>
      <c r="V32" s="1">
        <v>10.956200000000001</v>
      </c>
      <c r="W32" s="1">
        <v>11.9514</v>
      </c>
      <c r="X32" s="1">
        <v>11.624599999999999</v>
      </c>
      <c r="Y32" s="1">
        <v>9.2701999999999991</v>
      </c>
      <c r="Z32" s="1">
        <v>9.6472000000000016</v>
      </c>
      <c r="AA32" s="1">
        <v>9.8046000000000006</v>
      </c>
      <c r="AB32" s="1"/>
      <c r="AC32" s="1">
        <f t="shared" si="7"/>
        <v>59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66</v>
      </c>
      <c r="B33" s="1" t="s">
        <v>33</v>
      </c>
      <c r="C33" s="1">
        <v>31.265000000000001</v>
      </c>
      <c r="D33" s="1">
        <v>259.30599999999998</v>
      </c>
      <c r="E33" s="1">
        <v>93.632000000000005</v>
      </c>
      <c r="F33" s="1">
        <v>168.86699999999999</v>
      </c>
      <c r="G33" s="7">
        <v>1</v>
      </c>
      <c r="H33" s="1">
        <v>50</v>
      </c>
      <c r="I33" s="1" t="s">
        <v>34</v>
      </c>
      <c r="J33" s="1">
        <v>112.2</v>
      </c>
      <c r="K33" s="1">
        <f t="shared" si="2"/>
        <v>-18.567999999999998</v>
      </c>
      <c r="L33" s="1">
        <f t="shared" si="3"/>
        <v>93.632000000000005</v>
      </c>
      <c r="M33" s="1"/>
      <c r="N33" s="1">
        <v>0</v>
      </c>
      <c r="O33" s="1">
        <f t="shared" si="4"/>
        <v>18.726400000000002</v>
      </c>
      <c r="P33" s="5">
        <f t="shared" si="12"/>
        <v>18.39700000000002</v>
      </c>
      <c r="Q33" s="5"/>
      <c r="R33" s="1"/>
      <c r="S33" s="1">
        <f t="shared" si="5"/>
        <v>10</v>
      </c>
      <c r="T33" s="1">
        <f t="shared" si="6"/>
        <v>9.0175901401230334</v>
      </c>
      <c r="U33" s="1">
        <v>22.2746</v>
      </c>
      <c r="V33" s="1">
        <v>25.287400000000002</v>
      </c>
      <c r="W33" s="1">
        <v>23.603400000000001</v>
      </c>
      <c r="X33" s="1">
        <v>22.157399999999999</v>
      </c>
      <c r="Y33" s="1">
        <v>21.1098</v>
      </c>
      <c r="Z33" s="1">
        <v>22.534400000000002</v>
      </c>
      <c r="AA33" s="1">
        <v>30.170400000000001</v>
      </c>
      <c r="AB33" s="1"/>
      <c r="AC33" s="1">
        <f t="shared" si="7"/>
        <v>18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67</v>
      </c>
      <c r="B34" s="1" t="s">
        <v>33</v>
      </c>
      <c r="C34" s="1">
        <v>143.077</v>
      </c>
      <c r="D34" s="1">
        <v>90.230999999999995</v>
      </c>
      <c r="E34" s="1">
        <v>102.788</v>
      </c>
      <c r="F34" s="1">
        <v>99.644000000000005</v>
      </c>
      <c r="G34" s="7">
        <v>1</v>
      </c>
      <c r="H34" s="1">
        <v>50</v>
      </c>
      <c r="I34" s="1" t="s">
        <v>34</v>
      </c>
      <c r="J34" s="1">
        <v>137.4</v>
      </c>
      <c r="K34" s="1">
        <f t="shared" si="2"/>
        <v>-34.612000000000009</v>
      </c>
      <c r="L34" s="1">
        <f t="shared" si="3"/>
        <v>85.518000000000001</v>
      </c>
      <c r="M34" s="1">
        <v>17.27</v>
      </c>
      <c r="N34" s="1">
        <v>49.947799999999958</v>
      </c>
      <c r="O34" s="1">
        <f t="shared" si="4"/>
        <v>17.1036</v>
      </c>
      <c r="P34" s="5">
        <f t="shared" si="12"/>
        <v>21.444200000000038</v>
      </c>
      <c r="Q34" s="5"/>
      <c r="R34" s="1"/>
      <c r="S34" s="1">
        <f t="shared" si="5"/>
        <v>10</v>
      </c>
      <c r="T34" s="1">
        <f t="shared" si="6"/>
        <v>8.7462171706541305</v>
      </c>
      <c r="U34" s="1">
        <v>20.117799999999999</v>
      </c>
      <c r="V34" s="1">
        <v>19.429200000000002</v>
      </c>
      <c r="W34" s="1">
        <v>7.5042</v>
      </c>
      <c r="X34" s="1">
        <v>8.3887999999999998</v>
      </c>
      <c r="Y34" s="1">
        <v>23.518599999999999</v>
      </c>
      <c r="Z34" s="1">
        <v>24.4084</v>
      </c>
      <c r="AA34" s="1">
        <v>16.5992</v>
      </c>
      <c r="AB34" s="1"/>
      <c r="AC34" s="1">
        <f t="shared" si="7"/>
        <v>21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68</v>
      </c>
      <c r="B35" s="1" t="s">
        <v>40</v>
      </c>
      <c r="C35" s="1">
        <v>264</v>
      </c>
      <c r="D35" s="1">
        <v>594</v>
      </c>
      <c r="E35" s="1">
        <v>421</v>
      </c>
      <c r="F35" s="1">
        <v>389</v>
      </c>
      <c r="G35" s="7">
        <v>0.4</v>
      </c>
      <c r="H35" s="1">
        <v>45</v>
      </c>
      <c r="I35" s="1" t="s">
        <v>34</v>
      </c>
      <c r="J35" s="1">
        <v>787</v>
      </c>
      <c r="K35" s="1">
        <f t="shared" si="2"/>
        <v>-366</v>
      </c>
      <c r="L35" s="1">
        <f t="shared" si="3"/>
        <v>271</v>
      </c>
      <c r="M35" s="1">
        <v>150</v>
      </c>
      <c r="N35" s="1">
        <v>57.599999999999973</v>
      </c>
      <c r="O35" s="1">
        <f t="shared" si="4"/>
        <v>54.2</v>
      </c>
      <c r="P35" s="20">
        <f>9*O35-N35-F35</f>
        <v>41.200000000000045</v>
      </c>
      <c r="Q35" s="5"/>
      <c r="R35" s="1"/>
      <c r="S35" s="1">
        <f t="shared" si="5"/>
        <v>9</v>
      </c>
      <c r="T35" s="1">
        <f t="shared" si="6"/>
        <v>8.2398523985239844</v>
      </c>
      <c r="U35" s="1">
        <v>64.2</v>
      </c>
      <c r="V35" s="1">
        <v>65.2</v>
      </c>
      <c r="W35" s="1">
        <v>55.8</v>
      </c>
      <c r="X35" s="1">
        <v>59.6</v>
      </c>
      <c r="Y35" s="1">
        <v>71.400000000000006</v>
      </c>
      <c r="Z35" s="1">
        <v>79.2</v>
      </c>
      <c r="AA35" s="1">
        <v>53.8</v>
      </c>
      <c r="AB35" s="1"/>
      <c r="AC35" s="1">
        <f t="shared" si="7"/>
        <v>16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5" t="s">
        <v>69</v>
      </c>
      <c r="B36" s="15" t="s">
        <v>40</v>
      </c>
      <c r="C36" s="15"/>
      <c r="D36" s="15"/>
      <c r="E36" s="15"/>
      <c r="F36" s="15"/>
      <c r="G36" s="16">
        <v>0</v>
      </c>
      <c r="H36" s="15">
        <v>50</v>
      </c>
      <c r="I36" s="15" t="s">
        <v>34</v>
      </c>
      <c r="J36" s="15"/>
      <c r="K36" s="15">
        <f t="shared" si="2"/>
        <v>0</v>
      </c>
      <c r="L36" s="15">
        <f t="shared" si="3"/>
        <v>0</v>
      </c>
      <c r="M36" s="15"/>
      <c r="N36" s="15"/>
      <c r="O36" s="15">
        <f t="shared" si="4"/>
        <v>0</v>
      </c>
      <c r="P36" s="17"/>
      <c r="Q36" s="17"/>
      <c r="R36" s="15"/>
      <c r="S36" s="15" t="e">
        <f t="shared" si="5"/>
        <v>#DIV/0!</v>
      </c>
      <c r="T36" s="15" t="e">
        <f t="shared" si="6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 t="s">
        <v>41</v>
      </c>
      <c r="AC36" s="15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70</v>
      </c>
      <c r="B37" s="1" t="s">
        <v>40</v>
      </c>
      <c r="C37" s="1">
        <v>277</v>
      </c>
      <c r="D37" s="1">
        <v>678</v>
      </c>
      <c r="E37" s="1">
        <v>613</v>
      </c>
      <c r="F37" s="1">
        <v>292</v>
      </c>
      <c r="G37" s="7">
        <v>0.4</v>
      </c>
      <c r="H37" s="1">
        <v>45</v>
      </c>
      <c r="I37" s="1" t="s">
        <v>34</v>
      </c>
      <c r="J37" s="1">
        <v>1072</v>
      </c>
      <c r="K37" s="1">
        <f t="shared" si="2"/>
        <v>-459</v>
      </c>
      <c r="L37" s="1">
        <f t="shared" si="3"/>
        <v>373</v>
      </c>
      <c r="M37" s="1">
        <v>240</v>
      </c>
      <c r="N37" s="1">
        <v>61.799999999999898</v>
      </c>
      <c r="O37" s="1">
        <f t="shared" si="4"/>
        <v>74.599999999999994</v>
      </c>
      <c r="P37" s="20">
        <f>9*O37-N37-F37</f>
        <v>317.60000000000014</v>
      </c>
      <c r="Q37" s="5"/>
      <c r="R37" s="1"/>
      <c r="S37" s="1">
        <f t="shared" si="5"/>
        <v>9.0000000000000018</v>
      </c>
      <c r="T37" s="1">
        <f t="shared" si="6"/>
        <v>4.742627345844503</v>
      </c>
      <c r="U37" s="1">
        <v>65.599999999999994</v>
      </c>
      <c r="V37" s="1">
        <v>67</v>
      </c>
      <c r="W37" s="1">
        <v>62.2</v>
      </c>
      <c r="X37" s="1">
        <v>59</v>
      </c>
      <c r="Y37" s="1">
        <v>73.2</v>
      </c>
      <c r="Z37" s="1">
        <v>82.2</v>
      </c>
      <c r="AA37" s="1">
        <v>56.4</v>
      </c>
      <c r="AB37" s="1"/>
      <c r="AC37" s="1">
        <f t="shared" si="7"/>
        <v>127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5" t="s">
        <v>71</v>
      </c>
      <c r="B38" s="15" t="s">
        <v>33</v>
      </c>
      <c r="C38" s="15"/>
      <c r="D38" s="15">
        <v>107.694</v>
      </c>
      <c r="E38" s="15">
        <v>107.694</v>
      </c>
      <c r="F38" s="15"/>
      <c r="G38" s="16">
        <v>0</v>
      </c>
      <c r="H38" s="15">
        <v>45</v>
      </c>
      <c r="I38" s="15" t="s">
        <v>34</v>
      </c>
      <c r="J38" s="15">
        <v>216.184</v>
      </c>
      <c r="K38" s="15">
        <f t="shared" ref="K38:K69" si="13">E38-J38</f>
        <v>-108.49</v>
      </c>
      <c r="L38" s="15">
        <f t="shared" si="3"/>
        <v>0</v>
      </c>
      <c r="M38" s="15">
        <v>107.694</v>
      </c>
      <c r="N38" s="15"/>
      <c r="O38" s="15">
        <f t="shared" si="4"/>
        <v>0</v>
      </c>
      <c r="P38" s="17"/>
      <c r="Q38" s="17"/>
      <c r="R38" s="15"/>
      <c r="S38" s="15" t="e">
        <f t="shared" si="5"/>
        <v>#DIV/0!</v>
      </c>
      <c r="T38" s="15" t="e">
        <f t="shared" si="6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 t="s">
        <v>41</v>
      </c>
      <c r="AC38" s="15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5" t="s">
        <v>72</v>
      </c>
      <c r="B39" s="15" t="s">
        <v>40</v>
      </c>
      <c r="C39" s="15"/>
      <c r="D39" s="15"/>
      <c r="E39" s="15"/>
      <c r="F39" s="15"/>
      <c r="G39" s="16">
        <v>0</v>
      </c>
      <c r="H39" s="15">
        <v>45</v>
      </c>
      <c r="I39" s="15" t="s">
        <v>34</v>
      </c>
      <c r="J39" s="15"/>
      <c r="K39" s="15">
        <f t="shared" si="13"/>
        <v>0</v>
      </c>
      <c r="L39" s="15">
        <f t="shared" si="3"/>
        <v>0</v>
      </c>
      <c r="M39" s="15"/>
      <c r="N39" s="15"/>
      <c r="O39" s="15">
        <f t="shared" si="4"/>
        <v>0</v>
      </c>
      <c r="P39" s="17"/>
      <c r="Q39" s="17"/>
      <c r="R39" s="15"/>
      <c r="S39" s="15" t="e">
        <f t="shared" si="5"/>
        <v>#DIV/0!</v>
      </c>
      <c r="T39" s="15" t="e">
        <f t="shared" si="6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 t="s">
        <v>41</v>
      </c>
      <c r="AC39" s="15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5" t="s">
        <v>73</v>
      </c>
      <c r="B40" s="15" t="s">
        <v>40</v>
      </c>
      <c r="C40" s="15"/>
      <c r="D40" s="15"/>
      <c r="E40" s="15"/>
      <c r="F40" s="15"/>
      <c r="G40" s="16">
        <v>0</v>
      </c>
      <c r="H40" s="15">
        <v>40</v>
      </c>
      <c r="I40" s="15" t="s">
        <v>34</v>
      </c>
      <c r="J40" s="15"/>
      <c r="K40" s="15">
        <f t="shared" si="13"/>
        <v>0</v>
      </c>
      <c r="L40" s="15">
        <f t="shared" si="3"/>
        <v>0</v>
      </c>
      <c r="M40" s="15"/>
      <c r="N40" s="15"/>
      <c r="O40" s="15">
        <f t="shared" si="4"/>
        <v>0</v>
      </c>
      <c r="P40" s="17"/>
      <c r="Q40" s="17"/>
      <c r="R40" s="15"/>
      <c r="S40" s="15" t="e">
        <f t="shared" si="5"/>
        <v>#DIV/0!</v>
      </c>
      <c r="T40" s="15" t="e">
        <f t="shared" si="6"/>
        <v>#DIV/0!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 t="s">
        <v>41</v>
      </c>
      <c r="AC40" s="15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74</v>
      </c>
      <c r="B41" s="1" t="s">
        <v>33</v>
      </c>
      <c r="C41" s="1">
        <v>134.346</v>
      </c>
      <c r="D41" s="1">
        <v>217.191</v>
      </c>
      <c r="E41" s="1">
        <v>221.21299999999999</v>
      </c>
      <c r="F41" s="1">
        <v>83.602999999999994</v>
      </c>
      <c r="G41" s="7">
        <v>1</v>
      </c>
      <c r="H41" s="1">
        <v>40</v>
      </c>
      <c r="I41" s="1" t="s">
        <v>34</v>
      </c>
      <c r="J41" s="1">
        <v>270.68400000000003</v>
      </c>
      <c r="K41" s="1">
        <f t="shared" si="13"/>
        <v>-49.471000000000032</v>
      </c>
      <c r="L41" s="1">
        <f t="shared" si="3"/>
        <v>167.84199999999998</v>
      </c>
      <c r="M41" s="1">
        <v>53.371000000000002</v>
      </c>
      <c r="N41" s="1">
        <v>27.230599999999981</v>
      </c>
      <c r="O41" s="1">
        <f t="shared" si="4"/>
        <v>33.568399999999997</v>
      </c>
      <c r="P41" s="5">
        <f t="shared" ref="P41:P43" si="14">10*O41-N41-F41</f>
        <v>224.85039999999998</v>
      </c>
      <c r="Q41" s="5"/>
      <c r="R41" s="1"/>
      <c r="S41" s="1">
        <f t="shared" si="5"/>
        <v>10</v>
      </c>
      <c r="T41" s="1">
        <f t="shared" si="6"/>
        <v>3.301724240654901</v>
      </c>
      <c r="U41" s="1">
        <v>24.813600000000001</v>
      </c>
      <c r="V41" s="1">
        <v>19.652200000000001</v>
      </c>
      <c r="W41" s="1">
        <v>33.323600000000013</v>
      </c>
      <c r="X41" s="1">
        <v>38.223399999999998</v>
      </c>
      <c r="Y41" s="1">
        <v>33.338799999999999</v>
      </c>
      <c r="Z41" s="1">
        <v>39.7834</v>
      </c>
      <c r="AA41" s="1">
        <v>31.283200000000001</v>
      </c>
      <c r="AB41" s="1"/>
      <c r="AC41" s="1">
        <f t="shared" si="7"/>
        <v>225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75</v>
      </c>
      <c r="B42" s="1" t="s">
        <v>40</v>
      </c>
      <c r="C42" s="1">
        <v>160</v>
      </c>
      <c r="D42" s="1">
        <v>354</v>
      </c>
      <c r="E42" s="1">
        <v>115</v>
      </c>
      <c r="F42" s="1">
        <v>374</v>
      </c>
      <c r="G42" s="7">
        <v>0.4</v>
      </c>
      <c r="H42" s="1">
        <v>40</v>
      </c>
      <c r="I42" s="1" t="s">
        <v>34</v>
      </c>
      <c r="J42" s="1">
        <v>128</v>
      </c>
      <c r="K42" s="1">
        <f t="shared" si="13"/>
        <v>-13</v>
      </c>
      <c r="L42" s="1">
        <f t="shared" si="3"/>
        <v>112</v>
      </c>
      <c r="M42" s="1">
        <v>3</v>
      </c>
      <c r="N42" s="1">
        <v>0</v>
      </c>
      <c r="O42" s="1">
        <f t="shared" si="4"/>
        <v>22.4</v>
      </c>
      <c r="P42" s="20"/>
      <c r="Q42" s="5"/>
      <c r="R42" s="1"/>
      <c r="S42" s="1">
        <f t="shared" si="5"/>
        <v>16.696428571428573</v>
      </c>
      <c r="T42" s="1">
        <f t="shared" si="6"/>
        <v>16.696428571428573</v>
      </c>
      <c r="U42" s="1">
        <v>45.6</v>
      </c>
      <c r="V42" s="1">
        <v>49.4</v>
      </c>
      <c r="W42" s="1">
        <v>24.4</v>
      </c>
      <c r="X42" s="1">
        <v>23.8</v>
      </c>
      <c r="Y42" s="1">
        <v>44.6</v>
      </c>
      <c r="Z42" s="1">
        <v>51.4</v>
      </c>
      <c r="AA42" s="1">
        <v>16.399999999999999</v>
      </c>
      <c r="AB42" s="22" t="s">
        <v>45</v>
      </c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76</v>
      </c>
      <c r="B43" s="1" t="s">
        <v>40</v>
      </c>
      <c r="C43" s="1">
        <v>384</v>
      </c>
      <c r="D43" s="1"/>
      <c r="E43" s="1">
        <v>112</v>
      </c>
      <c r="F43" s="1">
        <v>240</v>
      </c>
      <c r="G43" s="7">
        <v>0.4</v>
      </c>
      <c r="H43" s="1">
        <v>45</v>
      </c>
      <c r="I43" s="1" t="s">
        <v>34</v>
      </c>
      <c r="J43" s="1">
        <v>123</v>
      </c>
      <c r="K43" s="1">
        <f t="shared" si="13"/>
        <v>-11</v>
      </c>
      <c r="L43" s="1">
        <f t="shared" si="3"/>
        <v>103</v>
      </c>
      <c r="M43" s="1">
        <v>9</v>
      </c>
      <c r="N43" s="1">
        <v>29</v>
      </c>
      <c r="O43" s="1">
        <f t="shared" si="4"/>
        <v>20.6</v>
      </c>
      <c r="P43" s="20"/>
      <c r="Q43" s="5"/>
      <c r="R43" s="1"/>
      <c r="S43" s="1">
        <f t="shared" si="5"/>
        <v>13.058252427184465</v>
      </c>
      <c r="T43" s="1">
        <f t="shared" si="6"/>
        <v>13.058252427184465</v>
      </c>
      <c r="U43" s="1">
        <v>35.799999999999997</v>
      </c>
      <c r="V43" s="1">
        <v>34</v>
      </c>
      <c r="W43" s="1">
        <v>25.8</v>
      </c>
      <c r="X43" s="1">
        <v>34.4</v>
      </c>
      <c r="Y43" s="1">
        <v>61.8</v>
      </c>
      <c r="Z43" s="1">
        <v>70.2</v>
      </c>
      <c r="AA43" s="1">
        <v>18.8</v>
      </c>
      <c r="AB43" s="1"/>
      <c r="AC43" s="1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1" t="s">
        <v>77</v>
      </c>
      <c r="B44" s="11" t="s">
        <v>33</v>
      </c>
      <c r="C44" s="11"/>
      <c r="D44" s="11">
        <v>64.796999999999997</v>
      </c>
      <c r="E44" s="11">
        <v>64.796999999999997</v>
      </c>
      <c r="F44" s="11"/>
      <c r="G44" s="12">
        <v>0</v>
      </c>
      <c r="H44" s="11" t="e">
        <v>#N/A</v>
      </c>
      <c r="I44" s="13" t="s">
        <v>133</v>
      </c>
      <c r="J44" s="11">
        <v>64.796999999999997</v>
      </c>
      <c r="K44" s="11">
        <f t="shared" si="13"/>
        <v>0</v>
      </c>
      <c r="L44" s="11">
        <f t="shared" si="3"/>
        <v>0</v>
      </c>
      <c r="M44" s="11">
        <v>64.796999999999997</v>
      </c>
      <c r="N44" s="11"/>
      <c r="O44" s="11">
        <f t="shared" si="4"/>
        <v>0</v>
      </c>
      <c r="P44" s="14"/>
      <c r="Q44" s="14"/>
      <c r="R44" s="11"/>
      <c r="S44" s="11" t="e">
        <f t="shared" si="5"/>
        <v>#DIV/0!</v>
      </c>
      <c r="T44" s="11" t="e">
        <f t="shared" si="6"/>
        <v>#DIV/0!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/>
      <c r="AC44" s="1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5" t="s">
        <v>78</v>
      </c>
      <c r="B45" s="15" t="s">
        <v>33</v>
      </c>
      <c r="C45" s="15"/>
      <c r="D45" s="15">
        <v>67.804000000000002</v>
      </c>
      <c r="E45" s="15">
        <v>64.804000000000002</v>
      </c>
      <c r="F45" s="15"/>
      <c r="G45" s="16">
        <v>0</v>
      </c>
      <c r="H45" s="15">
        <v>40</v>
      </c>
      <c r="I45" s="15" t="s">
        <v>34</v>
      </c>
      <c r="J45" s="15">
        <v>99.433000000000007</v>
      </c>
      <c r="K45" s="15">
        <f t="shared" si="13"/>
        <v>-34.629000000000005</v>
      </c>
      <c r="L45" s="15">
        <f t="shared" si="3"/>
        <v>0</v>
      </c>
      <c r="M45" s="15">
        <v>64.804000000000002</v>
      </c>
      <c r="N45" s="15"/>
      <c r="O45" s="15">
        <f t="shared" si="4"/>
        <v>0</v>
      </c>
      <c r="P45" s="17"/>
      <c r="Q45" s="17"/>
      <c r="R45" s="15"/>
      <c r="S45" s="15" t="e">
        <f t="shared" si="5"/>
        <v>#DIV/0!</v>
      </c>
      <c r="T45" s="15" t="e">
        <f t="shared" si="6"/>
        <v>#DIV/0!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 t="s">
        <v>41</v>
      </c>
      <c r="AC45" s="15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79</v>
      </c>
      <c r="B46" s="1" t="s">
        <v>40</v>
      </c>
      <c r="C46" s="1">
        <v>63</v>
      </c>
      <c r="D46" s="1">
        <v>516</v>
      </c>
      <c r="E46" s="1">
        <v>160</v>
      </c>
      <c r="F46" s="1">
        <v>345</v>
      </c>
      <c r="G46" s="7">
        <v>0.35</v>
      </c>
      <c r="H46" s="1">
        <v>40</v>
      </c>
      <c r="I46" s="1" t="s">
        <v>34</v>
      </c>
      <c r="J46" s="1">
        <v>237</v>
      </c>
      <c r="K46" s="1">
        <f t="shared" si="13"/>
        <v>-77</v>
      </c>
      <c r="L46" s="1">
        <f t="shared" si="3"/>
        <v>160</v>
      </c>
      <c r="M46" s="1"/>
      <c r="N46" s="1">
        <v>0</v>
      </c>
      <c r="O46" s="1">
        <f t="shared" si="4"/>
        <v>32</v>
      </c>
      <c r="P46" s="5"/>
      <c r="Q46" s="5"/>
      <c r="R46" s="1"/>
      <c r="S46" s="1">
        <f t="shared" si="5"/>
        <v>10.78125</v>
      </c>
      <c r="T46" s="1">
        <f t="shared" si="6"/>
        <v>10.78125</v>
      </c>
      <c r="U46" s="1">
        <v>42.8</v>
      </c>
      <c r="V46" s="1">
        <v>43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 t="s">
        <v>80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81</v>
      </c>
      <c r="B47" s="1" t="s">
        <v>40</v>
      </c>
      <c r="C47" s="1">
        <v>564</v>
      </c>
      <c r="D47" s="1">
        <v>606</v>
      </c>
      <c r="E47" s="1">
        <v>650</v>
      </c>
      <c r="F47" s="1">
        <v>449</v>
      </c>
      <c r="G47" s="7">
        <v>0.4</v>
      </c>
      <c r="H47" s="1">
        <v>40</v>
      </c>
      <c r="I47" s="1" t="s">
        <v>34</v>
      </c>
      <c r="J47" s="1">
        <v>1108</v>
      </c>
      <c r="K47" s="1">
        <f t="shared" si="13"/>
        <v>-458</v>
      </c>
      <c r="L47" s="1">
        <f t="shared" si="3"/>
        <v>350</v>
      </c>
      <c r="M47" s="1">
        <v>300</v>
      </c>
      <c r="N47" s="1">
        <v>137</v>
      </c>
      <c r="O47" s="1">
        <f t="shared" si="4"/>
        <v>70</v>
      </c>
      <c r="P47" s="20">
        <f>9*O47-N47-F47</f>
        <v>44</v>
      </c>
      <c r="Q47" s="5"/>
      <c r="R47" s="1"/>
      <c r="S47" s="1">
        <f t="shared" si="5"/>
        <v>9</v>
      </c>
      <c r="T47" s="1">
        <f t="shared" si="6"/>
        <v>8.3714285714285719</v>
      </c>
      <c r="U47" s="1">
        <v>85</v>
      </c>
      <c r="V47" s="1">
        <v>80.8</v>
      </c>
      <c r="W47" s="1">
        <v>61</v>
      </c>
      <c r="X47" s="1">
        <v>69</v>
      </c>
      <c r="Y47" s="1">
        <v>103.4</v>
      </c>
      <c r="Z47" s="1">
        <v>108</v>
      </c>
      <c r="AA47" s="1">
        <v>76.400000000000006</v>
      </c>
      <c r="AB47" s="1"/>
      <c r="AC47" s="1">
        <f t="shared" si="7"/>
        <v>18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82</v>
      </c>
      <c r="B48" s="1" t="s">
        <v>33</v>
      </c>
      <c r="C48" s="1">
        <v>6.2359999999999998</v>
      </c>
      <c r="D48" s="1">
        <v>141.11799999999999</v>
      </c>
      <c r="E48" s="1">
        <v>56.271000000000001</v>
      </c>
      <c r="F48" s="1">
        <v>82.117999999999995</v>
      </c>
      <c r="G48" s="7">
        <v>1</v>
      </c>
      <c r="H48" s="1">
        <v>50</v>
      </c>
      <c r="I48" s="1" t="s">
        <v>34</v>
      </c>
      <c r="J48" s="1">
        <v>56.95</v>
      </c>
      <c r="K48" s="1">
        <f t="shared" si="13"/>
        <v>-0.67900000000000205</v>
      </c>
      <c r="L48" s="1">
        <f t="shared" si="3"/>
        <v>54.890999999999998</v>
      </c>
      <c r="M48" s="1">
        <v>1.38</v>
      </c>
      <c r="N48" s="1">
        <v>0</v>
      </c>
      <c r="O48" s="1">
        <f t="shared" si="4"/>
        <v>10.978199999999999</v>
      </c>
      <c r="P48" s="5">
        <f t="shared" ref="P46:P50" si="15">10*O48-N48-F48</f>
        <v>27.664000000000001</v>
      </c>
      <c r="Q48" s="5"/>
      <c r="R48" s="1"/>
      <c r="S48" s="1">
        <f t="shared" si="5"/>
        <v>10</v>
      </c>
      <c r="T48" s="1">
        <f t="shared" si="6"/>
        <v>7.4800969193492559</v>
      </c>
      <c r="U48" s="1">
        <v>6.2820000000000009</v>
      </c>
      <c r="V48" s="1">
        <v>10.0982</v>
      </c>
      <c r="W48" s="1">
        <v>14.6334</v>
      </c>
      <c r="X48" s="1">
        <v>16.555800000000001</v>
      </c>
      <c r="Y48" s="1">
        <v>10.192</v>
      </c>
      <c r="Z48" s="1">
        <v>11.2644</v>
      </c>
      <c r="AA48" s="1">
        <v>16.147200000000002</v>
      </c>
      <c r="AB48" s="1"/>
      <c r="AC48" s="1">
        <f t="shared" si="7"/>
        <v>28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83</v>
      </c>
      <c r="B49" s="1" t="s">
        <v>33</v>
      </c>
      <c r="C49" s="1">
        <v>160.369</v>
      </c>
      <c r="D49" s="1">
        <v>162.79900000000001</v>
      </c>
      <c r="E49" s="1">
        <v>117.262</v>
      </c>
      <c r="F49" s="1">
        <v>179.346</v>
      </c>
      <c r="G49" s="7">
        <v>1</v>
      </c>
      <c r="H49" s="1">
        <v>50</v>
      </c>
      <c r="I49" s="1" t="s">
        <v>34</v>
      </c>
      <c r="J49" s="1">
        <v>130</v>
      </c>
      <c r="K49" s="1">
        <f t="shared" si="13"/>
        <v>-12.738</v>
      </c>
      <c r="L49" s="1">
        <f t="shared" si="3"/>
        <v>117.262</v>
      </c>
      <c r="M49" s="1"/>
      <c r="N49" s="1">
        <v>33.641600000000011</v>
      </c>
      <c r="O49" s="1">
        <f t="shared" si="4"/>
        <v>23.452400000000001</v>
      </c>
      <c r="P49" s="5">
        <f t="shared" si="15"/>
        <v>21.536399999999986</v>
      </c>
      <c r="Q49" s="5"/>
      <c r="R49" s="1"/>
      <c r="S49" s="1">
        <f t="shared" si="5"/>
        <v>10</v>
      </c>
      <c r="T49" s="1">
        <f t="shared" si="6"/>
        <v>9.0816973955757199</v>
      </c>
      <c r="U49" s="1">
        <v>26.258600000000001</v>
      </c>
      <c r="V49" s="1">
        <v>29.151199999999999</v>
      </c>
      <c r="W49" s="1">
        <v>21.6204</v>
      </c>
      <c r="X49" s="1">
        <v>12.776</v>
      </c>
      <c r="Y49" s="1">
        <v>18.5732</v>
      </c>
      <c r="Z49" s="1">
        <v>28.657599999999999</v>
      </c>
      <c r="AA49" s="1">
        <v>47.411200000000001</v>
      </c>
      <c r="AB49" s="1"/>
      <c r="AC49" s="1">
        <f t="shared" si="7"/>
        <v>22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84</v>
      </c>
      <c r="B50" s="1" t="s">
        <v>33</v>
      </c>
      <c r="C50" s="1">
        <v>387.214</v>
      </c>
      <c r="D50" s="1">
        <v>1527.4780000000001</v>
      </c>
      <c r="E50" s="1">
        <v>1345.54</v>
      </c>
      <c r="F50" s="1">
        <v>535.12599999999998</v>
      </c>
      <c r="G50" s="7">
        <v>1</v>
      </c>
      <c r="H50" s="1">
        <v>40</v>
      </c>
      <c r="I50" s="1" t="s">
        <v>34</v>
      </c>
      <c r="J50" s="1">
        <v>1748.979</v>
      </c>
      <c r="K50" s="1">
        <f t="shared" si="13"/>
        <v>-403.43900000000008</v>
      </c>
      <c r="L50" s="1">
        <f t="shared" si="3"/>
        <v>339.25</v>
      </c>
      <c r="M50" s="1">
        <v>1006.29</v>
      </c>
      <c r="N50" s="1">
        <v>0</v>
      </c>
      <c r="O50" s="1">
        <f t="shared" si="4"/>
        <v>67.849999999999994</v>
      </c>
      <c r="P50" s="20">
        <f>9*O50-N50-F50</f>
        <v>75.524000000000001</v>
      </c>
      <c r="Q50" s="5"/>
      <c r="R50" s="1"/>
      <c r="S50" s="1">
        <f t="shared" si="5"/>
        <v>9</v>
      </c>
      <c r="T50" s="1">
        <f t="shared" si="6"/>
        <v>7.8868975681650699</v>
      </c>
      <c r="U50" s="1">
        <v>65.577200000000005</v>
      </c>
      <c r="V50" s="1">
        <v>80.607799999999997</v>
      </c>
      <c r="W50" s="1">
        <v>105.9482</v>
      </c>
      <c r="X50" s="1">
        <v>96.486800000000002</v>
      </c>
      <c r="Y50" s="1">
        <v>77.770799999999994</v>
      </c>
      <c r="Z50" s="1">
        <v>77.027200000000008</v>
      </c>
      <c r="AA50" s="1">
        <v>113.8308</v>
      </c>
      <c r="AB50" s="1"/>
      <c r="AC50" s="1">
        <f t="shared" si="7"/>
        <v>76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5" t="s">
        <v>85</v>
      </c>
      <c r="B51" s="15" t="s">
        <v>40</v>
      </c>
      <c r="C51" s="15"/>
      <c r="D51" s="15"/>
      <c r="E51" s="15"/>
      <c r="F51" s="15"/>
      <c r="G51" s="16">
        <v>0</v>
      </c>
      <c r="H51" s="15">
        <v>50</v>
      </c>
      <c r="I51" s="15" t="s">
        <v>34</v>
      </c>
      <c r="J51" s="15"/>
      <c r="K51" s="15">
        <f t="shared" si="13"/>
        <v>0</v>
      </c>
      <c r="L51" s="15">
        <f t="shared" si="3"/>
        <v>0</v>
      </c>
      <c r="M51" s="15"/>
      <c r="N51" s="15"/>
      <c r="O51" s="15">
        <f t="shared" si="4"/>
        <v>0</v>
      </c>
      <c r="P51" s="17"/>
      <c r="Q51" s="17"/>
      <c r="R51" s="15"/>
      <c r="S51" s="15" t="e">
        <f t="shared" si="5"/>
        <v>#DIV/0!</v>
      </c>
      <c r="T51" s="15" t="e">
        <f t="shared" si="6"/>
        <v>#DIV/0!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 t="s">
        <v>41</v>
      </c>
      <c r="AC51" s="15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86</v>
      </c>
      <c r="B52" s="1" t="s">
        <v>33</v>
      </c>
      <c r="C52" s="1">
        <v>2.8</v>
      </c>
      <c r="D52" s="1">
        <v>454.14499999999998</v>
      </c>
      <c r="E52" s="1">
        <v>357.68799999999999</v>
      </c>
      <c r="F52" s="1">
        <v>96.081999999999994</v>
      </c>
      <c r="G52" s="7">
        <v>1</v>
      </c>
      <c r="H52" s="1">
        <v>40</v>
      </c>
      <c r="I52" s="1" t="s">
        <v>34</v>
      </c>
      <c r="J52" s="1">
        <v>465.41300000000001</v>
      </c>
      <c r="K52" s="1">
        <f t="shared" si="13"/>
        <v>-107.72500000000002</v>
      </c>
      <c r="L52" s="1">
        <f t="shared" si="3"/>
        <v>130.14499999999998</v>
      </c>
      <c r="M52" s="1">
        <v>227.54300000000001</v>
      </c>
      <c r="N52" s="1">
        <v>0</v>
      </c>
      <c r="O52" s="1">
        <f t="shared" si="4"/>
        <v>26.028999999999996</v>
      </c>
      <c r="P52" s="20">
        <f>9*O52-N52-F52</f>
        <v>138.17899999999997</v>
      </c>
      <c r="Q52" s="5"/>
      <c r="R52" s="1"/>
      <c r="S52" s="1">
        <f t="shared" si="5"/>
        <v>9</v>
      </c>
      <c r="T52" s="1">
        <f t="shared" si="6"/>
        <v>3.6913442698528569</v>
      </c>
      <c r="U52" s="1">
        <v>7.0936000000000003</v>
      </c>
      <c r="V52" s="1">
        <v>7.3835999999999986</v>
      </c>
      <c r="W52" s="1">
        <v>21.743200000000002</v>
      </c>
      <c r="X52" s="1">
        <v>26.852799999999998</v>
      </c>
      <c r="Y52" s="1">
        <v>2.8879999999999999</v>
      </c>
      <c r="Z52" s="1">
        <v>5.7876000000000003</v>
      </c>
      <c r="AA52" s="1">
        <v>14.3498</v>
      </c>
      <c r="AB52" s="1"/>
      <c r="AC52" s="1">
        <f t="shared" si="7"/>
        <v>138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87</v>
      </c>
      <c r="B53" s="1" t="s">
        <v>40</v>
      </c>
      <c r="C53" s="1">
        <v>180</v>
      </c>
      <c r="D53" s="1">
        <v>56</v>
      </c>
      <c r="E53" s="1">
        <v>178</v>
      </c>
      <c r="F53" s="1">
        <v>34</v>
      </c>
      <c r="G53" s="7">
        <v>0.4</v>
      </c>
      <c r="H53" s="1">
        <v>40</v>
      </c>
      <c r="I53" s="1" t="s">
        <v>34</v>
      </c>
      <c r="J53" s="1">
        <v>220</v>
      </c>
      <c r="K53" s="1">
        <f t="shared" si="13"/>
        <v>-42</v>
      </c>
      <c r="L53" s="1">
        <f t="shared" si="3"/>
        <v>178</v>
      </c>
      <c r="M53" s="1"/>
      <c r="N53" s="1">
        <v>50.200000000000017</v>
      </c>
      <c r="O53" s="1">
        <f t="shared" si="4"/>
        <v>35.6</v>
      </c>
      <c r="P53" s="20">
        <f t="shared" ref="P53:P54" si="16">9*O53-N53-F53</f>
        <v>236.20000000000005</v>
      </c>
      <c r="Q53" s="5"/>
      <c r="R53" s="1"/>
      <c r="S53" s="1">
        <f t="shared" si="5"/>
        <v>9.0000000000000018</v>
      </c>
      <c r="T53" s="1">
        <f t="shared" si="6"/>
        <v>2.3651685393258433</v>
      </c>
      <c r="U53" s="1">
        <v>37.6</v>
      </c>
      <c r="V53" s="1">
        <v>35.6</v>
      </c>
      <c r="W53" s="1">
        <v>29.4</v>
      </c>
      <c r="X53" s="1">
        <v>30.2</v>
      </c>
      <c r="Y53" s="1">
        <v>41</v>
      </c>
      <c r="Z53" s="1">
        <v>49</v>
      </c>
      <c r="AA53" s="1">
        <v>44.6</v>
      </c>
      <c r="AB53" s="1"/>
      <c r="AC53" s="1">
        <f t="shared" si="7"/>
        <v>94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88</v>
      </c>
      <c r="B54" s="1" t="s">
        <v>40</v>
      </c>
      <c r="C54" s="1">
        <v>37</v>
      </c>
      <c r="D54" s="1">
        <v>470</v>
      </c>
      <c r="E54" s="1">
        <v>136</v>
      </c>
      <c r="F54" s="1">
        <v>351</v>
      </c>
      <c r="G54" s="7">
        <v>0.4</v>
      </c>
      <c r="H54" s="1">
        <v>40</v>
      </c>
      <c r="I54" s="1" t="s">
        <v>34</v>
      </c>
      <c r="J54" s="1">
        <v>211</v>
      </c>
      <c r="K54" s="1">
        <f t="shared" si="13"/>
        <v>-75</v>
      </c>
      <c r="L54" s="1">
        <f t="shared" si="3"/>
        <v>136</v>
      </c>
      <c r="M54" s="1"/>
      <c r="N54" s="1">
        <v>0</v>
      </c>
      <c r="O54" s="1">
        <f t="shared" si="4"/>
        <v>27.2</v>
      </c>
      <c r="P54" s="20"/>
      <c r="Q54" s="5"/>
      <c r="R54" s="1"/>
      <c r="S54" s="1">
        <f t="shared" si="5"/>
        <v>12.904411764705882</v>
      </c>
      <c r="T54" s="1">
        <f t="shared" si="6"/>
        <v>12.904411764705882</v>
      </c>
      <c r="U54" s="1">
        <v>39.6</v>
      </c>
      <c r="V54" s="1">
        <v>47.4</v>
      </c>
      <c r="W54" s="1">
        <v>30.8</v>
      </c>
      <c r="X54" s="1">
        <v>19.399999999999999</v>
      </c>
      <c r="Y54" s="1">
        <v>32</v>
      </c>
      <c r="Z54" s="1">
        <v>33.799999999999997</v>
      </c>
      <c r="AA54" s="1">
        <v>41.2</v>
      </c>
      <c r="AB54" s="1"/>
      <c r="AC54" s="1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5" t="s">
        <v>89</v>
      </c>
      <c r="B55" s="15" t="s">
        <v>33</v>
      </c>
      <c r="C55" s="15"/>
      <c r="D55" s="15"/>
      <c r="E55" s="15"/>
      <c r="F55" s="15"/>
      <c r="G55" s="16">
        <v>0</v>
      </c>
      <c r="H55" s="15">
        <v>50</v>
      </c>
      <c r="I55" s="15" t="s">
        <v>34</v>
      </c>
      <c r="J55" s="15"/>
      <c r="K55" s="15">
        <f t="shared" si="13"/>
        <v>0</v>
      </c>
      <c r="L55" s="15">
        <f t="shared" si="3"/>
        <v>0</v>
      </c>
      <c r="M55" s="15"/>
      <c r="N55" s="15"/>
      <c r="O55" s="15">
        <f t="shared" si="4"/>
        <v>0</v>
      </c>
      <c r="P55" s="17"/>
      <c r="Q55" s="17"/>
      <c r="R55" s="15"/>
      <c r="S55" s="15" t="e">
        <f t="shared" si="5"/>
        <v>#DIV/0!</v>
      </c>
      <c r="T55" s="15" t="e">
        <f t="shared" si="6"/>
        <v>#DIV/0!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 t="s">
        <v>41</v>
      </c>
      <c r="AC55" s="15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90</v>
      </c>
      <c r="B56" s="1" t="s">
        <v>33</v>
      </c>
      <c r="C56" s="1">
        <v>225.76900000000001</v>
      </c>
      <c r="D56" s="1">
        <v>117.32899999999999</v>
      </c>
      <c r="E56" s="1">
        <v>135.578</v>
      </c>
      <c r="F56" s="1">
        <v>177.34800000000001</v>
      </c>
      <c r="G56" s="7">
        <v>1</v>
      </c>
      <c r="H56" s="1">
        <v>50</v>
      </c>
      <c r="I56" s="1" t="s">
        <v>34</v>
      </c>
      <c r="J56" s="1">
        <v>142.4</v>
      </c>
      <c r="K56" s="1">
        <f t="shared" si="13"/>
        <v>-6.8220000000000027</v>
      </c>
      <c r="L56" s="1">
        <f t="shared" si="3"/>
        <v>135.578</v>
      </c>
      <c r="M56" s="1"/>
      <c r="N56" s="1">
        <v>31.068600000000028</v>
      </c>
      <c r="O56" s="1">
        <f t="shared" si="4"/>
        <v>27.115600000000001</v>
      </c>
      <c r="P56" s="5">
        <f t="shared" ref="P56:P57" si="17">10*O56-N56-F56</f>
        <v>62.739399999999961</v>
      </c>
      <c r="Q56" s="5"/>
      <c r="R56" s="1"/>
      <c r="S56" s="1">
        <f t="shared" si="5"/>
        <v>10</v>
      </c>
      <c r="T56" s="1">
        <f t="shared" si="6"/>
        <v>7.6862249037454466</v>
      </c>
      <c r="U56" s="1">
        <v>27.207599999999999</v>
      </c>
      <c r="V56" s="1">
        <v>30.464400000000001</v>
      </c>
      <c r="W56" s="1">
        <v>26.936199999999999</v>
      </c>
      <c r="X56" s="1">
        <v>16.695599999999999</v>
      </c>
      <c r="Y56" s="1">
        <v>14.8208</v>
      </c>
      <c r="Z56" s="1">
        <v>26.481200000000001</v>
      </c>
      <c r="AA56" s="1">
        <v>54.8904</v>
      </c>
      <c r="AB56" s="1"/>
      <c r="AC56" s="1">
        <f t="shared" si="7"/>
        <v>63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91</v>
      </c>
      <c r="B57" s="1" t="s">
        <v>33</v>
      </c>
      <c r="C57" s="1"/>
      <c r="D57" s="1">
        <v>87.853999999999999</v>
      </c>
      <c r="E57" s="1">
        <v>26.01</v>
      </c>
      <c r="F57" s="1">
        <v>61.844000000000001</v>
      </c>
      <c r="G57" s="7">
        <v>1</v>
      </c>
      <c r="H57" s="1">
        <v>50</v>
      </c>
      <c r="I57" s="1" t="s">
        <v>34</v>
      </c>
      <c r="J57" s="1">
        <v>27.25</v>
      </c>
      <c r="K57" s="1">
        <f t="shared" si="13"/>
        <v>-1.2399999999999984</v>
      </c>
      <c r="L57" s="1">
        <f t="shared" si="3"/>
        <v>26.01</v>
      </c>
      <c r="M57" s="1"/>
      <c r="N57" s="1">
        <v>0</v>
      </c>
      <c r="O57" s="1">
        <f t="shared" si="4"/>
        <v>5.202</v>
      </c>
      <c r="P57" s="5"/>
      <c r="Q57" s="5"/>
      <c r="R57" s="1"/>
      <c r="S57" s="1">
        <f t="shared" si="5"/>
        <v>11.888504421376394</v>
      </c>
      <c r="T57" s="1">
        <f t="shared" si="6"/>
        <v>11.888504421376394</v>
      </c>
      <c r="U57" s="1">
        <v>2.4620000000000002</v>
      </c>
      <c r="V57" s="1">
        <v>6.2915999999999999</v>
      </c>
      <c r="W57" s="1">
        <v>12.042</v>
      </c>
      <c r="X57" s="1">
        <v>10.882400000000001</v>
      </c>
      <c r="Y57" s="1">
        <v>5.6327999999999996</v>
      </c>
      <c r="Z57" s="1">
        <v>7.4024000000000001</v>
      </c>
      <c r="AA57" s="1">
        <v>7.5923999999999996</v>
      </c>
      <c r="AB57" s="1"/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5" t="s">
        <v>92</v>
      </c>
      <c r="B58" s="15" t="s">
        <v>40</v>
      </c>
      <c r="C58" s="15"/>
      <c r="D58" s="15"/>
      <c r="E58" s="15"/>
      <c r="F58" s="15"/>
      <c r="G58" s="16">
        <v>0</v>
      </c>
      <c r="H58" s="15">
        <v>50</v>
      </c>
      <c r="I58" s="15" t="s">
        <v>34</v>
      </c>
      <c r="J58" s="15"/>
      <c r="K58" s="15">
        <f t="shared" si="13"/>
        <v>0</v>
      </c>
      <c r="L58" s="15">
        <f t="shared" si="3"/>
        <v>0</v>
      </c>
      <c r="M58" s="15"/>
      <c r="N58" s="15"/>
      <c r="O58" s="15">
        <f t="shared" si="4"/>
        <v>0</v>
      </c>
      <c r="P58" s="17"/>
      <c r="Q58" s="17"/>
      <c r="R58" s="15"/>
      <c r="S58" s="15" t="e">
        <f t="shared" si="5"/>
        <v>#DIV/0!</v>
      </c>
      <c r="T58" s="15" t="e">
        <f t="shared" si="6"/>
        <v>#DIV/0!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 t="s">
        <v>41</v>
      </c>
      <c r="AC58" s="15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93</v>
      </c>
      <c r="B59" s="1" t="s">
        <v>40</v>
      </c>
      <c r="C59" s="1">
        <v>581</v>
      </c>
      <c r="D59" s="1">
        <v>1356</v>
      </c>
      <c r="E59" s="1">
        <v>1294</v>
      </c>
      <c r="F59" s="1">
        <v>556</v>
      </c>
      <c r="G59" s="7">
        <v>0.4</v>
      </c>
      <c r="H59" s="1">
        <v>40</v>
      </c>
      <c r="I59" s="1" t="s">
        <v>34</v>
      </c>
      <c r="J59" s="1">
        <v>1958</v>
      </c>
      <c r="K59" s="1">
        <f t="shared" si="13"/>
        <v>-664</v>
      </c>
      <c r="L59" s="1">
        <f t="shared" si="3"/>
        <v>544</v>
      </c>
      <c r="M59" s="1">
        <v>750</v>
      </c>
      <c r="N59" s="1">
        <v>135.00000000000011</v>
      </c>
      <c r="O59" s="1">
        <f t="shared" si="4"/>
        <v>108.8</v>
      </c>
      <c r="P59" s="20">
        <f t="shared" ref="P59:P60" si="18">9*O59-N59-F59</f>
        <v>288.19999999999982</v>
      </c>
      <c r="Q59" s="5"/>
      <c r="R59" s="1"/>
      <c r="S59" s="1">
        <f t="shared" si="5"/>
        <v>9</v>
      </c>
      <c r="T59" s="1">
        <f t="shared" si="6"/>
        <v>6.3511029411764719</v>
      </c>
      <c r="U59" s="1">
        <v>109.2</v>
      </c>
      <c r="V59" s="1">
        <v>109.2</v>
      </c>
      <c r="W59" s="1">
        <v>98.8</v>
      </c>
      <c r="X59" s="1">
        <v>100.6</v>
      </c>
      <c r="Y59" s="1">
        <v>128.6</v>
      </c>
      <c r="Z59" s="1">
        <v>129.4</v>
      </c>
      <c r="AA59" s="1">
        <v>107.4</v>
      </c>
      <c r="AB59" s="1"/>
      <c r="AC59" s="1">
        <f t="shared" si="7"/>
        <v>115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94</v>
      </c>
      <c r="B60" s="1" t="s">
        <v>40</v>
      </c>
      <c r="C60" s="1">
        <v>337</v>
      </c>
      <c r="D60" s="1">
        <v>1110</v>
      </c>
      <c r="E60" s="1">
        <v>682</v>
      </c>
      <c r="F60" s="1">
        <v>660</v>
      </c>
      <c r="G60" s="7">
        <v>0.4</v>
      </c>
      <c r="H60" s="1">
        <v>40</v>
      </c>
      <c r="I60" s="1" t="s">
        <v>34</v>
      </c>
      <c r="J60" s="1">
        <v>1050</v>
      </c>
      <c r="K60" s="1">
        <f t="shared" si="13"/>
        <v>-368</v>
      </c>
      <c r="L60" s="1">
        <f t="shared" si="3"/>
        <v>232</v>
      </c>
      <c r="M60" s="1">
        <v>450</v>
      </c>
      <c r="N60" s="1">
        <v>52</v>
      </c>
      <c r="O60" s="1">
        <f t="shared" si="4"/>
        <v>46.4</v>
      </c>
      <c r="P60" s="20"/>
      <c r="Q60" s="5"/>
      <c r="R60" s="1"/>
      <c r="S60" s="1">
        <f t="shared" si="5"/>
        <v>15.344827586206897</v>
      </c>
      <c r="T60" s="1">
        <f t="shared" si="6"/>
        <v>15.344827586206897</v>
      </c>
      <c r="U60" s="1">
        <v>89.6</v>
      </c>
      <c r="V60" s="1">
        <v>91.8</v>
      </c>
      <c r="W60" s="1">
        <v>55.4</v>
      </c>
      <c r="X60" s="1">
        <v>57</v>
      </c>
      <c r="Y60" s="1">
        <v>81.8</v>
      </c>
      <c r="Z60" s="1">
        <v>90.6</v>
      </c>
      <c r="AA60" s="1">
        <v>80.400000000000006</v>
      </c>
      <c r="AB60" s="1"/>
      <c r="AC60" s="1">
        <f t="shared" si="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95</v>
      </c>
      <c r="B61" s="1" t="s">
        <v>33</v>
      </c>
      <c r="C61" s="1">
        <v>56.787999999999997</v>
      </c>
      <c r="D61" s="1">
        <v>461.702</v>
      </c>
      <c r="E61" s="1">
        <v>161.07599999999999</v>
      </c>
      <c r="F61" s="1">
        <v>307.66300000000001</v>
      </c>
      <c r="G61" s="7">
        <v>1</v>
      </c>
      <c r="H61" s="1">
        <v>40</v>
      </c>
      <c r="I61" s="1" t="s">
        <v>34</v>
      </c>
      <c r="J61" s="1">
        <v>325.74299999999999</v>
      </c>
      <c r="K61" s="1">
        <f t="shared" si="13"/>
        <v>-164.667</v>
      </c>
      <c r="L61" s="1">
        <f t="shared" si="3"/>
        <v>161.07599999999999</v>
      </c>
      <c r="M61" s="1"/>
      <c r="N61" s="1">
        <v>0</v>
      </c>
      <c r="O61" s="1">
        <f t="shared" si="4"/>
        <v>32.215199999999996</v>
      </c>
      <c r="P61" s="5">
        <f t="shared" ref="P59:P62" si="19">10*O61-N61-F61</f>
        <v>14.488999999999919</v>
      </c>
      <c r="Q61" s="5"/>
      <c r="R61" s="1"/>
      <c r="S61" s="1">
        <f t="shared" si="5"/>
        <v>10</v>
      </c>
      <c r="T61" s="1">
        <f t="shared" si="6"/>
        <v>9.5502433633812629</v>
      </c>
      <c r="U61" s="1">
        <v>36.021799999999999</v>
      </c>
      <c r="V61" s="1">
        <v>45.887799999999999</v>
      </c>
      <c r="W61" s="1">
        <v>44.62</v>
      </c>
      <c r="X61" s="1">
        <v>43.083799999999997</v>
      </c>
      <c r="Y61" s="1">
        <v>42.786000000000001</v>
      </c>
      <c r="Z61" s="1">
        <v>41.346600000000002</v>
      </c>
      <c r="AA61" s="1">
        <v>41.991199999999999</v>
      </c>
      <c r="AB61" s="1"/>
      <c r="AC61" s="1">
        <f t="shared" si="7"/>
        <v>14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96</v>
      </c>
      <c r="B62" s="1" t="s">
        <v>33</v>
      </c>
      <c r="C62" s="1">
        <v>67.603999999999999</v>
      </c>
      <c r="D62" s="1">
        <v>309.88</v>
      </c>
      <c r="E62" s="1">
        <v>158.26900000000001</v>
      </c>
      <c r="F62" s="1">
        <v>185.096</v>
      </c>
      <c r="G62" s="7">
        <v>1</v>
      </c>
      <c r="H62" s="1">
        <v>40</v>
      </c>
      <c r="I62" s="1" t="s">
        <v>34</v>
      </c>
      <c r="J62" s="1">
        <v>418.25200000000001</v>
      </c>
      <c r="K62" s="1">
        <f t="shared" si="13"/>
        <v>-259.983</v>
      </c>
      <c r="L62" s="1">
        <f t="shared" si="3"/>
        <v>157.46899999999999</v>
      </c>
      <c r="M62" s="1">
        <v>0.8</v>
      </c>
      <c r="N62" s="1">
        <v>63.191200000000173</v>
      </c>
      <c r="O62" s="1">
        <f t="shared" si="4"/>
        <v>31.4938</v>
      </c>
      <c r="P62" s="5">
        <f t="shared" si="19"/>
        <v>66.650799999999805</v>
      </c>
      <c r="Q62" s="5"/>
      <c r="R62" s="1"/>
      <c r="S62" s="1">
        <f t="shared" si="5"/>
        <v>10</v>
      </c>
      <c r="T62" s="1">
        <f t="shared" si="6"/>
        <v>7.8836850427703284</v>
      </c>
      <c r="U62" s="1">
        <v>33.484999999999999</v>
      </c>
      <c r="V62" s="1">
        <v>33.709200000000003</v>
      </c>
      <c r="W62" s="1">
        <v>35.14</v>
      </c>
      <c r="X62" s="1">
        <v>34.591200000000001</v>
      </c>
      <c r="Y62" s="1">
        <v>34.308999999999997</v>
      </c>
      <c r="Z62" s="1">
        <v>36.630800000000001</v>
      </c>
      <c r="AA62" s="1">
        <v>36.386800000000001</v>
      </c>
      <c r="AB62" s="1"/>
      <c r="AC62" s="1">
        <f t="shared" si="7"/>
        <v>67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5" t="s">
        <v>97</v>
      </c>
      <c r="B63" s="15" t="s">
        <v>33</v>
      </c>
      <c r="C63" s="15"/>
      <c r="D63" s="15"/>
      <c r="E63" s="15"/>
      <c r="F63" s="15"/>
      <c r="G63" s="16">
        <v>0</v>
      </c>
      <c r="H63" s="15">
        <v>40</v>
      </c>
      <c r="I63" s="15" t="s">
        <v>34</v>
      </c>
      <c r="J63" s="15">
        <v>184.18700000000001</v>
      </c>
      <c r="K63" s="15">
        <f t="shared" si="13"/>
        <v>-184.18700000000001</v>
      </c>
      <c r="L63" s="15">
        <f t="shared" si="3"/>
        <v>0</v>
      </c>
      <c r="M63" s="15"/>
      <c r="N63" s="15"/>
      <c r="O63" s="15">
        <f t="shared" si="4"/>
        <v>0</v>
      </c>
      <c r="P63" s="17"/>
      <c r="Q63" s="17"/>
      <c r="R63" s="15"/>
      <c r="S63" s="15" t="e">
        <f t="shared" si="5"/>
        <v>#DIV/0!</v>
      </c>
      <c r="T63" s="15" t="e">
        <f t="shared" si="6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 t="s">
        <v>41</v>
      </c>
      <c r="AC63" s="15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98</v>
      </c>
      <c r="B64" s="1" t="s">
        <v>33</v>
      </c>
      <c r="C64" s="1">
        <v>5.7350000000000003</v>
      </c>
      <c r="D64" s="1">
        <v>103.834</v>
      </c>
      <c r="E64" s="1">
        <v>51.134999999999998</v>
      </c>
      <c r="F64" s="1">
        <v>47.103999999999999</v>
      </c>
      <c r="G64" s="7">
        <v>1</v>
      </c>
      <c r="H64" s="1">
        <v>30</v>
      </c>
      <c r="I64" s="1" t="s">
        <v>34</v>
      </c>
      <c r="J64" s="1">
        <v>48.4</v>
      </c>
      <c r="K64" s="1">
        <f t="shared" si="13"/>
        <v>2.7349999999999994</v>
      </c>
      <c r="L64" s="1">
        <f t="shared" si="3"/>
        <v>51.134999999999998</v>
      </c>
      <c r="M64" s="1"/>
      <c r="N64" s="1">
        <v>0</v>
      </c>
      <c r="O64" s="1">
        <f t="shared" si="4"/>
        <v>10.227</v>
      </c>
      <c r="P64" s="20">
        <f>9*O64-N64-F64</f>
        <v>44.939000000000007</v>
      </c>
      <c r="Q64" s="5"/>
      <c r="R64" s="1"/>
      <c r="S64" s="1">
        <f t="shared" si="5"/>
        <v>9</v>
      </c>
      <c r="T64" s="1">
        <f t="shared" si="6"/>
        <v>4.6058472670382322</v>
      </c>
      <c r="U64" s="1">
        <v>5.8298000000000014</v>
      </c>
      <c r="V64" s="1">
        <v>7.9697999999999993</v>
      </c>
      <c r="W64" s="1">
        <v>10.7842</v>
      </c>
      <c r="X64" s="1">
        <v>10.385</v>
      </c>
      <c r="Y64" s="1">
        <v>8.2392000000000003</v>
      </c>
      <c r="Z64" s="1">
        <v>8.079600000000001</v>
      </c>
      <c r="AA64" s="1">
        <v>11.489800000000001</v>
      </c>
      <c r="AB64" s="1"/>
      <c r="AC64" s="1">
        <f t="shared" si="7"/>
        <v>45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5" t="s">
        <v>99</v>
      </c>
      <c r="B65" s="15" t="s">
        <v>40</v>
      </c>
      <c r="C65" s="15"/>
      <c r="D65" s="15"/>
      <c r="E65" s="15"/>
      <c r="F65" s="15"/>
      <c r="G65" s="16">
        <v>0</v>
      </c>
      <c r="H65" s="15">
        <v>60</v>
      </c>
      <c r="I65" s="15" t="s">
        <v>34</v>
      </c>
      <c r="J65" s="15"/>
      <c r="K65" s="15">
        <f t="shared" si="13"/>
        <v>0</v>
      </c>
      <c r="L65" s="15">
        <f t="shared" si="3"/>
        <v>0</v>
      </c>
      <c r="M65" s="15"/>
      <c r="N65" s="15"/>
      <c r="O65" s="15">
        <f t="shared" si="4"/>
        <v>0</v>
      </c>
      <c r="P65" s="17"/>
      <c r="Q65" s="17"/>
      <c r="R65" s="15"/>
      <c r="S65" s="15" t="e">
        <f t="shared" si="5"/>
        <v>#DIV/0!</v>
      </c>
      <c r="T65" s="15" t="e">
        <f t="shared" si="6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 t="s">
        <v>41</v>
      </c>
      <c r="AC65" s="15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5" t="s">
        <v>100</v>
      </c>
      <c r="B66" s="15" t="s">
        <v>40</v>
      </c>
      <c r="C66" s="15"/>
      <c r="D66" s="15"/>
      <c r="E66" s="15"/>
      <c r="F66" s="15"/>
      <c r="G66" s="16">
        <v>0</v>
      </c>
      <c r="H66" s="15">
        <v>50</v>
      </c>
      <c r="I66" s="15" t="s">
        <v>34</v>
      </c>
      <c r="J66" s="15"/>
      <c r="K66" s="15">
        <f t="shared" si="13"/>
        <v>0</v>
      </c>
      <c r="L66" s="15">
        <f t="shared" si="3"/>
        <v>0</v>
      </c>
      <c r="M66" s="15"/>
      <c r="N66" s="15"/>
      <c r="O66" s="15">
        <f t="shared" si="4"/>
        <v>0</v>
      </c>
      <c r="P66" s="17"/>
      <c r="Q66" s="17"/>
      <c r="R66" s="15"/>
      <c r="S66" s="15" t="e">
        <f t="shared" si="5"/>
        <v>#DIV/0!</v>
      </c>
      <c r="T66" s="15" t="e">
        <f t="shared" si="6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 t="s">
        <v>41</v>
      </c>
      <c r="AC66" s="15">
        <f t="shared" si="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5" t="s">
        <v>101</v>
      </c>
      <c r="B67" s="15" t="s">
        <v>40</v>
      </c>
      <c r="C67" s="15"/>
      <c r="D67" s="15"/>
      <c r="E67" s="15"/>
      <c r="F67" s="15"/>
      <c r="G67" s="16">
        <v>0</v>
      </c>
      <c r="H67" s="15">
        <v>50</v>
      </c>
      <c r="I67" s="15" t="s">
        <v>34</v>
      </c>
      <c r="J67" s="15"/>
      <c r="K67" s="15">
        <f t="shared" si="13"/>
        <v>0</v>
      </c>
      <c r="L67" s="15">
        <f t="shared" si="3"/>
        <v>0</v>
      </c>
      <c r="M67" s="15"/>
      <c r="N67" s="15"/>
      <c r="O67" s="15">
        <f t="shared" si="4"/>
        <v>0</v>
      </c>
      <c r="P67" s="17"/>
      <c r="Q67" s="17"/>
      <c r="R67" s="15"/>
      <c r="S67" s="15" t="e">
        <f t="shared" si="5"/>
        <v>#DIV/0!</v>
      </c>
      <c r="T67" s="15" t="e">
        <f t="shared" si="6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41</v>
      </c>
      <c r="AC67" s="15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5" t="s">
        <v>102</v>
      </c>
      <c r="B68" s="15" t="s">
        <v>40</v>
      </c>
      <c r="C68" s="15"/>
      <c r="D68" s="15"/>
      <c r="E68" s="15"/>
      <c r="F68" s="15"/>
      <c r="G68" s="16">
        <v>0</v>
      </c>
      <c r="H68" s="15">
        <v>30</v>
      </c>
      <c r="I68" s="15" t="s">
        <v>34</v>
      </c>
      <c r="J68" s="15"/>
      <c r="K68" s="15">
        <f t="shared" si="13"/>
        <v>0</v>
      </c>
      <c r="L68" s="15">
        <f t="shared" si="3"/>
        <v>0</v>
      </c>
      <c r="M68" s="15"/>
      <c r="N68" s="15"/>
      <c r="O68" s="15">
        <f t="shared" si="4"/>
        <v>0</v>
      </c>
      <c r="P68" s="17"/>
      <c r="Q68" s="17"/>
      <c r="R68" s="15"/>
      <c r="S68" s="15" t="e">
        <f t="shared" si="5"/>
        <v>#DIV/0!</v>
      </c>
      <c r="T68" s="15" t="e">
        <f t="shared" si="6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 t="s">
        <v>41</v>
      </c>
      <c r="AC68" s="15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5" t="s">
        <v>103</v>
      </c>
      <c r="B69" s="15" t="s">
        <v>40</v>
      </c>
      <c r="C69" s="15"/>
      <c r="D69" s="15"/>
      <c r="E69" s="15"/>
      <c r="F69" s="15"/>
      <c r="G69" s="16">
        <v>0</v>
      </c>
      <c r="H69" s="15">
        <v>55</v>
      </c>
      <c r="I69" s="15" t="s">
        <v>34</v>
      </c>
      <c r="J69" s="15"/>
      <c r="K69" s="15">
        <f t="shared" si="13"/>
        <v>0</v>
      </c>
      <c r="L69" s="15">
        <f t="shared" si="3"/>
        <v>0</v>
      </c>
      <c r="M69" s="15"/>
      <c r="N69" s="15"/>
      <c r="O69" s="15">
        <f t="shared" si="4"/>
        <v>0</v>
      </c>
      <c r="P69" s="17"/>
      <c r="Q69" s="17"/>
      <c r="R69" s="15"/>
      <c r="S69" s="15" t="e">
        <f t="shared" si="5"/>
        <v>#DIV/0!</v>
      </c>
      <c r="T69" s="15" t="e">
        <f t="shared" si="6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 t="s">
        <v>41</v>
      </c>
      <c r="AC69" s="15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5" t="s">
        <v>104</v>
      </c>
      <c r="B70" s="15" t="s">
        <v>40</v>
      </c>
      <c r="C70" s="15"/>
      <c r="D70" s="15"/>
      <c r="E70" s="15"/>
      <c r="F70" s="15"/>
      <c r="G70" s="16">
        <v>0</v>
      </c>
      <c r="H70" s="15">
        <v>40</v>
      </c>
      <c r="I70" s="15" t="s">
        <v>34</v>
      </c>
      <c r="J70" s="15"/>
      <c r="K70" s="15">
        <f t="shared" ref="K70:K101" si="20">E70-J70</f>
        <v>0</v>
      </c>
      <c r="L70" s="15">
        <f t="shared" si="3"/>
        <v>0</v>
      </c>
      <c r="M70" s="15"/>
      <c r="N70" s="15"/>
      <c r="O70" s="15">
        <f t="shared" si="4"/>
        <v>0</v>
      </c>
      <c r="P70" s="17"/>
      <c r="Q70" s="17"/>
      <c r="R70" s="15"/>
      <c r="S70" s="15" t="e">
        <f t="shared" si="5"/>
        <v>#DIV/0!</v>
      </c>
      <c r="T70" s="15" t="e">
        <f t="shared" si="6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41</v>
      </c>
      <c r="AC70" s="15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105</v>
      </c>
      <c r="B71" s="1" t="s">
        <v>40</v>
      </c>
      <c r="C71" s="1">
        <v>64</v>
      </c>
      <c r="D71" s="1">
        <v>12</v>
      </c>
      <c r="E71" s="1">
        <v>21</v>
      </c>
      <c r="F71" s="1">
        <v>50</v>
      </c>
      <c r="G71" s="7">
        <v>0.4</v>
      </c>
      <c r="H71" s="1">
        <v>50</v>
      </c>
      <c r="I71" s="1" t="s">
        <v>34</v>
      </c>
      <c r="J71" s="1">
        <v>21</v>
      </c>
      <c r="K71" s="1">
        <f t="shared" si="20"/>
        <v>0</v>
      </c>
      <c r="L71" s="1">
        <f t="shared" ref="L71:L95" si="21">E71-M71</f>
        <v>21</v>
      </c>
      <c r="M71" s="1"/>
      <c r="N71" s="1">
        <v>0</v>
      </c>
      <c r="O71" s="1">
        <f t="shared" ref="O71:O95" si="22">L71/5</f>
        <v>4.2</v>
      </c>
      <c r="P71" s="5"/>
      <c r="Q71" s="5"/>
      <c r="R71" s="1"/>
      <c r="S71" s="1">
        <f t="shared" ref="S71:S95" si="23">(F71+N71+P71)/O71</f>
        <v>11.904761904761905</v>
      </c>
      <c r="T71" s="1">
        <f t="shared" ref="T71:T95" si="24">(F71+N71)/O71</f>
        <v>11.904761904761905</v>
      </c>
      <c r="U71" s="1">
        <v>4</v>
      </c>
      <c r="V71" s="1">
        <v>6.6</v>
      </c>
      <c r="W71" s="1">
        <v>5.4</v>
      </c>
      <c r="X71" s="1">
        <v>1.2</v>
      </c>
      <c r="Y71" s="1">
        <v>1.6</v>
      </c>
      <c r="Z71" s="1">
        <v>4.5999999999999996</v>
      </c>
      <c r="AA71" s="1">
        <v>9</v>
      </c>
      <c r="AB71" s="1"/>
      <c r="AC71" s="1">
        <f t="shared" ref="AC71:AC95" si="25">ROUND(P71*G71,0)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5" t="s">
        <v>106</v>
      </c>
      <c r="B72" s="15" t="s">
        <v>40</v>
      </c>
      <c r="C72" s="15"/>
      <c r="D72" s="15"/>
      <c r="E72" s="15"/>
      <c r="F72" s="15"/>
      <c r="G72" s="16">
        <v>0</v>
      </c>
      <c r="H72" s="15">
        <v>150</v>
      </c>
      <c r="I72" s="15" t="s">
        <v>34</v>
      </c>
      <c r="J72" s="15"/>
      <c r="K72" s="15">
        <f t="shared" si="20"/>
        <v>0</v>
      </c>
      <c r="L72" s="15">
        <f t="shared" si="21"/>
        <v>0</v>
      </c>
      <c r="M72" s="15"/>
      <c r="N72" s="15"/>
      <c r="O72" s="15">
        <f t="shared" si="22"/>
        <v>0</v>
      </c>
      <c r="P72" s="17"/>
      <c r="Q72" s="17"/>
      <c r="R72" s="15"/>
      <c r="S72" s="15" t="e">
        <f t="shared" si="23"/>
        <v>#DIV/0!</v>
      </c>
      <c r="T72" s="15" t="e">
        <f t="shared" si="24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 t="s">
        <v>41</v>
      </c>
      <c r="AC72" s="15">
        <f t="shared" si="25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107</v>
      </c>
      <c r="B73" s="1" t="s">
        <v>40</v>
      </c>
      <c r="C73" s="1">
        <v>22</v>
      </c>
      <c r="D73" s="1"/>
      <c r="E73" s="1"/>
      <c r="F73" s="1"/>
      <c r="G73" s="7">
        <v>0.06</v>
      </c>
      <c r="H73" s="1">
        <v>60</v>
      </c>
      <c r="I73" s="1" t="s">
        <v>34</v>
      </c>
      <c r="J73" s="1">
        <v>31</v>
      </c>
      <c r="K73" s="1">
        <f t="shared" si="20"/>
        <v>-31</v>
      </c>
      <c r="L73" s="1">
        <f t="shared" si="21"/>
        <v>0</v>
      </c>
      <c r="M73" s="1"/>
      <c r="N73" s="1">
        <v>0</v>
      </c>
      <c r="O73" s="1">
        <f t="shared" si="22"/>
        <v>0</v>
      </c>
      <c r="P73" s="5">
        <v>20</v>
      </c>
      <c r="Q73" s="5"/>
      <c r="R73" s="1"/>
      <c r="S73" s="1" t="e">
        <f t="shared" si="23"/>
        <v>#DIV/0!</v>
      </c>
      <c r="T73" s="1" t="e">
        <f t="shared" si="24"/>
        <v>#DIV/0!</v>
      </c>
      <c r="U73" s="1">
        <v>-1.4</v>
      </c>
      <c r="V73" s="1">
        <v>-1.6</v>
      </c>
      <c r="W73" s="1">
        <v>1.6</v>
      </c>
      <c r="X73" s="1">
        <v>3</v>
      </c>
      <c r="Y73" s="1">
        <v>9</v>
      </c>
      <c r="Z73" s="1">
        <v>10.4</v>
      </c>
      <c r="AA73" s="1">
        <v>8.1999999999999993</v>
      </c>
      <c r="AB73" s="10" t="s">
        <v>135</v>
      </c>
      <c r="AC73" s="1">
        <f t="shared" si="25"/>
        <v>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109</v>
      </c>
      <c r="B74" s="1" t="s">
        <v>40</v>
      </c>
      <c r="C74" s="1"/>
      <c r="D74" s="1">
        <v>60</v>
      </c>
      <c r="E74" s="1">
        <v>-1</v>
      </c>
      <c r="F74" s="1">
        <v>60</v>
      </c>
      <c r="G74" s="7">
        <v>0.15</v>
      </c>
      <c r="H74" s="1">
        <v>60</v>
      </c>
      <c r="I74" s="1" t="s">
        <v>34</v>
      </c>
      <c r="J74" s="1"/>
      <c r="K74" s="1">
        <f t="shared" si="20"/>
        <v>-1</v>
      </c>
      <c r="L74" s="1">
        <f t="shared" si="21"/>
        <v>-1</v>
      </c>
      <c r="M74" s="1"/>
      <c r="N74" s="1">
        <v>0</v>
      </c>
      <c r="O74" s="1">
        <f t="shared" si="22"/>
        <v>-0.2</v>
      </c>
      <c r="P74" s="5"/>
      <c r="Q74" s="5"/>
      <c r="R74" s="1"/>
      <c r="S74" s="1">
        <f t="shared" si="23"/>
        <v>-300</v>
      </c>
      <c r="T74" s="1">
        <f t="shared" si="24"/>
        <v>-300</v>
      </c>
      <c r="U74" s="1">
        <v>0</v>
      </c>
      <c r="V74" s="1">
        <v>0</v>
      </c>
      <c r="W74" s="1">
        <v>0</v>
      </c>
      <c r="X74" s="1">
        <v>0</v>
      </c>
      <c r="Y74" s="1">
        <v>6.4</v>
      </c>
      <c r="Z74" s="1">
        <v>10.8</v>
      </c>
      <c r="AA74" s="1">
        <v>8.8000000000000007</v>
      </c>
      <c r="AB74" s="1"/>
      <c r="AC74" s="1">
        <f t="shared" si="2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110</v>
      </c>
      <c r="B75" s="1" t="s">
        <v>40</v>
      </c>
      <c r="C75" s="1">
        <v>24</v>
      </c>
      <c r="D75" s="1">
        <v>50</v>
      </c>
      <c r="E75" s="1">
        <v>39</v>
      </c>
      <c r="F75" s="1">
        <v>32</v>
      </c>
      <c r="G75" s="7">
        <v>0.4</v>
      </c>
      <c r="H75" s="1">
        <v>55</v>
      </c>
      <c r="I75" s="1" t="s">
        <v>34</v>
      </c>
      <c r="J75" s="1">
        <v>35</v>
      </c>
      <c r="K75" s="1">
        <f t="shared" si="20"/>
        <v>4</v>
      </c>
      <c r="L75" s="1">
        <f t="shared" si="21"/>
        <v>39</v>
      </c>
      <c r="M75" s="1"/>
      <c r="N75" s="1">
        <v>5.4000000000000021</v>
      </c>
      <c r="O75" s="1">
        <f t="shared" si="22"/>
        <v>7.8</v>
      </c>
      <c r="P75" s="5">
        <f t="shared" ref="P73:P76" si="26">10*O75-N75-F75</f>
        <v>40.599999999999994</v>
      </c>
      <c r="Q75" s="5"/>
      <c r="R75" s="1"/>
      <c r="S75" s="1">
        <f t="shared" si="23"/>
        <v>10</v>
      </c>
      <c r="T75" s="1">
        <f t="shared" si="24"/>
        <v>4.7948717948717956</v>
      </c>
      <c r="U75" s="1">
        <v>5.4</v>
      </c>
      <c r="V75" s="1">
        <v>6</v>
      </c>
      <c r="W75" s="1">
        <v>5.8</v>
      </c>
      <c r="X75" s="1">
        <v>4.5999999999999996</v>
      </c>
      <c r="Y75" s="1">
        <v>2</v>
      </c>
      <c r="Z75" s="1">
        <v>3.4</v>
      </c>
      <c r="AA75" s="1">
        <v>7</v>
      </c>
      <c r="AB75" s="1"/>
      <c r="AC75" s="1">
        <f t="shared" si="25"/>
        <v>16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111</v>
      </c>
      <c r="B76" s="1" t="s">
        <v>33</v>
      </c>
      <c r="C76" s="1">
        <v>57.628</v>
      </c>
      <c r="D76" s="1">
        <v>3.028</v>
      </c>
      <c r="E76" s="1">
        <v>37.018000000000001</v>
      </c>
      <c r="F76" s="1">
        <v>22.338000000000001</v>
      </c>
      <c r="G76" s="7">
        <v>1</v>
      </c>
      <c r="H76" s="1">
        <v>55</v>
      </c>
      <c r="I76" s="1" t="s">
        <v>34</v>
      </c>
      <c r="J76" s="1">
        <v>39.6</v>
      </c>
      <c r="K76" s="1">
        <f t="shared" si="20"/>
        <v>-2.5820000000000007</v>
      </c>
      <c r="L76" s="1">
        <f t="shared" si="21"/>
        <v>37.018000000000001</v>
      </c>
      <c r="M76" s="1"/>
      <c r="N76" s="1">
        <v>0</v>
      </c>
      <c r="O76" s="1">
        <f t="shared" si="22"/>
        <v>7.4036</v>
      </c>
      <c r="P76" s="5">
        <f t="shared" si="26"/>
        <v>51.698</v>
      </c>
      <c r="Q76" s="5"/>
      <c r="R76" s="1"/>
      <c r="S76" s="1">
        <f t="shared" si="23"/>
        <v>10</v>
      </c>
      <c r="T76" s="1">
        <f t="shared" si="24"/>
        <v>3.0171808309471069</v>
      </c>
      <c r="U76" s="1">
        <v>4.7723999999999993</v>
      </c>
      <c r="V76" s="1">
        <v>4.7691999999999997</v>
      </c>
      <c r="W76" s="1">
        <v>4.5224000000000002</v>
      </c>
      <c r="X76" s="1">
        <v>3.721200000000001</v>
      </c>
      <c r="Y76" s="1">
        <v>4.2552000000000003</v>
      </c>
      <c r="Z76" s="1">
        <v>6.39</v>
      </c>
      <c r="AA76" s="1">
        <v>10.110200000000001</v>
      </c>
      <c r="AB76" s="1"/>
      <c r="AC76" s="1">
        <f t="shared" si="25"/>
        <v>52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5" t="s">
        <v>112</v>
      </c>
      <c r="B77" s="15" t="s">
        <v>33</v>
      </c>
      <c r="C77" s="15"/>
      <c r="D77" s="15"/>
      <c r="E77" s="15"/>
      <c r="F77" s="15"/>
      <c r="G77" s="16">
        <v>0</v>
      </c>
      <c r="H77" s="15">
        <v>50</v>
      </c>
      <c r="I77" s="15" t="s">
        <v>34</v>
      </c>
      <c r="J77" s="15"/>
      <c r="K77" s="15">
        <f t="shared" si="20"/>
        <v>0</v>
      </c>
      <c r="L77" s="15">
        <f t="shared" si="21"/>
        <v>0</v>
      </c>
      <c r="M77" s="15"/>
      <c r="N77" s="15"/>
      <c r="O77" s="15">
        <f t="shared" si="22"/>
        <v>0</v>
      </c>
      <c r="P77" s="17"/>
      <c r="Q77" s="17"/>
      <c r="R77" s="15"/>
      <c r="S77" s="15" t="e">
        <f t="shared" si="23"/>
        <v>#DIV/0!</v>
      </c>
      <c r="T77" s="15" t="e">
        <f t="shared" si="24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 t="s">
        <v>41</v>
      </c>
      <c r="AC77" s="15">
        <f t="shared" si="2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113</v>
      </c>
      <c r="B78" s="1" t="s">
        <v>40</v>
      </c>
      <c r="C78" s="1">
        <v>63</v>
      </c>
      <c r="D78" s="1"/>
      <c r="E78" s="1">
        <v>-1</v>
      </c>
      <c r="F78" s="1">
        <v>44</v>
      </c>
      <c r="G78" s="7">
        <v>0.2</v>
      </c>
      <c r="H78" s="1">
        <v>40</v>
      </c>
      <c r="I78" s="1" t="s">
        <v>34</v>
      </c>
      <c r="J78" s="1">
        <v>13</v>
      </c>
      <c r="K78" s="1">
        <f t="shared" si="20"/>
        <v>-14</v>
      </c>
      <c r="L78" s="1">
        <f t="shared" si="21"/>
        <v>-1</v>
      </c>
      <c r="M78" s="1"/>
      <c r="N78" s="1">
        <v>0</v>
      </c>
      <c r="O78" s="1">
        <f t="shared" si="22"/>
        <v>-0.2</v>
      </c>
      <c r="P78" s="5"/>
      <c r="Q78" s="5"/>
      <c r="R78" s="1"/>
      <c r="S78" s="1">
        <f t="shared" si="23"/>
        <v>-220</v>
      </c>
      <c r="T78" s="1">
        <f t="shared" si="24"/>
        <v>-220</v>
      </c>
      <c r="U78" s="1">
        <v>2.6</v>
      </c>
      <c r="V78" s="1">
        <v>5.8</v>
      </c>
      <c r="W78" s="1">
        <v>6.4</v>
      </c>
      <c r="X78" s="1">
        <v>4.2</v>
      </c>
      <c r="Y78" s="1">
        <v>7.2</v>
      </c>
      <c r="Z78" s="1">
        <v>9.4</v>
      </c>
      <c r="AA78" s="1">
        <v>13</v>
      </c>
      <c r="AB78" s="23" t="s">
        <v>108</v>
      </c>
      <c r="AC78" s="1">
        <f t="shared" si="2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114</v>
      </c>
      <c r="B79" s="1" t="s">
        <v>40</v>
      </c>
      <c r="C79" s="1">
        <v>69</v>
      </c>
      <c r="D79" s="1">
        <v>30</v>
      </c>
      <c r="E79" s="1">
        <v>11</v>
      </c>
      <c r="F79" s="1">
        <v>66</v>
      </c>
      <c r="G79" s="7">
        <v>0.2</v>
      </c>
      <c r="H79" s="1">
        <v>35</v>
      </c>
      <c r="I79" s="1" t="s">
        <v>34</v>
      </c>
      <c r="J79" s="1">
        <v>20</v>
      </c>
      <c r="K79" s="1">
        <f t="shared" si="20"/>
        <v>-9</v>
      </c>
      <c r="L79" s="1">
        <f t="shared" si="21"/>
        <v>11</v>
      </c>
      <c r="M79" s="1"/>
      <c r="N79" s="1">
        <v>0</v>
      </c>
      <c r="O79" s="1">
        <f t="shared" si="22"/>
        <v>2.2000000000000002</v>
      </c>
      <c r="P79" s="5"/>
      <c r="Q79" s="5"/>
      <c r="R79" s="1"/>
      <c r="S79" s="1">
        <f t="shared" si="23"/>
        <v>29.999999999999996</v>
      </c>
      <c r="T79" s="1">
        <f t="shared" si="24"/>
        <v>29.999999999999996</v>
      </c>
      <c r="U79" s="1">
        <v>5.8</v>
      </c>
      <c r="V79" s="1">
        <v>7.6</v>
      </c>
      <c r="W79" s="1">
        <v>10.6</v>
      </c>
      <c r="X79" s="1">
        <v>9.6</v>
      </c>
      <c r="Y79" s="1">
        <v>8.8000000000000007</v>
      </c>
      <c r="Z79" s="1">
        <v>6.8</v>
      </c>
      <c r="AA79" s="1">
        <v>10.199999999999999</v>
      </c>
      <c r="AB79" s="23" t="s">
        <v>108</v>
      </c>
      <c r="AC79" s="1">
        <f t="shared" si="2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115</v>
      </c>
      <c r="B80" s="1" t="s">
        <v>33</v>
      </c>
      <c r="C80" s="1">
        <v>209.21799999999999</v>
      </c>
      <c r="D80" s="1">
        <v>180.84200000000001</v>
      </c>
      <c r="E80" s="1">
        <v>52.45</v>
      </c>
      <c r="F80" s="1">
        <v>314.702</v>
      </c>
      <c r="G80" s="7">
        <v>1</v>
      </c>
      <c r="H80" s="1">
        <v>60</v>
      </c>
      <c r="I80" s="1" t="s">
        <v>34</v>
      </c>
      <c r="J80" s="1">
        <v>259.10000000000002</v>
      </c>
      <c r="K80" s="1">
        <f t="shared" si="20"/>
        <v>-206.65000000000003</v>
      </c>
      <c r="L80" s="1">
        <f t="shared" si="21"/>
        <v>52.45</v>
      </c>
      <c r="M80" s="1"/>
      <c r="N80" s="1">
        <v>0</v>
      </c>
      <c r="O80" s="1">
        <f t="shared" si="22"/>
        <v>10.49</v>
      </c>
      <c r="P80" s="5"/>
      <c r="Q80" s="5"/>
      <c r="R80" s="1"/>
      <c r="S80" s="1">
        <f t="shared" si="23"/>
        <v>30.000190657769302</v>
      </c>
      <c r="T80" s="1">
        <f t="shared" si="24"/>
        <v>30.000190657769302</v>
      </c>
      <c r="U80" s="1">
        <v>14.9124</v>
      </c>
      <c r="V80" s="1">
        <v>17.3292</v>
      </c>
      <c r="W80" s="1">
        <v>41.816000000000003</v>
      </c>
      <c r="X80" s="1">
        <v>42.760399999999997</v>
      </c>
      <c r="Y80" s="1">
        <v>53.086399999999998</v>
      </c>
      <c r="Z80" s="1">
        <v>49.037999999999997</v>
      </c>
      <c r="AA80" s="1">
        <v>53.924599999999998</v>
      </c>
      <c r="AB80" s="23" t="s">
        <v>108</v>
      </c>
      <c r="AC80" s="1">
        <f t="shared" si="2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116</v>
      </c>
      <c r="B81" s="1" t="s">
        <v>33</v>
      </c>
      <c r="C81" s="1">
        <v>1400.268</v>
      </c>
      <c r="D81" s="1">
        <v>3941.9720000000002</v>
      </c>
      <c r="E81" s="1">
        <v>3680.0720000000001</v>
      </c>
      <c r="F81" s="1">
        <v>1482.643</v>
      </c>
      <c r="G81" s="7">
        <v>1</v>
      </c>
      <c r="H81" s="1">
        <v>60</v>
      </c>
      <c r="I81" s="1" t="s">
        <v>34</v>
      </c>
      <c r="J81" s="1">
        <v>6684.9250000000002</v>
      </c>
      <c r="K81" s="1">
        <f t="shared" si="20"/>
        <v>-3004.8530000000001</v>
      </c>
      <c r="L81" s="1">
        <f t="shared" si="21"/>
        <v>687.53200000000015</v>
      </c>
      <c r="M81" s="1">
        <v>2992.54</v>
      </c>
      <c r="N81" s="1">
        <v>332.1235999999999</v>
      </c>
      <c r="O81" s="1">
        <f t="shared" si="22"/>
        <v>137.50640000000004</v>
      </c>
      <c r="P81" s="5"/>
      <c r="Q81" s="5"/>
      <c r="R81" s="1"/>
      <c r="S81" s="1">
        <f t="shared" si="23"/>
        <v>13.197688253055853</v>
      </c>
      <c r="T81" s="1">
        <f t="shared" si="24"/>
        <v>13.197688253055853</v>
      </c>
      <c r="U81" s="1">
        <v>190.38079999999999</v>
      </c>
      <c r="V81" s="1">
        <v>207.54900000000001</v>
      </c>
      <c r="W81" s="1">
        <v>206.15780000000001</v>
      </c>
      <c r="X81" s="1">
        <v>196.87479999999999</v>
      </c>
      <c r="Y81" s="1">
        <v>205.42400000000001</v>
      </c>
      <c r="Z81" s="1">
        <v>202.8766</v>
      </c>
      <c r="AA81" s="1">
        <v>233.7148</v>
      </c>
      <c r="AB81" s="1"/>
      <c r="AC81" s="1">
        <f t="shared" si="25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117</v>
      </c>
      <c r="B82" s="1" t="s">
        <v>33</v>
      </c>
      <c r="C82" s="1">
        <v>800.60699999999997</v>
      </c>
      <c r="D82" s="1">
        <v>2474.2840000000001</v>
      </c>
      <c r="E82" s="1">
        <v>1171.3789999999999</v>
      </c>
      <c r="F82" s="1">
        <v>1847.502</v>
      </c>
      <c r="G82" s="7">
        <v>1</v>
      </c>
      <c r="H82" s="1">
        <v>60</v>
      </c>
      <c r="I82" s="1" t="s">
        <v>34</v>
      </c>
      <c r="J82" s="1">
        <v>1134.5999999999999</v>
      </c>
      <c r="K82" s="1">
        <f t="shared" si="20"/>
        <v>36.778999999999996</v>
      </c>
      <c r="L82" s="1">
        <f t="shared" si="21"/>
        <v>1171.3789999999999</v>
      </c>
      <c r="M82" s="1"/>
      <c r="N82" s="1">
        <v>333.43279999999959</v>
      </c>
      <c r="O82" s="1">
        <f t="shared" si="22"/>
        <v>234.27579999999998</v>
      </c>
      <c r="P82" s="5">
        <f>11*O82-N82-F82</f>
        <v>396.09900000000016</v>
      </c>
      <c r="Q82" s="5"/>
      <c r="R82" s="1"/>
      <c r="S82" s="1">
        <f t="shared" si="23"/>
        <v>11</v>
      </c>
      <c r="T82" s="1">
        <f t="shared" si="24"/>
        <v>9.3092619895012625</v>
      </c>
      <c r="U82" s="1">
        <v>235.36859999999999</v>
      </c>
      <c r="V82" s="1">
        <v>199.30680000000001</v>
      </c>
      <c r="W82" s="1">
        <v>186.38079999999991</v>
      </c>
      <c r="X82" s="1">
        <v>279.19380000000001</v>
      </c>
      <c r="Y82" s="1">
        <v>223.84020000000001</v>
      </c>
      <c r="Z82" s="1">
        <v>248.517</v>
      </c>
      <c r="AA82" s="1">
        <v>120.5772</v>
      </c>
      <c r="AB82" s="1"/>
      <c r="AC82" s="1">
        <f t="shared" si="25"/>
        <v>396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118</v>
      </c>
      <c r="B83" s="1" t="s">
        <v>33</v>
      </c>
      <c r="C83" s="1">
        <v>1377.279</v>
      </c>
      <c r="D83" s="1">
        <v>8830.384</v>
      </c>
      <c r="E83" s="1">
        <v>5967.8159999999998</v>
      </c>
      <c r="F83" s="1">
        <v>3787.8049999999998</v>
      </c>
      <c r="G83" s="7">
        <v>1</v>
      </c>
      <c r="H83" s="1">
        <v>60</v>
      </c>
      <c r="I83" s="1" t="s">
        <v>34</v>
      </c>
      <c r="J83" s="1">
        <v>7925.5249999999996</v>
      </c>
      <c r="K83" s="1">
        <f t="shared" si="20"/>
        <v>-1957.7089999999998</v>
      </c>
      <c r="L83" s="1">
        <f t="shared" si="21"/>
        <v>1975.4959999999996</v>
      </c>
      <c r="M83" s="1">
        <v>3992.32</v>
      </c>
      <c r="N83" s="1">
        <v>341.02572000000191</v>
      </c>
      <c r="O83" s="1">
        <f t="shared" si="22"/>
        <v>395.09919999999994</v>
      </c>
      <c r="P83" s="5"/>
      <c r="Q83" s="5"/>
      <c r="R83" s="1"/>
      <c r="S83" s="1">
        <f t="shared" si="23"/>
        <v>10.450111566917883</v>
      </c>
      <c r="T83" s="1">
        <f t="shared" si="24"/>
        <v>10.450111566917883</v>
      </c>
      <c r="U83" s="1">
        <v>432.00819999999999</v>
      </c>
      <c r="V83" s="1">
        <v>465.75619999999998</v>
      </c>
      <c r="W83" s="1">
        <v>394.64639999999991</v>
      </c>
      <c r="X83" s="1">
        <v>337.35</v>
      </c>
      <c r="Y83" s="1">
        <v>339.97519999999997</v>
      </c>
      <c r="Z83" s="1">
        <v>356.05459999999999</v>
      </c>
      <c r="AA83" s="1">
        <v>363.69740000000002</v>
      </c>
      <c r="AB83" s="1" t="s">
        <v>51</v>
      </c>
      <c r="AC83" s="1">
        <f t="shared" si="25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119</v>
      </c>
      <c r="B84" s="1" t="s">
        <v>33</v>
      </c>
      <c r="C84" s="1">
        <v>71.05</v>
      </c>
      <c r="D84" s="1">
        <v>4.8000000000000001E-2</v>
      </c>
      <c r="E84" s="1">
        <v>13.044</v>
      </c>
      <c r="F84" s="1">
        <v>55.39</v>
      </c>
      <c r="G84" s="7">
        <v>1</v>
      </c>
      <c r="H84" s="1">
        <v>55</v>
      </c>
      <c r="I84" s="1" t="s">
        <v>34</v>
      </c>
      <c r="J84" s="1">
        <v>15.6</v>
      </c>
      <c r="K84" s="1">
        <f t="shared" si="20"/>
        <v>-2.5559999999999992</v>
      </c>
      <c r="L84" s="1">
        <f t="shared" si="21"/>
        <v>13.044</v>
      </c>
      <c r="M84" s="1"/>
      <c r="N84" s="1">
        <v>0</v>
      </c>
      <c r="O84" s="1">
        <f t="shared" si="22"/>
        <v>2.6088</v>
      </c>
      <c r="P84" s="5"/>
      <c r="Q84" s="5"/>
      <c r="R84" s="1"/>
      <c r="S84" s="1">
        <f t="shared" si="23"/>
        <v>21.231984053971175</v>
      </c>
      <c r="T84" s="1">
        <f t="shared" si="24"/>
        <v>21.231984053971175</v>
      </c>
      <c r="U84" s="1">
        <v>2.1</v>
      </c>
      <c r="V84" s="1">
        <v>3.15</v>
      </c>
      <c r="W84" s="1">
        <v>3.242</v>
      </c>
      <c r="X84" s="1">
        <v>4.3305999999999996</v>
      </c>
      <c r="Y84" s="1">
        <v>5.8845999999999989</v>
      </c>
      <c r="Z84" s="1">
        <v>5.2018000000000004</v>
      </c>
      <c r="AA84" s="1">
        <v>5.5380000000000003</v>
      </c>
      <c r="AB84" s="23" t="s">
        <v>108</v>
      </c>
      <c r="AC84" s="1">
        <f t="shared" si="25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120</v>
      </c>
      <c r="B85" s="1" t="s">
        <v>33</v>
      </c>
      <c r="C85" s="1">
        <v>19.981000000000002</v>
      </c>
      <c r="D85" s="1">
        <v>29.364999999999998</v>
      </c>
      <c r="E85" s="1">
        <v>12.316000000000001</v>
      </c>
      <c r="F85" s="1">
        <v>34.659999999999997</v>
      </c>
      <c r="G85" s="7">
        <v>1</v>
      </c>
      <c r="H85" s="1">
        <v>55</v>
      </c>
      <c r="I85" s="1" t="s">
        <v>34</v>
      </c>
      <c r="J85" s="1">
        <v>15.4</v>
      </c>
      <c r="K85" s="1">
        <f t="shared" si="20"/>
        <v>-3.0839999999999996</v>
      </c>
      <c r="L85" s="1">
        <f t="shared" si="21"/>
        <v>12.316000000000001</v>
      </c>
      <c r="M85" s="1"/>
      <c r="N85" s="1">
        <v>0</v>
      </c>
      <c r="O85" s="1">
        <f t="shared" si="22"/>
        <v>2.4632000000000001</v>
      </c>
      <c r="P85" s="5"/>
      <c r="Q85" s="5"/>
      <c r="R85" s="1"/>
      <c r="S85" s="1">
        <f t="shared" si="23"/>
        <v>14.071126989282233</v>
      </c>
      <c r="T85" s="1">
        <f t="shared" si="24"/>
        <v>14.071126989282233</v>
      </c>
      <c r="U85" s="1">
        <v>1.5911999999999999</v>
      </c>
      <c r="V85" s="1">
        <v>2.0204</v>
      </c>
      <c r="W85" s="1">
        <v>3.8976000000000002</v>
      </c>
      <c r="X85" s="1">
        <v>4.9424000000000001</v>
      </c>
      <c r="Y85" s="1">
        <v>4.0991999999999997</v>
      </c>
      <c r="Z85" s="1">
        <v>2.7789999999999999</v>
      </c>
      <c r="AA85" s="1">
        <v>5.4951999999999996</v>
      </c>
      <c r="AB85" s="22" t="s">
        <v>45</v>
      </c>
      <c r="AC85" s="1">
        <f t="shared" si="25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121</v>
      </c>
      <c r="B86" s="1" t="s">
        <v>33</v>
      </c>
      <c r="C86" s="1">
        <v>19.146000000000001</v>
      </c>
      <c r="D86" s="1">
        <v>10.79</v>
      </c>
      <c r="E86" s="1">
        <v>8.07</v>
      </c>
      <c r="F86" s="1">
        <v>21.584</v>
      </c>
      <c r="G86" s="7">
        <v>1</v>
      </c>
      <c r="H86" s="1">
        <v>55</v>
      </c>
      <c r="I86" s="1" t="s">
        <v>34</v>
      </c>
      <c r="J86" s="1">
        <v>13.2</v>
      </c>
      <c r="K86" s="1">
        <f t="shared" si="20"/>
        <v>-5.129999999999999</v>
      </c>
      <c r="L86" s="1">
        <f t="shared" si="21"/>
        <v>8.07</v>
      </c>
      <c r="M86" s="1"/>
      <c r="N86" s="1">
        <v>0</v>
      </c>
      <c r="O86" s="1">
        <f t="shared" si="22"/>
        <v>1.6140000000000001</v>
      </c>
      <c r="P86" s="5"/>
      <c r="Q86" s="5"/>
      <c r="R86" s="1"/>
      <c r="S86" s="1">
        <f t="shared" si="23"/>
        <v>13.372986369268896</v>
      </c>
      <c r="T86" s="1">
        <f t="shared" si="24"/>
        <v>13.372986369268896</v>
      </c>
      <c r="U86" s="1">
        <v>0.25800000000000001</v>
      </c>
      <c r="V86" s="1">
        <v>1.3208</v>
      </c>
      <c r="W86" s="1">
        <v>2.4028</v>
      </c>
      <c r="X86" s="1">
        <v>2.15</v>
      </c>
      <c r="Y86" s="1">
        <v>3.2608000000000001</v>
      </c>
      <c r="Z86" s="1">
        <v>3.0030000000000001</v>
      </c>
      <c r="AA86" s="1">
        <v>3.3092000000000001</v>
      </c>
      <c r="AB86" s="23" t="s">
        <v>108</v>
      </c>
      <c r="AC86" s="1">
        <f t="shared" si="25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5" t="s">
        <v>122</v>
      </c>
      <c r="B87" s="15" t="s">
        <v>33</v>
      </c>
      <c r="C87" s="15"/>
      <c r="D87" s="15"/>
      <c r="E87" s="15"/>
      <c r="F87" s="15"/>
      <c r="G87" s="16">
        <v>0</v>
      </c>
      <c r="H87" s="15">
        <v>60</v>
      </c>
      <c r="I87" s="15" t="s">
        <v>34</v>
      </c>
      <c r="J87" s="15"/>
      <c r="K87" s="15">
        <f t="shared" si="20"/>
        <v>0</v>
      </c>
      <c r="L87" s="15">
        <f t="shared" si="21"/>
        <v>0</v>
      </c>
      <c r="M87" s="15"/>
      <c r="N87" s="15"/>
      <c r="O87" s="15">
        <f t="shared" si="22"/>
        <v>0</v>
      </c>
      <c r="P87" s="17"/>
      <c r="Q87" s="17"/>
      <c r="R87" s="15"/>
      <c r="S87" s="15" t="e">
        <f t="shared" si="23"/>
        <v>#DIV/0!</v>
      </c>
      <c r="T87" s="15" t="e">
        <f t="shared" si="24"/>
        <v>#DIV/0!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 t="s">
        <v>41</v>
      </c>
      <c r="AC87" s="15">
        <f t="shared" si="25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123</v>
      </c>
      <c r="B88" s="1" t="s">
        <v>40</v>
      </c>
      <c r="C88" s="1">
        <v>44</v>
      </c>
      <c r="D88" s="1">
        <v>93</v>
      </c>
      <c r="E88" s="1">
        <v>39</v>
      </c>
      <c r="F88" s="1">
        <v>74</v>
      </c>
      <c r="G88" s="7">
        <v>0.3</v>
      </c>
      <c r="H88" s="1">
        <v>40</v>
      </c>
      <c r="I88" s="1" t="s">
        <v>34</v>
      </c>
      <c r="J88" s="1">
        <v>49</v>
      </c>
      <c r="K88" s="1">
        <f t="shared" si="20"/>
        <v>-10</v>
      </c>
      <c r="L88" s="1">
        <f t="shared" si="21"/>
        <v>39</v>
      </c>
      <c r="M88" s="1"/>
      <c r="N88" s="1">
        <v>27.800000000000018</v>
      </c>
      <c r="O88" s="1">
        <f t="shared" si="22"/>
        <v>7.8</v>
      </c>
      <c r="P88" s="5"/>
      <c r="Q88" s="5"/>
      <c r="R88" s="1"/>
      <c r="S88" s="1">
        <f t="shared" si="23"/>
        <v>13.051282051282053</v>
      </c>
      <c r="T88" s="1">
        <f t="shared" si="24"/>
        <v>13.051282051282053</v>
      </c>
      <c r="U88" s="1">
        <v>10.8</v>
      </c>
      <c r="V88" s="1">
        <v>11.6</v>
      </c>
      <c r="W88" s="1">
        <v>11.2</v>
      </c>
      <c r="X88" s="1">
        <v>9.6</v>
      </c>
      <c r="Y88" s="1">
        <v>12.8</v>
      </c>
      <c r="Z88" s="1">
        <v>13.2</v>
      </c>
      <c r="AA88" s="1">
        <v>15.4</v>
      </c>
      <c r="AB88" s="1"/>
      <c r="AC88" s="1">
        <f t="shared" si="25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124</v>
      </c>
      <c r="B89" s="1" t="s">
        <v>40</v>
      </c>
      <c r="C89" s="1">
        <v>21</v>
      </c>
      <c r="D89" s="1">
        <v>153</v>
      </c>
      <c r="E89" s="1">
        <v>25</v>
      </c>
      <c r="F89" s="1">
        <v>122</v>
      </c>
      <c r="G89" s="7">
        <v>0.3</v>
      </c>
      <c r="H89" s="1">
        <v>40</v>
      </c>
      <c r="I89" s="1" t="s">
        <v>34</v>
      </c>
      <c r="J89" s="1">
        <v>47</v>
      </c>
      <c r="K89" s="1">
        <f t="shared" si="20"/>
        <v>-22</v>
      </c>
      <c r="L89" s="1">
        <f t="shared" si="21"/>
        <v>25</v>
      </c>
      <c r="M89" s="1"/>
      <c r="N89" s="1">
        <v>0</v>
      </c>
      <c r="O89" s="1">
        <f t="shared" si="22"/>
        <v>5</v>
      </c>
      <c r="P89" s="5"/>
      <c r="Q89" s="5"/>
      <c r="R89" s="1"/>
      <c r="S89" s="1">
        <f t="shared" si="23"/>
        <v>24.4</v>
      </c>
      <c r="T89" s="1">
        <f t="shared" si="24"/>
        <v>24.4</v>
      </c>
      <c r="U89" s="1">
        <v>10.4</v>
      </c>
      <c r="V89" s="1">
        <v>15.2</v>
      </c>
      <c r="W89" s="1">
        <v>15.6</v>
      </c>
      <c r="X89" s="1">
        <v>12</v>
      </c>
      <c r="Y89" s="1">
        <v>12.8</v>
      </c>
      <c r="Z89" s="1">
        <v>14.6</v>
      </c>
      <c r="AA89" s="1">
        <v>17.399999999999999</v>
      </c>
      <c r="AB89" s="1"/>
      <c r="AC89" s="1">
        <f t="shared" si="25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125</v>
      </c>
      <c r="B90" s="1" t="s">
        <v>40</v>
      </c>
      <c r="C90" s="1"/>
      <c r="D90" s="1">
        <v>108</v>
      </c>
      <c r="E90" s="1">
        <v>74</v>
      </c>
      <c r="F90" s="1">
        <v>34</v>
      </c>
      <c r="G90" s="7">
        <v>0.3</v>
      </c>
      <c r="H90" s="1">
        <v>40</v>
      </c>
      <c r="I90" s="1" t="s">
        <v>34</v>
      </c>
      <c r="J90" s="1">
        <v>73</v>
      </c>
      <c r="K90" s="1">
        <f t="shared" si="20"/>
        <v>1</v>
      </c>
      <c r="L90" s="1">
        <f t="shared" si="21"/>
        <v>74</v>
      </c>
      <c r="M90" s="1"/>
      <c r="N90" s="1">
        <v>0</v>
      </c>
      <c r="O90" s="1">
        <f t="shared" si="22"/>
        <v>14.8</v>
      </c>
      <c r="P90" s="5">
        <f t="shared" ref="P88:P95" si="27">10*O90-N90-F90</f>
        <v>114</v>
      </c>
      <c r="Q90" s="5"/>
      <c r="R90" s="1"/>
      <c r="S90" s="1">
        <f t="shared" si="23"/>
        <v>10</v>
      </c>
      <c r="T90" s="1">
        <f t="shared" si="24"/>
        <v>2.2972972972972974</v>
      </c>
      <c r="U90" s="1">
        <v>0</v>
      </c>
      <c r="V90" s="1">
        <v>0</v>
      </c>
      <c r="W90" s="1">
        <v>3.2</v>
      </c>
      <c r="X90" s="1">
        <v>3.2</v>
      </c>
      <c r="Y90" s="1">
        <v>0</v>
      </c>
      <c r="Z90" s="1">
        <v>0</v>
      </c>
      <c r="AA90" s="1">
        <v>0</v>
      </c>
      <c r="AB90" s="1" t="s">
        <v>126</v>
      </c>
      <c r="AC90" s="1">
        <f t="shared" si="25"/>
        <v>34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127</v>
      </c>
      <c r="B91" s="1" t="s">
        <v>40</v>
      </c>
      <c r="C91" s="1"/>
      <c r="D91" s="1">
        <v>108</v>
      </c>
      <c r="E91" s="1">
        <v>81</v>
      </c>
      <c r="F91" s="1">
        <v>27</v>
      </c>
      <c r="G91" s="7">
        <v>0.3</v>
      </c>
      <c r="H91" s="1">
        <v>40</v>
      </c>
      <c r="I91" s="1" t="s">
        <v>34</v>
      </c>
      <c r="J91" s="1">
        <v>79</v>
      </c>
      <c r="K91" s="1">
        <f t="shared" si="20"/>
        <v>2</v>
      </c>
      <c r="L91" s="1">
        <f t="shared" si="21"/>
        <v>81</v>
      </c>
      <c r="M91" s="1"/>
      <c r="N91" s="1">
        <v>0</v>
      </c>
      <c r="O91" s="1">
        <f t="shared" si="22"/>
        <v>16.2</v>
      </c>
      <c r="P91" s="5">
        <f t="shared" si="27"/>
        <v>135</v>
      </c>
      <c r="Q91" s="5"/>
      <c r="R91" s="1"/>
      <c r="S91" s="1">
        <f t="shared" si="23"/>
        <v>10</v>
      </c>
      <c r="T91" s="1">
        <f t="shared" si="24"/>
        <v>1.6666666666666667</v>
      </c>
      <c r="U91" s="1">
        <v>0</v>
      </c>
      <c r="V91" s="1">
        <v>0</v>
      </c>
      <c r="W91" s="1">
        <v>3.6</v>
      </c>
      <c r="X91" s="1">
        <v>3.6</v>
      </c>
      <c r="Y91" s="1">
        <v>0</v>
      </c>
      <c r="Z91" s="1">
        <v>0</v>
      </c>
      <c r="AA91" s="1">
        <v>0</v>
      </c>
      <c r="AB91" s="1" t="s">
        <v>126</v>
      </c>
      <c r="AC91" s="1">
        <f t="shared" si="25"/>
        <v>41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128</v>
      </c>
      <c r="B92" s="1" t="s">
        <v>40</v>
      </c>
      <c r="C92" s="1">
        <v>245</v>
      </c>
      <c r="D92" s="1">
        <v>755</v>
      </c>
      <c r="E92" s="1">
        <v>281</v>
      </c>
      <c r="F92" s="1">
        <v>600</v>
      </c>
      <c r="G92" s="7">
        <v>0.3</v>
      </c>
      <c r="H92" s="1">
        <v>40</v>
      </c>
      <c r="I92" s="1" t="s">
        <v>34</v>
      </c>
      <c r="J92" s="1">
        <v>275</v>
      </c>
      <c r="K92" s="1">
        <f t="shared" si="20"/>
        <v>6</v>
      </c>
      <c r="L92" s="1">
        <f t="shared" si="21"/>
        <v>281</v>
      </c>
      <c r="M92" s="1"/>
      <c r="N92" s="1">
        <v>122.59999999999989</v>
      </c>
      <c r="O92" s="1">
        <f t="shared" si="22"/>
        <v>56.2</v>
      </c>
      <c r="P92" s="5"/>
      <c r="Q92" s="5"/>
      <c r="R92" s="1"/>
      <c r="S92" s="1">
        <f t="shared" si="23"/>
        <v>12.857651245551599</v>
      </c>
      <c r="T92" s="1">
        <f t="shared" si="24"/>
        <v>12.857651245551599</v>
      </c>
      <c r="U92" s="1">
        <v>74.8</v>
      </c>
      <c r="V92" s="1">
        <v>54.6</v>
      </c>
      <c r="W92" s="1">
        <v>3</v>
      </c>
      <c r="X92" s="1">
        <v>3</v>
      </c>
      <c r="Y92" s="1">
        <v>0</v>
      </c>
      <c r="Z92" s="1">
        <v>0</v>
      </c>
      <c r="AA92" s="1">
        <v>0</v>
      </c>
      <c r="AB92" s="1" t="s">
        <v>129</v>
      </c>
      <c r="AC92" s="1">
        <f t="shared" si="25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130</v>
      </c>
      <c r="B93" s="1" t="s">
        <v>33</v>
      </c>
      <c r="C93" s="1">
        <v>66.078000000000003</v>
      </c>
      <c r="D93" s="1">
        <v>16.986999999999998</v>
      </c>
      <c r="E93" s="1">
        <v>35.615000000000002</v>
      </c>
      <c r="F93" s="1">
        <v>40.406999999999996</v>
      </c>
      <c r="G93" s="7">
        <v>1</v>
      </c>
      <c r="H93" s="1">
        <v>45</v>
      </c>
      <c r="I93" s="1" t="s">
        <v>34</v>
      </c>
      <c r="J93" s="1">
        <v>34.799999999999997</v>
      </c>
      <c r="K93" s="1">
        <f t="shared" si="20"/>
        <v>0.81500000000000483</v>
      </c>
      <c r="L93" s="1">
        <f t="shared" si="21"/>
        <v>35.615000000000002</v>
      </c>
      <c r="M93" s="1"/>
      <c r="N93" s="1">
        <v>0</v>
      </c>
      <c r="O93" s="1">
        <f t="shared" si="22"/>
        <v>7.1230000000000002</v>
      </c>
      <c r="P93" s="20">
        <f>9*O93-N93-F93</f>
        <v>23.700000000000003</v>
      </c>
      <c r="Q93" s="5"/>
      <c r="R93" s="1"/>
      <c r="S93" s="1">
        <f t="shared" si="23"/>
        <v>9</v>
      </c>
      <c r="T93" s="1">
        <f t="shared" si="24"/>
        <v>5.6727502456829981</v>
      </c>
      <c r="U93" s="1">
        <v>7.2324000000000002</v>
      </c>
      <c r="V93" s="1">
        <v>7.452</v>
      </c>
      <c r="W93" s="1">
        <v>8.0573999999999995</v>
      </c>
      <c r="X93" s="1">
        <v>9.4214000000000002</v>
      </c>
      <c r="Y93" s="1">
        <v>10.249599999999999</v>
      </c>
      <c r="Z93" s="1">
        <v>9.1579999999999995</v>
      </c>
      <c r="AA93" s="1">
        <v>10.3874</v>
      </c>
      <c r="AB93" s="1"/>
      <c r="AC93" s="1">
        <f t="shared" si="25"/>
        <v>24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131</v>
      </c>
      <c r="B94" s="1" t="s">
        <v>40</v>
      </c>
      <c r="C94" s="1">
        <v>69</v>
      </c>
      <c r="D94" s="1">
        <v>36</v>
      </c>
      <c r="E94" s="1">
        <v>47</v>
      </c>
      <c r="F94" s="1">
        <v>36</v>
      </c>
      <c r="G94" s="7">
        <v>0.33</v>
      </c>
      <c r="H94" s="1">
        <v>40</v>
      </c>
      <c r="I94" s="1" t="s">
        <v>34</v>
      </c>
      <c r="J94" s="1">
        <v>57</v>
      </c>
      <c r="K94" s="1">
        <f t="shared" si="20"/>
        <v>-10</v>
      </c>
      <c r="L94" s="1">
        <f t="shared" si="21"/>
        <v>47</v>
      </c>
      <c r="M94" s="1"/>
      <c r="N94" s="1">
        <v>119.8</v>
      </c>
      <c r="O94" s="1">
        <f t="shared" si="22"/>
        <v>9.4</v>
      </c>
      <c r="P94" s="5"/>
      <c r="Q94" s="5"/>
      <c r="R94" s="1"/>
      <c r="S94" s="1">
        <f t="shared" si="23"/>
        <v>16.574468085106382</v>
      </c>
      <c r="T94" s="1">
        <f t="shared" si="24"/>
        <v>16.574468085106382</v>
      </c>
      <c r="U94" s="1">
        <v>15.8</v>
      </c>
      <c r="V94" s="1">
        <v>8.8000000000000007</v>
      </c>
      <c r="W94" s="1">
        <v>2.2000000000000002</v>
      </c>
      <c r="X94" s="1">
        <v>2.4</v>
      </c>
      <c r="Y94" s="1">
        <v>9.4</v>
      </c>
      <c r="Z94" s="1">
        <v>9.4</v>
      </c>
      <c r="AA94" s="1">
        <v>2.4</v>
      </c>
      <c r="AB94" s="1" t="s">
        <v>126</v>
      </c>
      <c r="AC94" s="1">
        <f t="shared" si="25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132</v>
      </c>
      <c r="B95" s="1" t="s">
        <v>40</v>
      </c>
      <c r="C95" s="1">
        <v>106</v>
      </c>
      <c r="D95" s="1"/>
      <c r="E95" s="1">
        <v>33</v>
      </c>
      <c r="F95" s="1">
        <v>68</v>
      </c>
      <c r="G95" s="7">
        <v>0.33</v>
      </c>
      <c r="H95" s="1">
        <v>50</v>
      </c>
      <c r="I95" s="1" t="s">
        <v>34</v>
      </c>
      <c r="J95" s="1">
        <v>33</v>
      </c>
      <c r="K95" s="1">
        <f t="shared" si="20"/>
        <v>0</v>
      </c>
      <c r="L95" s="1">
        <f t="shared" si="21"/>
        <v>33</v>
      </c>
      <c r="M95" s="1"/>
      <c r="N95" s="1">
        <v>0</v>
      </c>
      <c r="O95" s="1">
        <f t="shared" si="22"/>
        <v>6.6</v>
      </c>
      <c r="P95" s="5"/>
      <c r="Q95" s="5"/>
      <c r="R95" s="1"/>
      <c r="S95" s="1">
        <f t="shared" si="23"/>
        <v>10.303030303030303</v>
      </c>
      <c r="T95" s="1">
        <f t="shared" si="24"/>
        <v>10.303030303030303</v>
      </c>
      <c r="U95" s="1">
        <v>4.8</v>
      </c>
      <c r="V95" s="1">
        <v>2.4</v>
      </c>
      <c r="W95" s="1">
        <v>0</v>
      </c>
      <c r="X95" s="1">
        <v>1.2</v>
      </c>
      <c r="Y95" s="1">
        <v>9.6</v>
      </c>
      <c r="Z95" s="1">
        <v>11.2</v>
      </c>
      <c r="AA95" s="1">
        <v>3.6</v>
      </c>
      <c r="AB95" s="1" t="s">
        <v>126</v>
      </c>
      <c r="AC95" s="1">
        <f t="shared" si="25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C95" xr:uid="{D13FFA2B-9FB0-4FB1-AA2E-29E1C141374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2024-12-18T14:12:00Z</dcterms:created>
  <dcterms:modified xsi:type="dcterms:W3CDTF">2024-12-18T14:29:09Z</dcterms:modified>
</cp:coreProperties>
</file>