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2,24 ПОКОМ ЗПФ филиалы\"/>
    </mc:Choice>
  </mc:AlternateContent>
  <xr:revisionPtr revIDLastSave="0" documentId="13_ncr:1_{EAB7BA58-347E-4405-9CC3-C57FA9078F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0" i="1" l="1"/>
  <c r="AD7" i="1"/>
  <c r="AD8" i="1"/>
  <c r="AD9" i="1"/>
  <c r="AD11" i="1"/>
  <c r="AD16" i="1"/>
  <c r="AD19" i="1"/>
  <c r="AD20" i="1"/>
  <c r="AD34" i="1"/>
  <c r="AD36" i="1"/>
  <c r="AD37" i="1"/>
  <c r="AD38" i="1"/>
  <c r="AD41" i="1"/>
  <c r="AD42" i="1"/>
  <c r="AD43" i="1"/>
  <c r="AD45" i="1"/>
  <c r="AD49" i="1"/>
  <c r="AD50" i="1"/>
  <c r="AD51" i="1"/>
  <c r="AD52" i="1"/>
  <c r="AD53" i="1"/>
  <c r="AD54" i="1"/>
  <c r="AD55" i="1"/>
  <c r="AD57" i="1"/>
  <c r="AD58" i="1"/>
  <c r="AD59" i="1"/>
  <c r="AD62" i="1"/>
  <c r="AD63" i="1"/>
  <c r="AD66" i="1"/>
  <c r="AD68" i="1"/>
  <c r="AD74" i="1"/>
  <c r="E73" i="1"/>
  <c r="E21" i="1"/>
  <c r="O63" i="1" l="1"/>
  <c r="O38" i="1"/>
  <c r="K38" i="1"/>
  <c r="O7" i="1"/>
  <c r="AF7" i="1" s="1"/>
  <c r="AG7" i="1" s="1"/>
  <c r="O8" i="1"/>
  <c r="AF8" i="1" s="1"/>
  <c r="O9" i="1"/>
  <c r="O10" i="1"/>
  <c r="O11" i="1"/>
  <c r="AF11" i="1" s="1"/>
  <c r="AG11" i="1" s="1"/>
  <c r="O12" i="1"/>
  <c r="O13" i="1"/>
  <c r="O14" i="1"/>
  <c r="O15" i="1"/>
  <c r="O16" i="1"/>
  <c r="AF16" i="1" s="1"/>
  <c r="O17" i="1"/>
  <c r="O18" i="1"/>
  <c r="O19" i="1"/>
  <c r="AF19" i="1" s="1"/>
  <c r="AG19" i="1" s="1"/>
  <c r="O20" i="1"/>
  <c r="O21" i="1"/>
  <c r="O22" i="1"/>
  <c r="O23" i="1"/>
  <c r="O24" i="1"/>
  <c r="Q24" i="1" s="1"/>
  <c r="O25" i="1"/>
  <c r="O26" i="1"/>
  <c r="Q26" i="1" s="1"/>
  <c r="O27" i="1"/>
  <c r="O28" i="1"/>
  <c r="Q28" i="1" s="1"/>
  <c r="O29" i="1"/>
  <c r="O30" i="1"/>
  <c r="Q30" i="1" s="1"/>
  <c r="O31" i="1"/>
  <c r="O32" i="1"/>
  <c r="O33" i="1"/>
  <c r="O34" i="1"/>
  <c r="U34" i="1" s="1"/>
  <c r="O35" i="1"/>
  <c r="O36" i="1"/>
  <c r="AF36" i="1" s="1"/>
  <c r="R36" i="1" s="1"/>
  <c r="O37" i="1"/>
  <c r="O39" i="1"/>
  <c r="O40" i="1"/>
  <c r="O41" i="1"/>
  <c r="AF41" i="1" s="1"/>
  <c r="AG41" i="1" s="1"/>
  <c r="O42" i="1"/>
  <c r="O43" i="1"/>
  <c r="U43" i="1" s="1"/>
  <c r="O44" i="1"/>
  <c r="O45" i="1"/>
  <c r="AF45" i="1" s="1"/>
  <c r="R45" i="1" s="1"/>
  <c r="O46" i="1"/>
  <c r="O47" i="1"/>
  <c r="Q47" i="1" s="1"/>
  <c r="O48" i="1"/>
  <c r="O49" i="1"/>
  <c r="U49" i="1" s="1"/>
  <c r="O50" i="1"/>
  <c r="O51" i="1"/>
  <c r="AF51" i="1" s="1"/>
  <c r="AG51" i="1" s="1"/>
  <c r="O52" i="1"/>
  <c r="O53" i="1"/>
  <c r="O54" i="1"/>
  <c r="O55" i="1"/>
  <c r="AF55" i="1" s="1"/>
  <c r="AG55" i="1" s="1"/>
  <c r="O56" i="1"/>
  <c r="O57" i="1"/>
  <c r="U57" i="1" s="1"/>
  <c r="O58" i="1"/>
  <c r="O59" i="1"/>
  <c r="O60" i="1"/>
  <c r="O61" i="1"/>
  <c r="O62" i="1"/>
  <c r="U62" i="1" s="1"/>
  <c r="O64" i="1"/>
  <c r="Q64" i="1" s="1"/>
  <c r="O65" i="1"/>
  <c r="O66" i="1"/>
  <c r="AF66" i="1" s="1"/>
  <c r="AG66" i="1" s="1"/>
  <c r="O67" i="1"/>
  <c r="O68" i="1"/>
  <c r="O69" i="1"/>
  <c r="Q69" i="1" s="1"/>
  <c r="O70" i="1"/>
  <c r="O71" i="1"/>
  <c r="O72" i="1"/>
  <c r="O73" i="1"/>
  <c r="O74" i="1"/>
  <c r="U74" i="1" s="1"/>
  <c r="O75" i="1"/>
  <c r="O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AF72" i="1" l="1"/>
  <c r="R72" i="1" s="1"/>
  <c r="U72" i="1" s="1"/>
  <c r="AD72" i="1"/>
  <c r="AF64" i="1"/>
  <c r="R64" i="1" s="1"/>
  <c r="U64" i="1" s="1"/>
  <c r="AD64" i="1"/>
  <c r="AF47" i="1"/>
  <c r="AG47" i="1" s="1"/>
  <c r="AD47" i="1"/>
  <c r="AF29" i="1"/>
  <c r="AG29" i="1" s="1"/>
  <c r="AD29" i="1"/>
  <c r="AF27" i="1"/>
  <c r="R27" i="1" s="1"/>
  <c r="U27" i="1" s="1"/>
  <c r="AD27" i="1"/>
  <c r="AF15" i="1"/>
  <c r="AG15" i="1" s="1"/>
  <c r="AD15" i="1"/>
  <c r="AF30" i="1"/>
  <c r="R30" i="1" s="1"/>
  <c r="U30" i="1" s="1"/>
  <c r="AD30" i="1"/>
  <c r="AF28" i="1"/>
  <c r="AG28" i="1" s="1"/>
  <c r="AD28" i="1"/>
  <c r="AF26" i="1"/>
  <c r="R26" i="1" s="1"/>
  <c r="U26" i="1" s="1"/>
  <c r="AD26" i="1"/>
  <c r="AF24" i="1"/>
  <c r="AG24" i="1" s="1"/>
  <c r="AD24" i="1"/>
  <c r="AF22" i="1"/>
  <c r="R22" i="1" s="1"/>
  <c r="U22" i="1" s="1"/>
  <c r="AD22" i="1"/>
  <c r="AF18" i="1"/>
  <c r="AG18" i="1" s="1"/>
  <c r="AD18" i="1"/>
  <c r="AF14" i="1"/>
  <c r="AG14" i="1" s="1"/>
  <c r="AD14" i="1"/>
  <c r="AF12" i="1"/>
  <c r="AG12" i="1" s="1"/>
  <c r="AD12" i="1"/>
  <c r="AF10" i="1"/>
  <c r="AG10" i="1" s="1"/>
  <c r="AD10" i="1"/>
  <c r="R29" i="1"/>
  <c r="U29" i="1" s="1"/>
  <c r="R55" i="1"/>
  <c r="U55" i="1" s="1"/>
  <c r="R41" i="1"/>
  <c r="U41" i="1" s="1"/>
  <c r="R19" i="1"/>
  <c r="U19" i="1" s="1"/>
  <c r="R11" i="1"/>
  <c r="U11" i="1" s="1"/>
  <c r="R51" i="1"/>
  <c r="U51" i="1" s="1"/>
  <c r="R66" i="1"/>
  <c r="U66" i="1" s="1"/>
  <c r="R7" i="1"/>
  <c r="U7" i="1" s="1"/>
  <c r="Q65" i="1"/>
  <c r="AF58" i="1"/>
  <c r="AF54" i="1"/>
  <c r="AF52" i="1"/>
  <c r="AF50" i="1"/>
  <c r="Q48" i="1"/>
  <c r="Q46" i="1"/>
  <c r="AF42" i="1"/>
  <c r="Q40" i="1"/>
  <c r="AF37" i="1"/>
  <c r="AG16" i="1"/>
  <c r="R16" i="1"/>
  <c r="U16" i="1" s="1"/>
  <c r="AG8" i="1"/>
  <c r="R8" i="1"/>
  <c r="U8" i="1" s="1"/>
  <c r="AF38" i="1"/>
  <c r="AJ16" i="1"/>
  <c r="AJ8" i="1"/>
  <c r="V6" i="1"/>
  <c r="AD6" i="1"/>
  <c r="AF68" i="1"/>
  <c r="AF59" i="1"/>
  <c r="AF53" i="1"/>
  <c r="AG45" i="1"/>
  <c r="AJ45" i="1"/>
  <c r="Q39" i="1"/>
  <c r="AG36" i="1"/>
  <c r="AJ36" i="1"/>
  <c r="Q17" i="1"/>
  <c r="AF9" i="1"/>
  <c r="AF63" i="1"/>
  <c r="AJ66" i="1"/>
  <c r="AJ55" i="1"/>
  <c r="AJ51" i="1"/>
  <c r="AJ41" i="1"/>
  <c r="AJ19" i="1"/>
  <c r="AJ11" i="1"/>
  <c r="AJ7" i="1"/>
  <c r="U45" i="1"/>
  <c r="U36" i="1"/>
  <c r="V34" i="1"/>
  <c r="V55" i="1"/>
  <c r="V47" i="1"/>
  <c r="V39" i="1"/>
  <c r="V59" i="1"/>
  <c r="V51" i="1"/>
  <c r="V43" i="1"/>
  <c r="V32" i="1"/>
  <c r="V75" i="1"/>
  <c r="V73" i="1"/>
  <c r="V71" i="1"/>
  <c r="V69" i="1"/>
  <c r="V67" i="1"/>
  <c r="V65" i="1"/>
  <c r="V63" i="1"/>
  <c r="V29" i="1"/>
  <c r="V25" i="1"/>
  <c r="V21" i="1"/>
  <c r="V17" i="1"/>
  <c r="V13" i="1"/>
  <c r="V9" i="1"/>
  <c r="V74" i="1"/>
  <c r="V72" i="1"/>
  <c r="V70" i="1"/>
  <c r="V68" i="1"/>
  <c r="V66" i="1"/>
  <c r="V64" i="1"/>
  <c r="V61" i="1"/>
  <c r="V57" i="1"/>
  <c r="V53" i="1"/>
  <c r="V49" i="1"/>
  <c r="V45" i="1"/>
  <c r="V41" i="1"/>
  <c r="V37" i="1"/>
  <c r="V36" i="1"/>
  <c r="V35" i="1"/>
  <c r="V33" i="1"/>
  <c r="V31" i="1"/>
  <c r="V27" i="1"/>
  <c r="V23" i="1"/>
  <c r="V19" i="1"/>
  <c r="V15" i="1"/>
  <c r="V11" i="1"/>
  <c r="V7" i="1"/>
  <c r="V30" i="1"/>
  <c r="V28" i="1"/>
  <c r="V26" i="1"/>
  <c r="V24" i="1"/>
  <c r="V22" i="1"/>
  <c r="U20" i="1"/>
  <c r="V20" i="1"/>
  <c r="V18" i="1"/>
  <c r="V16" i="1"/>
  <c r="V14" i="1"/>
  <c r="V12" i="1"/>
  <c r="V10" i="1"/>
  <c r="V8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K5" i="1"/>
  <c r="O5" i="1"/>
  <c r="AG26" i="1" l="1"/>
  <c r="AJ18" i="1"/>
  <c r="AJ28" i="1"/>
  <c r="AJ12" i="1"/>
  <c r="AG72" i="1"/>
  <c r="AJ30" i="1"/>
  <c r="R12" i="1"/>
  <c r="U12" i="1" s="1"/>
  <c r="AJ47" i="1"/>
  <c r="R14" i="1"/>
  <c r="U14" i="1" s="1"/>
  <c r="AJ27" i="1"/>
  <c r="AG64" i="1"/>
  <c r="AJ22" i="1"/>
  <c r="R28" i="1"/>
  <c r="U28" i="1" s="1"/>
  <c r="R18" i="1"/>
  <c r="U18" i="1" s="1"/>
  <c r="AJ10" i="1"/>
  <c r="AJ14" i="1"/>
  <c r="R15" i="1"/>
  <c r="U15" i="1" s="1"/>
  <c r="AF17" i="1"/>
  <c r="AG17" i="1" s="1"/>
  <c r="AD17" i="1"/>
  <c r="AF23" i="1"/>
  <c r="AJ23" i="1" s="1"/>
  <c r="AD23" i="1"/>
  <c r="AF31" i="1"/>
  <c r="AJ31" i="1" s="1"/>
  <c r="AD31" i="1"/>
  <c r="AF61" i="1"/>
  <c r="R61" i="1" s="1"/>
  <c r="U61" i="1" s="1"/>
  <c r="AD61" i="1"/>
  <c r="AF70" i="1"/>
  <c r="R70" i="1" s="1"/>
  <c r="U70" i="1" s="1"/>
  <c r="AD70" i="1"/>
  <c r="AF32" i="1"/>
  <c r="AJ32" i="1" s="1"/>
  <c r="AD32" i="1"/>
  <c r="AF40" i="1"/>
  <c r="AJ40" i="1" s="1"/>
  <c r="AD40" i="1"/>
  <c r="AF44" i="1"/>
  <c r="AG44" i="1" s="1"/>
  <c r="AD44" i="1"/>
  <c r="AF48" i="1"/>
  <c r="AG48" i="1" s="1"/>
  <c r="AD48" i="1"/>
  <c r="AF56" i="1"/>
  <c r="AJ56" i="1" s="1"/>
  <c r="AD56" i="1"/>
  <c r="AF60" i="1"/>
  <c r="AJ60" i="1" s="1"/>
  <c r="AD60" i="1"/>
  <c r="AF67" i="1"/>
  <c r="AG67" i="1" s="1"/>
  <c r="AD67" i="1"/>
  <c r="AF71" i="1"/>
  <c r="AG71" i="1" s="1"/>
  <c r="AD71" i="1"/>
  <c r="AF75" i="1"/>
  <c r="AJ75" i="1" s="1"/>
  <c r="AD75" i="1"/>
  <c r="AJ15" i="1"/>
  <c r="AJ24" i="1"/>
  <c r="AJ29" i="1"/>
  <c r="AF13" i="1"/>
  <c r="R13" i="1" s="1"/>
  <c r="U13" i="1" s="1"/>
  <c r="AD13" i="1"/>
  <c r="AF21" i="1"/>
  <c r="AG21" i="1" s="1"/>
  <c r="AD21" i="1"/>
  <c r="AF25" i="1"/>
  <c r="AG25" i="1" s="1"/>
  <c r="AD25" i="1"/>
  <c r="AG27" i="1"/>
  <c r="AF33" i="1"/>
  <c r="AG33" i="1" s="1"/>
  <c r="AD33" i="1"/>
  <c r="AF39" i="1"/>
  <c r="R39" i="1" s="1"/>
  <c r="U39" i="1" s="1"/>
  <c r="AD39" i="1"/>
  <c r="AJ64" i="1"/>
  <c r="AJ72" i="1"/>
  <c r="AG22" i="1"/>
  <c r="R24" i="1"/>
  <c r="U24" i="1" s="1"/>
  <c r="AJ26" i="1"/>
  <c r="AG30" i="1"/>
  <c r="R10" i="1"/>
  <c r="U10" i="1" s="1"/>
  <c r="AF46" i="1"/>
  <c r="AG46" i="1" s="1"/>
  <c r="AD46" i="1"/>
  <c r="AF65" i="1"/>
  <c r="AG65" i="1" s="1"/>
  <c r="AD65" i="1"/>
  <c r="AF69" i="1"/>
  <c r="AG69" i="1" s="1"/>
  <c r="AD69" i="1"/>
  <c r="AF73" i="1"/>
  <c r="AG73" i="1" s="1"/>
  <c r="AD73" i="1"/>
  <c r="R47" i="1"/>
  <c r="U47" i="1" s="1"/>
  <c r="AG38" i="1"/>
  <c r="AJ38" i="1"/>
  <c r="R38" i="1"/>
  <c r="U38" i="1" s="1"/>
  <c r="AG37" i="1"/>
  <c r="AJ37" i="1"/>
  <c r="R37" i="1"/>
  <c r="U37" i="1" s="1"/>
  <c r="AG42" i="1"/>
  <c r="R42" i="1"/>
  <c r="U42" i="1" s="1"/>
  <c r="AJ42" i="1"/>
  <c r="AG50" i="1"/>
  <c r="AJ50" i="1"/>
  <c r="R50" i="1"/>
  <c r="U50" i="1" s="1"/>
  <c r="AG52" i="1"/>
  <c r="R52" i="1"/>
  <c r="U52" i="1" s="1"/>
  <c r="AJ52" i="1"/>
  <c r="AG54" i="1"/>
  <c r="AJ54" i="1"/>
  <c r="R54" i="1"/>
  <c r="U54" i="1" s="1"/>
  <c r="R58" i="1"/>
  <c r="U58" i="1" s="1"/>
  <c r="AG58" i="1"/>
  <c r="AJ58" i="1"/>
  <c r="R63" i="1"/>
  <c r="U63" i="1" s="1"/>
  <c r="AG63" i="1"/>
  <c r="AJ63" i="1"/>
  <c r="R9" i="1"/>
  <c r="U9" i="1" s="1"/>
  <c r="AG9" i="1"/>
  <c r="AJ9" i="1"/>
  <c r="R53" i="1"/>
  <c r="U53" i="1" s="1"/>
  <c r="AG53" i="1"/>
  <c r="AJ53" i="1"/>
  <c r="AG59" i="1"/>
  <c r="AJ59" i="1"/>
  <c r="R59" i="1"/>
  <c r="U59" i="1" s="1"/>
  <c r="AG68" i="1"/>
  <c r="AJ68" i="1"/>
  <c r="R68" i="1"/>
  <c r="U68" i="1" s="1"/>
  <c r="AF6" i="1"/>
  <c r="Q5" i="1"/>
  <c r="R31" i="1" l="1"/>
  <c r="U31" i="1" s="1"/>
  <c r="AJ71" i="1"/>
  <c r="AG39" i="1"/>
  <c r="AJ17" i="1"/>
  <c r="R60" i="1"/>
  <c r="U60" i="1" s="1"/>
  <c r="AG56" i="1"/>
  <c r="AJ48" i="1"/>
  <c r="AG70" i="1"/>
  <c r="AJ61" i="1"/>
  <c r="R35" i="1"/>
  <c r="U35" i="1" s="1"/>
  <c r="AG23" i="1"/>
  <c r="AG75" i="1"/>
  <c r="R67" i="1"/>
  <c r="U67" i="1" s="1"/>
  <c r="R44" i="1"/>
  <c r="U44" i="1" s="1"/>
  <c r="R40" i="1"/>
  <c r="U40" i="1" s="1"/>
  <c r="AG32" i="1"/>
  <c r="R25" i="1"/>
  <c r="U25" i="1" s="1"/>
  <c r="R21" i="1"/>
  <c r="U21" i="1" s="1"/>
  <c r="AG13" i="1"/>
  <c r="AJ69" i="1"/>
  <c r="AD5" i="1"/>
  <c r="AJ25" i="1"/>
  <c r="AJ21" i="1"/>
  <c r="AJ13" i="1"/>
  <c r="AJ46" i="1"/>
  <c r="AJ70" i="1"/>
  <c r="AG61" i="1"/>
  <c r="R33" i="1"/>
  <c r="U33" i="1" s="1"/>
  <c r="AG31" i="1"/>
  <c r="R23" i="1"/>
  <c r="U23" i="1" s="1"/>
  <c r="R17" i="1"/>
  <c r="U17" i="1" s="1"/>
  <c r="R75" i="1"/>
  <c r="U75" i="1" s="1"/>
  <c r="AJ73" i="1"/>
  <c r="R71" i="1"/>
  <c r="U71" i="1" s="1"/>
  <c r="AJ67" i="1"/>
  <c r="AJ65" i="1"/>
  <c r="AG60" i="1"/>
  <c r="R56" i="1"/>
  <c r="U56" i="1" s="1"/>
  <c r="R48" i="1"/>
  <c r="U48" i="1" s="1"/>
  <c r="AJ44" i="1"/>
  <c r="AG40" i="1"/>
  <c r="R32" i="1"/>
  <c r="U32" i="1" s="1"/>
  <c r="AJ39" i="1"/>
  <c r="AJ33" i="1"/>
  <c r="R73" i="1"/>
  <c r="U73" i="1" s="1"/>
  <c r="R69" i="1"/>
  <c r="U69" i="1" s="1"/>
  <c r="R65" i="1"/>
  <c r="U65" i="1" s="1"/>
  <c r="R46" i="1"/>
  <c r="U46" i="1" s="1"/>
  <c r="R6" i="1"/>
  <c r="AJ6" i="1"/>
  <c r="AF5" i="1"/>
  <c r="AG6" i="1"/>
  <c r="AG5" i="1" l="1"/>
  <c r="AJ5" i="1"/>
  <c r="R5" i="1"/>
  <c r="U6" i="1"/>
</calcChain>
</file>

<file path=xl/sharedStrings.xml><?xml version="1.0" encoding="utf-8"?>
<sst xmlns="http://schemas.openxmlformats.org/spreadsheetml/2006/main" count="356" uniqueCount="142">
  <si>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</si>
  <si>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</si>
  <si>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</si>
  <si>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</si>
  <si>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</si>
  <si>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</si>
  <si>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</si>
  <si>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</si>
  <si>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</si>
  <si>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</si>
  <si>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</si>
  <si>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</si>
  <si>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</si>
  <si>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</si>
  <si>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</si>
  <si>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</si>
  <si>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</si>
  <si>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</si>
  <si>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</si>
  <si>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</si>
  <si>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</si>
  <si>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</si>
  <si>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</si>
  <si>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</si>
  <si>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</si>
  <si>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</si>
  <si>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</si>
  <si>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</si>
  <si>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</si>
  <si>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</si>
  <si>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</si>
  <si>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</si>
  <si>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</si>
  <si>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</si>
  <si>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</si>
  <si>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</si>
  <si>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</si>
  <si>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</si>
  <si>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</si>
  <si>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</si>
  <si>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</si>
  <si>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</si>
  <si>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</si>
  <si>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</si>
  <si>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</si>
  <si>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</si>
  <si>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</si>
  <si>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22,11,24 филиал обнулил / сети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</si>
  <si>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</si>
  <si>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</si>
  <si>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</si>
  <si>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продажу / 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</si>
  <si>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</si>
  <si>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</si>
  <si>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</si>
  <si>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</si>
  <si>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</si>
  <si>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29,11,24 филиал обнулил</t>
  </si>
  <si>
    <t>Мини-сосиски в тесте "Фрайпики" 3,7кг ВЕС,  ПОКОМ</t>
  </si>
  <si>
    <t>не в матрице</t>
  </si>
  <si>
    <t>дубль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</si>
  <si>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</si>
  <si>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</si>
  <si>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</si>
  <si>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</si>
  <si>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</si>
  <si>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</si>
  <si>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</si>
  <si>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</si>
  <si>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</si>
  <si>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</si>
  <si>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</si>
  <si>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</si>
  <si>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ротация</t>
  </si>
  <si>
    <t>Пельмени Grandmeni с говядиной в сливочном соусе ТМ Горячая штучка флоупак сфера 0,75 кг.  ПОКОМ</t>
  </si>
  <si>
    <t>нет в бланке / сети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</si>
  <si>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</si>
  <si>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</si>
  <si>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новинка, SU003385</t>
  </si>
  <si>
    <t>нет потребности</t>
  </si>
  <si>
    <t>новинка, SU003529</t>
  </si>
  <si>
    <t>Пельмени Бигбули #МЕГАВКУСИЩЕ с сочной грудинкой  ТМ Горячая штучка  флоу-пак сфера 0,7 кг.  Поком</t>
  </si>
  <si>
    <t>новинка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</si>
  <si>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</si>
  <si>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</si>
  <si>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</si>
  <si>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</si>
  <si>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</si>
  <si>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</si>
  <si>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</si>
  <si>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</si>
  <si>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</si>
  <si>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</si>
  <si>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</si>
  <si>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</si>
  <si>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</si>
  <si>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</si>
  <si>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</si>
  <si>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</si>
  <si>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</si>
  <si>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</si>
  <si>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</si>
  <si>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</si>
  <si>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</si>
  <si>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</si>
  <si>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</si>
  <si>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</si>
  <si>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</si>
  <si>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</si>
  <si>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новинка, SU003632</t>
  </si>
  <si>
    <t>Фрай-пицца с ветчиной и грибами ТМ Зареченские ТС Зареченские продукты.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</si>
  <si>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</si>
  <si>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</si>
  <si>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сети / 29,11,24 филиал обнулил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</si>
  <si>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</si>
  <si>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</si>
  <si>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22,11,24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</si>
  <si>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</si>
  <si>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</si>
  <si>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</si>
  <si>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</si>
  <si>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</si>
  <si>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</si>
  <si>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</si>
  <si>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</si>
  <si>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</si>
  <si>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</si>
  <si>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мини-пиццу</t>
    </r>
  </si>
  <si>
    <t>нужно увеличить продажи / ротация на новинку</t>
  </si>
  <si>
    <t>нужно увеличить продажу / сети</t>
  </si>
  <si>
    <t>перемещение из Донецка</t>
  </si>
  <si>
    <t>нет места на складе</t>
  </si>
  <si>
    <t>20,12,24 филиал обнулил</t>
  </si>
  <si>
    <t>сети / 20,12,24 филиал обнулил</t>
  </si>
  <si>
    <t>новинка / 20,12,24 филиал обнулил</t>
  </si>
  <si>
    <t>есть дубль / 20,12,24 филиал обнулил</t>
  </si>
  <si>
    <t>нет в бланке / сети / 20,12,24 филиал обнулил</t>
  </si>
  <si>
    <t>20,12,24 филиал обнулил / есть дубль</t>
  </si>
  <si>
    <t>ротация на новинку</t>
  </si>
  <si>
    <t>Изделия хлебобулочные «Хрустипай с ветчиной и сыром» Фикс.вес 0,07 ТМ «Горячая штучка»</t>
  </si>
  <si>
    <t>Изделия хлебобулочные «Хрустипай спелая вишня» Фикс.вес 0,07 ТМ «Горячая штучка»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</si>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</sst>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1" fillId="0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5" fontId="1" fillId="9" borderId="1" xfId="1" applyNumberFormat="1" applyFill="1"/>
    <xf numFmtId="166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5" workbookViewId="0">
      <pane xSplit="2" ySplit="5" topLeftCell="C66" activePane="bottomRight" state="frozen"/>
      <selection pane="topRight"/>
      <selection pane="bottomLeft"/>
      <selection pane="bottomRight" activeCell="AG4" sqref="AG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5" width="7" customWidth="1"/>
    <col min="16" max="18" width="12" customWidth="1"/>
    <col min="19" max="19" width="7" customWidth="1"/>
    <col min="20" max="20" width="21" customWidth="1"/>
    <col min="21" max="22" width="5" customWidth="1"/>
    <col min="23" max="28" width="6" customWidth="1"/>
    <col min="29" max="29" width="21.28515625" customWidth="1"/>
    <col min="30" max="30" width="7" customWidth="1"/>
    <col min="31" max="31" width="7" style="9" customWidth="1"/>
    <col min="32" max="32" width="7" style="14" customWidth="1"/>
    <col min="33" max="35" width="7" customWidth="1"/>
    <col min="36" max="36" width="7" style="14" customWidth="1"/>
    <col min="37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7"/>
      <c r="AF1" s="11"/>
      <c r="AG1" s="1"/>
      <c r="AH1" s="1"/>
      <c r="AI1" s="1"/>
      <c r="AJ1" s="1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7"/>
      <c r="AF2" s="11"/>
      <c r="AG2" s="1"/>
      <c r="AH2" s="1"/>
      <c r="AI2" s="1"/>
      <c r="AJ2" s="1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22</v>
      </c>
      <c r="AD3" s="2" t="s">
        <v>23</v>
      </c>
      <c r="AE3" s="8" t="s">
        <v>24</v>
      </c>
      <c r="AF3" s="12" t="s">
        <v>25</v>
      </c>
      <c r="AG3" s="2" t="s">
        <v>26</v>
      </c>
      <c r="AH3" s="2" t="s">
        <v>27</v>
      </c>
      <c r="AI3" s="2" t="s">
        <v>28</v>
      </c>
      <c r="AJ3" s="12" t="s">
        <v>29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126</v>
      </c>
      <c r="O4" s="1" t="s">
        <v>30</v>
      </c>
      <c r="P4" s="1"/>
      <c r="Q4" s="1"/>
      <c r="R4" s="1"/>
      <c r="S4" s="1"/>
      <c r="T4" s="1"/>
      <c r="U4" s="1"/>
      <c r="V4" s="1"/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/>
      <c r="AD4" s="1"/>
      <c r="AE4" s="7"/>
      <c r="AF4" s="11" t="s">
        <v>141</v>
      </c>
      <c r="AG4" s="1"/>
      <c r="AH4" s="1"/>
      <c r="AI4" s="1"/>
      <c r="AJ4" s="1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SUM(E6:E493)</f>
        <v>13944.8</v>
      </c>
      <c r="F5" s="4">
        <f>SUM(F6:F493)</f>
        <v>27015.1</v>
      </c>
      <c r="G5" s="7"/>
      <c r="H5" s="1"/>
      <c r="I5" s="1"/>
      <c r="J5" s="4">
        <f t="shared" ref="J5:O5" si="0">SUM(J6:J493)</f>
        <v>14889.8</v>
      </c>
      <c r="K5" s="4">
        <f t="shared" si="0"/>
        <v>-945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2788.9600000000005</v>
      </c>
      <c r="P5" s="4">
        <v>15115.940000000002</v>
      </c>
      <c r="Q5" s="4">
        <f>SUM(Q6:Q493)</f>
        <v>9012.1999999999989</v>
      </c>
      <c r="R5" s="4">
        <f>SUM(R6:R493)</f>
        <v>9112</v>
      </c>
      <c r="S5" s="4">
        <f>SUM(S6:S493)</f>
        <v>3000</v>
      </c>
      <c r="T5" s="1"/>
      <c r="U5" s="1"/>
      <c r="V5" s="1"/>
      <c r="W5" s="4">
        <f t="shared" ref="W5:AB5" si="1">SUM(W6:W493)</f>
        <v>2350.5599999999995</v>
      </c>
      <c r="X5" s="4">
        <f t="shared" si="1"/>
        <v>2699.6600000000008</v>
      </c>
      <c r="Y5" s="4">
        <f t="shared" si="1"/>
        <v>2481.88</v>
      </c>
      <c r="Z5" s="4">
        <f t="shared" si="1"/>
        <v>2993.3599999999997</v>
      </c>
      <c r="AA5" s="4">
        <f t="shared" si="1"/>
        <v>1892.4999999999998</v>
      </c>
      <c r="AB5" s="4">
        <f t="shared" si="1"/>
        <v>1913.1999999999996</v>
      </c>
      <c r="AC5" s="1"/>
      <c r="AD5" s="4">
        <f>SUM(AD6:AD493)</f>
        <v>2734.0299999999997</v>
      </c>
      <c r="AE5" s="7"/>
      <c r="AF5" s="13">
        <f>SUM(AF6:AF493)</f>
        <v>806</v>
      </c>
      <c r="AG5" s="4">
        <f>SUM(AG6:AG493)</f>
        <v>2775.6</v>
      </c>
      <c r="AH5" s="1"/>
      <c r="AI5" s="1"/>
      <c r="AJ5" s="13">
        <f>SUM(AJ6:AJ493)</f>
        <v>9.7228937728937712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90</v>
      </c>
      <c r="D6" s="1"/>
      <c r="E6" s="1">
        <v>45</v>
      </c>
      <c r="F6" s="1">
        <v>20</v>
      </c>
      <c r="G6" s="7">
        <v>1</v>
      </c>
      <c r="H6" s="1">
        <v>90</v>
      </c>
      <c r="I6" s="1" t="s">
        <v>39</v>
      </c>
      <c r="J6" s="1">
        <v>45</v>
      </c>
      <c r="K6" s="1">
        <f t="shared" ref="K6:K35" si="2">E6-J6</f>
        <v>0</v>
      </c>
      <c r="L6" s="1"/>
      <c r="M6" s="1"/>
      <c r="N6" s="1"/>
      <c r="O6" s="1">
        <f>E6/5</f>
        <v>9</v>
      </c>
      <c r="P6" s="5">
        <v>106</v>
      </c>
      <c r="Q6" s="5">
        <v>0</v>
      </c>
      <c r="R6" s="5">
        <f>AE6*AF6</f>
        <v>0</v>
      </c>
      <c r="S6" s="5">
        <v>0</v>
      </c>
      <c r="T6" s="1" t="s">
        <v>130</v>
      </c>
      <c r="U6" s="1">
        <f>(F6+R6)/O6</f>
        <v>2.2222222222222223</v>
      </c>
      <c r="V6" s="1">
        <f>F6/O6</f>
        <v>2.2222222222222223</v>
      </c>
      <c r="W6" s="1">
        <v>8</v>
      </c>
      <c r="X6" s="1">
        <v>6</v>
      </c>
      <c r="Y6" s="1">
        <v>8</v>
      </c>
      <c r="Z6" s="1">
        <v>12</v>
      </c>
      <c r="AA6" s="1">
        <v>12</v>
      </c>
      <c r="AB6" s="1">
        <v>2</v>
      </c>
      <c r="AC6" s="1" t="s">
        <v>132</v>
      </c>
      <c r="AD6" s="1">
        <f>Q6*G6</f>
        <v>0</v>
      </c>
      <c r="AE6" s="7">
        <v>5</v>
      </c>
      <c r="AF6" s="11">
        <f>MROUND(Q6,AE6*AH6)/AE6</f>
        <v>0</v>
      </c>
      <c r="AG6" s="1">
        <f>AF6*AE6*G6</f>
        <v>0</v>
      </c>
      <c r="AH6" s="1">
        <v>12</v>
      </c>
      <c r="AI6" s="1">
        <v>144</v>
      </c>
      <c r="AJ6" s="11">
        <f>AF6/AI6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41</v>
      </c>
      <c r="C7" s="1">
        <v>604</v>
      </c>
      <c r="D7" s="1"/>
      <c r="E7" s="1">
        <v>133</v>
      </c>
      <c r="F7" s="1">
        <v>411</v>
      </c>
      <c r="G7" s="7">
        <v>0.3</v>
      </c>
      <c r="H7" s="1">
        <v>180</v>
      </c>
      <c r="I7" s="1" t="s">
        <v>39</v>
      </c>
      <c r="J7" s="1">
        <v>133</v>
      </c>
      <c r="K7" s="1">
        <f t="shared" si="2"/>
        <v>0</v>
      </c>
      <c r="L7" s="1"/>
      <c r="M7" s="1"/>
      <c r="N7" s="1"/>
      <c r="O7" s="1">
        <f t="shared" ref="O7:O62" si="3">E7/5</f>
        <v>26.6</v>
      </c>
      <c r="P7" s="5"/>
      <c r="Q7" s="5"/>
      <c r="R7" s="5">
        <f t="shared" ref="R7:R19" si="4">AE7*AF7</f>
        <v>0</v>
      </c>
      <c r="S7" s="5"/>
      <c r="T7" s="1"/>
      <c r="U7" s="1">
        <f t="shared" ref="U7:U67" si="5">(F7+R7)/O7</f>
        <v>15.451127819548871</v>
      </c>
      <c r="V7" s="1">
        <f t="shared" ref="V7:V67" si="6">F7/O7</f>
        <v>15.451127819548871</v>
      </c>
      <c r="W7" s="1">
        <v>31.4</v>
      </c>
      <c r="X7" s="1">
        <v>38</v>
      </c>
      <c r="Y7" s="1">
        <v>33.799999999999997</v>
      </c>
      <c r="Z7" s="1">
        <v>62.2</v>
      </c>
      <c r="AA7" s="1">
        <v>2.4</v>
      </c>
      <c r="AB7" s="1">
        <v>44.4</v>
      </c>
      <c r="AC7" s="1" t="s">
        <v>42</v>
      </c>
      <c r="AD7" s="1">
        <f t="shared" ref="AD7:AD69" si="7">Q7*G7</f>
        <v>0</v>
      </c>
      <c r="AE7" s="7">
        <v>12</v>
      </c>
      <c r="AF7" s="11">
        <f t="shared" ref="AF7:AF19" si="8">MROUND(Q7,AE7*AH7)/AE7</f>
        <v>0</v>
      </c>
      <c r="AG7" s="1">
        <f t="shared" ref="AG7:AG19" si="9">AF7*AE7*G7</f>
        <v>0</v>
      </c>
      <c r="AH7" s="1">
        <v>14</v>
      </c>
      <c r="AI7" s="1">
        <v>70</v>
      </c>
      <c r="AJ7" s="11">
        <f t="shared" ref="AJ7:AJ19" si="10">AF7/AI7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41</v>
      </c>
      <c r="C8" s="1"/>
      <c r="D8" s="1">
        <v>1512</v>
      </c>
      <c r="E8" s="1">
        <v>364</v>
      </c>
      <c r="F8" s="1">
        <v>1148</v>
      </c>
      <c r="G8" s="7">
        <v>0.3</v>
      </c>
      <c r="H8" s="1">
        <v>180</v>
      </c>
      <c r="I8" s="1" t="s">
        <v>39</v>
      </c>
      <c r="J8" s="1">
        <v>423</v>
      </c>
      <c r="K8" s="1">
        <f t="shared" si="2"/>
        <v>-59</v>
      </c>
      <c r="L8" s="1"/>
      <c r="M8" s="1"/>
      <c r="N8" s="1"/>
      <c r="O8" s="1">
        <f t="shared" si="3"/>
        <v>72.8</v>
      </c>
      <c r="P8" s="5"/>
      <c r="Q8" s="5"/>
      <c r="R8" s="5">
        <f t="shared" si="4"/>
        <v>0</v>
      </c>
      <c r="S8" s="5"/>
      <c r="T8" s="1"/>
      <c r="U8" s="1">
        <f t="shared" si="5"/>
        <v>15.76923076923077</v>
      </c>
      <c r="V8" s="1">
        <f t="shared" si="6"/>
        <v>15.76923076923077</v>
      </c>
      <c r="W8" s="1">
        <v>6.8</v>
      </c>
      <c r="X8" s="1">
        <v>112.6</v>
      </c>
      <c r="Y8" s="1">
        <v>20.399999999999999</v>
      </c>
      <c r="Z8" s="1">
        <v>67.400000000000006</v>
      </c>
      <c r="AA8" s="1">
        <v>13</v>
      </c>
      <c r="AB8" s="1">
        <v>32.4</v>
      </c>
      <c r="AC8" s="1" t="s">
        <v>42</v>
      </c>
      <c r="AD8" s="1">
        <f t="shared" si="7"/>
        <v>0</v>
      </c>
      <c r="AE8" s="7">
        <v>12</v>
      </c>
      <c r="AF8" s="11">
        <f t="shared" si="8"/>
        <v>0</v>
      </c>
      <c r="AG8" s="1">
        <f t="shared" si="9"/>
        <v>0</v>
      </c>
      <c r="AH8" s="1">
        <v>14</v>
      </c>
      <c r="AI8" s="1">
        <v>70</v>
      </c>
      <c r="AJ8" s="11">
        <f t="shared" si="10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41</v>
      </c>
      <c r="C9" s="1"/>
      <c r="D9" s="1">
        <v>1848</v>
      </c>
      <c r="E9" s="1">
        <v>464</v>
      </c>
      <c r="F9" s="1">
        <v>1384</v>
      </c>
      <c r="G9" s="7">
        <v>0.3</v>
      </c>
      <c r="H9" s="1">
        <v>180</v>
      </c>
      <c r="I9" s="1" t="s">
        <v>39</v>
      </c>
      <c r="J9" s="1">
        <v>562</v>
      </c>
      <c r="K9" s="1">
        <f t="shared" si="2"/>
        <v>-98</v>
      </c>
      <c r="L9" s="1"/>
      <c r="M9" s="1"/>
      <c r="N9" s="1"/>
      <c r="O9" s="1">
        <f t="shared" si="3"/>
        <v>92.8</v>
      </c>
      <c r="P9" s="5"/>
      <c r="Q9" s="5"/>
      <c r="R9" s="5">
        <f t="shared" si="4"/>
        <v>0</v>
      </c>
      <c r="S9" s="5"/>
      <c r="T9" s="1"/>
      <c r="U9" s="1">
        <f t="shared" si="5"/>
        <v>14.913793103448276</v>
      </c>
      <c r="V9" s="1">
        <f t="shared" si="6"/>
        <v>14.913793103448276</v>
      </c>
      <c r="W9" s="1">
        <v>56.6</v>
      </c>
      <c r="X9" s="1">
        <v>150</v>
      </c>
      <c r="Y9" s="1">
        <v>30.6</v>
      </c>
      <c r="Z9" s="1">
        <v>134.6</v>
      </c>
      <c r="AA9" s="1">
        <v>44.6</v>
      </c>
      <c r="AB9" s="1">
        <v>67.599999999999994</v>
      </c>
      <c r="AC9" s="1" t="s">
        <v>42</v>
      </c>
      <c r="AD9" s="1">
        <f t="shared" si="7"/>
        <v>0</v>
      </c>
      <c r="AE9" s="7">
        <v>12</v>
      </c>
      <c r="AF9" s="11">
        <f t="shared" si="8"/>
        <v>0</v>
      </c>
      <c r="AG9" s="1">
        <f t="shared" si="9"/>
        <v>0</v>
      </c>
      <c r="AH9" s="1">
        <v>14</v>
      </c>
      <c r="AI9" s="1">
        <v>70</v>
      </c>
      <c r="AJ9" s="11">
        <f t="shared" si="10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41</v>
      </c>
      <c r="C10" s="1">
        <v>580</v>
      </c>
      <c r="D10" s="1">
        <v>840</v>
      </c>
      <c r="E10" s="1">
        <v>564</v>
      </c>
      <c r="F10" s="1">
        <v>723</v>
      </c>
      <c r="G10" s="7">
        <v>0.3</v>
      </c>
      <c r="H10" s="1">
        <v>180</v>
      </c>
      <c r="I10" s="1" t="s">
        <v>39</v>
      </c>
      <c r="J10" s="1">
        <v>567</v>
      </c>
      <c r="K10" s="1">
        <f t="shared" si="2"/>
        <v>-3</v>
      </c>
      <c r="L10" s="1"/>
      <c r="M10" s="1"/>
      <c r="N10" s="1"/>
      <c r="O10" s="1">
        <f t="shared" si="3"/>
        <v>112.8</v>
      </c>
      <c r="P10" s="5">
        <v>856.2</v>
      </c>
      <c r="Q10" s="5">
        <v>400</v>
      </c>
      <c r="R10" s="5">
        <f t="shared" si="4"/>
        <v>336</v>
      </c>
      <c r="S10" s="5">
        <v>400</v>
      </c>
      <c r="T10" s="1" t="s">
        <v>131</v>
      </c>
      <c r="U10" s="1">
        <f t="shared" si="5"/>
        <v>9.3882978723404253</v>
      </c>
      <c r="V10" s="1">
        <f t="shared" si="6"/>
        <v>6.4095744680851068</v>
      </c>
      <c r="W10" s="1">
        <v>89.8</v>
      </c>
      <c r="X10" s="1">
        <v>109.4</v>
      </c>
      <c r="Y10" s="1">
        <v>98</v>
      </c>
      <c r="Z10" s="1">
        <v>113.8</v>
      </c>
      <c r="AA10" s="1">
        <v>35</v>
      </c>
      <c r="AB10" s="1">
        <v>99.8</v>
      </c>
      <c r="AC10" s="1" t="s">
        <v>42</v>
      </c>
      <c r="AD10" s="1">
        <f t="shared" si="7"/>
        <v>120</v>
      </c>
      <c r="AE10" s="7">
        <v>12</v>
      </c>
      <c r="AF10" s="11">
        <f t="shared" si="8"/>
        <v>28</v>
      </c>
      <c r="AG10" s="1">
        <f t="shared" si="9"/>
        <v>100.8</v>
      </c>
      <c r="AH10" s="1">
        <v>14</v>
      </c>
      <c r="AI10" s="1">
        <v>70</v>
      </c>
      <c r="AJ10" s="11">
        <f t="shared" si="10"/>
        <v>0.4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41</v>
      </c>
      <c r="C11" s="1">
        <v>612</v>
      </c>
      <c r="D11" s="1">
        <v>1680</v>
      </c>
      <c r="E11" s="1">
        <v>173</v>
      </c>
      <c r="F11" s="1">
        <v>1680</v>
      </c>
      <c r="G11" s="7">
        <v>0.3</v>
      </c>
      <c r="H11" s="1">
        <v>180</v>
      </c>
      <c r="I11" s="1" t="s">
        <v>39</v>
      </c>
      <c r="J11" s="1">
        <v>641</v>
      </c>
      <c r="K11" s="1">
        <f t="shared" si="2"/>
        <v>-468</v>
      </c>
      <c r="L11" s="1"/>
      <c r="M11" s="1"/>
      <c r="N11" s="1"/>
      <c r="O11" s="1">
        <f t="shared" si="3"/>
        <v>34.6</v>
      </c>
      <c r="P11" s="5"/>
      <c r="Q11" s="5"/>
      <c r="R11" s="5">
        <f t="shared" si="4"/>
        <v>0</v>
      </c>
      <c r="S11" s="5"/>
      <c r="T11" s="1"/>
      <c r="U11" s="1">
        <f t="shared" si="5"/>
        <v>48.554913294797686</v>
      </c>
      <c r="V11" s="1">
        <f t="shared" si="6"/>
        <v>48.554913294797686</v>
      </c>
      <c r="W11" s="1">
        <v>135.80000000000001</v>
      </c>
      <c r="X11" s="1">
        <v>32</v>
      </c>
      <c r="Y11" s="1">
        <v>131.4</v>
      </c>
      <c r="Z11" s="1">
        <v>74.400000000000006</v>
      </c>
      <c r="AA11" s="1">
        <v>127.4</v>
      </c>
      <c r="AB11" s="1">
        <v>50.4</v>
      </c>
      <c r="AC11" s="1" t="s">
        <v>47</v>
      </c>
      <c r="AD11" s="1">
        <f t="shared" si="7"/>
        <v>0</v>
      </c>
      <c r="AE11" s="7">
        <v>12</v>
      </c>
      <c r="AF11" s="11">
        <f t="shared" si="8"/>
        <v>0</v>
      </c>
      <c r="AG11" s="1">
        <f t="shared" si="9"/>
        <v>0</v>
      </c>
      <c r="AH11" s="1">
        <v>14</v>
      </c>
      <c r="AI11" s="1">
        <v>70</v>
      </c>
      <c r="AJ11" s="1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41</v>
      </c>
      <c r="C12" s="1">
        <v>637</v>
      </c>
      <c r="D12" s="1">
        <v>336</v>
      </c>
      <c r="E12" s="1">
        <v>288</v>
      </c>
      <c r="F12" s="1">
        <v>635</v>
      </c>
      <c r="G12" s="7">
        <v>0.09</v>
      </c>
      <c r="H12" s="1">
        <v>180</v>
      </c>
      <c r="I12" s="1" t="s">
        <v>39</v>
      </c>
      <c r="J12" s="1">
        <v>276</v>
      </c>
      <c r="K12" s="1">
        <f t="shared" si="2"/>
        <v>12</v>
      </c>
      <c r="L12" s="1"/>
      <c r="M12" s="1"/>
      <c r="N12" s="1"/>
      <c r="O12" s="1">
        <f t="shared" si="3"/>
        <v>57.6</v>
      </c>
      <c r="P12" s="5">
        <v>171.39999999999998</v>
      </c>
      <c r="Q12" s="5">
        <v>0</v>
      </c>
      <c r="R12" s="5">
        <f t="shared" si="4"/>
        <v>0</v>
      </c>
      <c r="S12" s="5">
        <v>0</v>
      </c>
      <c r="T12" s="1" t="s">
        <v>131</v>
      </c>
      <c r="U12" s="1">
        <f t="shared" si="5"/>
        <v>11.024305555555555</v>
      </c>
      <c r="V12" s="1">
        <f t="shared" si="6"/>
        <v>11.024305555555555</v>
      </c>
      <c r="W12" s="1">
        <v>22.6</v>
      </c>
      <c r="X12" s="1">
        <v>62.4</v>
      </c>
      <c r="Y12" s="1">
        <v>87</v>
      </c>
      <c r="Z12" s="1">
        <v>53.6</v>
      </c>
      <c r="AA12" s="1">
        <v>43.8</v>
      </c>
      <c r="AB12" s="1">
        <v>27.6</v>
      </c>
      <c r="AC12" s="1" t="s">
        <v>133</v>
      </c>
      <c r="AD12" s="1">
        <f t="shared" si="7"/>
        <v>0</v>
      </c>
      <c r="AE12" s="7">
        <v>24</v>
      </c>
      <c r="AF12" s="11">
        <f t="shared" si="8"/>
        <v>0</v>
      </c>
      <c r="AG12" s="1">
        <f t="shared" si="9"/>
        <v>0</v>
      </c>
      <c r="AH12" s="1">
        <v>14</v>
      </c>
      <c r="AI12" s="1">
        <v>126</v>
      </c>
      <c r="AJ12" s="1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41</v>
      </c>
      <c r="C13" s="1">
        <v>449</v>
      </c>
      <c r="D13" s="1">
        <v>560</v>
      </c>
      <c r="E13" s="1">
        <v>254</v>
      </c>
      <c r="F13" s="1">
        <v>675</v>
      </c>
      <c r="G13" s="7">
        <v>0.36</v>
      </c>
      <c r="H13" s="1">
        <v>180</v>
      </c>
      <c r="I13" s="1" t="s">
        <v>39</v>
      </c>
      <c r="J13" s="1">
        <v>250</v>
      </c>
      <c r="K13" s="1">
        <f t="shared" si="2"/>
        <v>4</v>
      </c>
      <c r="L13" s="1"/>
      <c r="M13" s="1"/>
      <c r="N13" s="1"/>
      <c r="O13" s="1">
        <f t="shared" si="3"/>
        <v>50.8</v>
      </c>
      <c r="P13" s="5">
        <v>137.79999999999995</v>
      </c>
      <c r="Q13" s="5">
        <v>0</v>
      </c>
      <c r="R13" s="5">
        <f t="shared" si="4"/>
        <v>0</v>
      </c>
      <c r="S13" s="5">
        <v>0</v>
      </c>
      <c r="T13" s="1" t="s">
        <v>131</v>
      </c>
      <c r="U13" s="1">
        <f t="shared" si="5"/>
        <v>13.28740157480315</v>
      </c>
      <c r="V13" s="1">
        <f t="shared" si="6"/>
        <v>13.28740157480315</v>
      </c>
      <c r="W13" s="1">
        <v>47.4</v>
      </c>
      <c r="X13" s="1">
        <v>81.2</v>
      </c>
      <c r="Y13" s="1">
        <v>33.200000000000003</v>
      </c>
      <c r="Z13" s="1">
        <v>103.8</v>
      </c>
      <c r="AA13" s="1">
        <v>1</v>
      </c>
      <c r="AB13" s="1">
        <v>50.4</v>
      </c>
      <c r="AC13" s="1" t="s">
        <v>133</v>
      </c>
      <c r="AD13" s="1">
        <f t="shared" si="7"/>
        <v>0</v>
      </c>
      <c r="AE13" s="7">
        <v>10</v>
      </c>
      <c r="AF13" s="11">
        <f t="shared" si="8"/>
        <v>0</v>
      </c>
      <c r="AG13" s="1">
        <f t="shared" si="9"/>
        <v>0</v>
      </c>
      <c r="AH13" s="1">
        <v>14</v>
      </c>
      <c r="AI13" s="1">
        <v>70</v>
      </c>
      <c r="AJ13" s="1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50</v>
      </c>
      <c r="B14" s="1" t="s">
        <v>41</v>
      </c>
      <c r="C14" s="1">
        <v>94</v>
      </c>
      <c r="D14" s="1"/>
      <c r="E14" s="1">
        <v>25</v>
      </c>
      <c r="F14" s="1">
        <v>66</v>
      </c>
      <c r="G14" s="7">
        <v>0.2</v>
      </c>
      <c r="H14" s="1">
        <v>180</v>
      </c>
      <c r="I14" s="1" t="s">
        <v>39</v>
      </c>
      <c r="J14" s="1">
        <v>25</v>
      </c>
      <c r="K14" s="1">
        <f t="shared" si="2"/>
        <v>0</v>
      </c>
      <c r="L14" s="1"/>
      <c r="M14" s="1"/>
      <c r="N14" s="1"/>
      <c r="O14" s="1">
        <f t="shared" si="3"/>
        <v>5</v>
      </c>
      <c r="P14" s="5"/>
      <c r="Q14" s="5"/>
      <c r="R14" s="5">
        <f t="shared" si="4"/>
        <v>0</v>
      </c>
      <c r="S14" s="5"/>
      <c r="T14" s="1"/>
      <c r="U14" s="1">
        <f t="shared" si="5"/>
        <v>13.2</v>
      </c>
      <c r="V14" s="1">
        <f t="shared" si="6"/>
        <v>13.2</v>
      </c>
      <c r="W14" s="1">
        <v>3.4</v>
      </c>
      <c r="X14" s="1">
        <v>6.6</v>
      </c>
      <c r="Y14" s="1">
        <v>5.2</v>
      </c>
      <c r="Z14" s="1">
        <v>0.2</v>
      </c>
      <c r="AA14" s="1">
        <v>0</v>
      </c>
      <c r="AB14" s="1">
        <v>0</v>
      </c>
      <c r="AC14" s="21" t="s">
        <v>51</v>
      </c>
      <c r="AD14" s="1">
        <f t="shared" si="7"/>
        <v>0</v>
      </c>
      <c r="AE14" s="7">
        <v>12</v>
      </c>
      <c r="AF14" s="11">
        <f t="shared" si="8"/>
        <v>0</v>
      </c>
      <c r="AG14" s="1">
        <f t="shared" si="9"/>
        <v>0</v>
      </c>
      <c r="AH14" s="1">
        <v>14</v>
      </c>
      <c r="AI14" s="1">
        <v>70</v>
      </c>
      <c r="AJ14" s="1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41</v>
      </c>
      <c r="C15" s="1">
        <v>427</v>
      </c>
      <c r="D15" s="1"/>
      <c r="E15" s="1">
        <v>149</v>
      </c>
      <c r="F15" s="1">
        <v>274</v>
      </c>
      <c r="G15" s="7">
        <v>0.2</v>
      </c>
      <c r="H15" s="1">
        <v>180</v>
      </c>
      <c r="I15" s="1" t="s">
        <v>39</v>
      </c>
      <c r="J15" s="1">
        <v>149</v>
      </c>
      <c r="K15" s="1">
        <f t="shared" si="2"/>
        <v>0</v>
      </c>
      <c r="L15" s="1"/>
      <c r="M15" s="1"/>
      <c r="N15" s="1"/>
      <c r="O15" s="1">
        <f t="shared" si="3"/>
        <v>29.8</v>
      </c>
      <c r="P15" s="5">
        <v>143.19999999999999</v>
      </c>
      <c r="Q15" s="5">
        <v>0</v>
      </c>
      <c r="R15" s="5">
        <f t="shared" si="4"/>
        <v>0</v>
      </c>
      <c r="S15" s="5">
        <v>0</v>
      </c>
      <c r="T15" s="1" t="s">
        <v>131</v>
      </c>
      <c r="U15" s="1">
        <f t="shared" si="5"/>
        <v>9.1946308724832218</v>
      </c>
      <c r="V15" s="1">
        <f t="shared" si="6"/>
        <v>9.1946308724832218</v>
      </c>
      <c r="W15" s="1">
        <v>10.4</v>
      </c>
      <c r="X15" s="1">
        <v>5.4</v>
      </c>
      <c r="Y15" s="1">
        <v>0</v>
      </c>
      <c r="Z15" s="1">
        <v>34</v>
      </c>
      <c r="AA15" s="1">
        <v>0</v>
      </c>
      <c r="AB15" s="1">
        <v>0</v>
      </c>
      <c r="AC15" s="10" t="s">
        <v>134</v>
      </c>
      <c r="AD15" s="1">
        <f t="shared" si="7"/>
        <v>0</v>
      </c>
      <c r="AE15" s="7">
        <v>12</v>
      </c>
      <c r="AF15" s="11">
        <f t="shared" si="8"/>
        <v>0</v>
      </c>
      <c r="AG15" s="1">
        <f t="shared" si="9"/>
        <v>0</v>
      </c>
      <c r="AH15" s="1">
        <v>14</v>
      </c>
      <c r="AI15" s="1">
        <v>70</v>
      </c>
      <c r="AJ15" s="1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53</v>
      </c>
      <c r="B16" s="1" t="s">
        <v>41</v>
      </c>
      <c r="C16" s="1">
        <v>101</v>
      </c>
      <c r="D16" s="1"/>
      <c r="E16" s="1">
        <v>23</v>
      </c>
      <c r="F16" s="1">
        <v>76</v>
      </c>
      <c r="G16" s="7">
        <v>0.2</v>
      </c>
      <c r="H16" s="1">
        <v>180</v>
      </c>
      <c r="I16" s="1" t="s">
        <v>39</v>
      </c>
      <c r="J16" s="1">
        <v>23</v>
      </c>
      <c r="K16" s="1">
        <f t="shared" si="2"/>
        <v>0</v>
      </c>
      <c r="L16" s="1"/>
      <c r="M16" s="1"/>
      <c r="N16" s="1"/>
      <c r="O16" s="1">
        <f t="shared" si="3"/>
        <v>4.5999999999999996</v>
      </c>
      <c r="P16" s="5"/>
      <c r="Q16" s="5"/>
      <c r="R16" s="5">
        <f t="shared" si="4"/>
        <v>0</v>
      </c>
      <c r="S16" s="5"/>
      <c r="T16" s="1"/>
      <c r="U16" s="1">
        <f t="shared" si="5"/>
        <v>16.521739130434785</v>
      </c>
      <c r="V16" s="1">
        <f t="shared" si="6"/>
        <v>16.521739130434785</v>
      </c>
      <c r="W16" s="1">
        <v>4</v>
      </c>
      <c r="X16" s="1">
        <v>5.4</v>
      </c>
      <c r="Y16" s="1">
        <v>4.8</v>
      </c>
      <c r="Z16" s="1">
        <v>0.2</v>
      </c>
      <c r="AA16" s="1">
        <v>0</v>
      </c>
      <c r="AB16" s="1">
        <v>0</v>
      </c>
      <c r="AC16" s="22" t="s">
        <v>51</v>
      </c>
      <c r="AD16" s="1">
        <f t="shared" si="7"/>
        <v>0</v>
      </c>
      <c r="AE16" s="7">
        <v>12</v>
      </c>
      <c r="AF16" s="11">
        <f t="shared" si="8"/>
        <v>0</v>
      </c>
      <c r="AG16" s="1">
        <f t="shared" si="9"/>
        <v>0</v>
      </c>
      <c r="AH16" s="1">
        <v>14</v>
      </c>
      <c r="AI16" s="1">
        <v>70</v>
      </c>
      <c r="AJ16" s="11">
        <f t="shared" si="10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54</v>
      </c>
      <c r="B17" s="1" t="s">
        <v>41</v>
      </c>
      <c r="C17" s="1">
        <v>454</v>
      </c>
      <c r="D17" s="1">
        <v>168</v>
      </c>
      <c r="E17" s="1">
        <v>257</v>
      </c>
      <c r="F17" s="1">
        <v>318</v>
      </c>
      <c r="G17" s="7">
        <v>0.25</v>
      </c>
      <c r="H17" s="1">
        <v>180</v>
      </c>
      <c r="I17" s="1" t="s">
        <v>39</v>
      </c>
      <c r="J17" s="1">
        <v>257</v>
      </c>
      <c r="K17" s="1">
        <f t="shared" si="2"/>
        <v>0</v>
      </c>
      <c r="L17" s="1"/>
      <c r="M17" s="1"/>
      <c r="N17" s="1"/>
      <c r="O17" s="1">
        <f t="shared" si="3"/>
        <v>51.4</v>
      </c>
      <c r="P17" s="5">
        <v>401.6</v>
      </c>
      <c r="Q17" s="5">
        <f t="shared" ref="Q17" si="11">14*O17-F17</f>
        <v>401.6</v>
      </c>
      <c r="R17" s="5">
        <f t="shared" si="4"/>
        <v>336</v>
      </c>
      <c r="S17" s="5"/>
      <c r="T17" s="1"/>
      <c r="U17" s="1">
        <f t="shared" si="5"/>
        <v>12.723735408560312</v>
      </c>
      <c r="V17" s="1">
        <f t="shared" si="6"/>
        <v>6.1867704280155644</v>
      </c>
      <c r="W17" s="1">
        <v>19.399999999999999</v>
      </c>
      <c r="X17" s="1">
        <v>38.4</v>
      </c>
      <c r="Y17" s="1">
        <v>53.4</v>
      </c>
      <c r="Z17" s="1">
        <v>9.4</v>
      </c>
      <c r="AA17" s="1">
        <v>40.799999999999997</v>
      </c>
      <c r="AB17" s="1">
        <v>13</v>
      </c>
      <c r="AC17" s="1" t="s">
        <v>42</v>
      </c>
      <c r="AD17" s="1">
        <f t="shared" si="7"/>
        <v>100.4</v>
      </c>
      <c r="AE17" s="7">
        <v>12</v>
      </c>
      <c r="AF17" s="11">
        <f t="shared" si="8"/>
        <v>28</v>
      </c>
      <c r="AG17" s="1">
        <f t="shared" si="9"/>
        <v>84</v>
      </c>
      <c r="AH17" s="1">
        <v>14</v>
      </c>
      <c r="AI17" s="1">
        <v>70</v>
      </c>
      <c r="AJ17" s="11">
        <f t="shared" si="10"/>
        <v>0.4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41</v>
      </c>
      <c r="C18" s="1">
        <v>298</v>
      </c>
      <c r="D18" s="1">
        <v>168</v>
      </c>
      <c r="E18" s="1">
        <v>126</v>
      </c>
      <c r="F18" s="1">
        <v>295</v>
      </c>
      <c r="G18" s="7">
        <v>0.25</v>
      </c>
      <c r="H18" s="1">
        <v>180</v>
      </c>
      <c r="I18" s="1" t="s">
        <v>39</v>
      </c>
      <c r="J18" s="1">
        <v>138</v>
      </c>
      <c r="K18" s="1">
        <f t="shared" si="2"/>
        <v>-12</v>
      </c>
      <c r="L18" s="1"/>
      <c r="M18" s="1"/>
      <c r="N18" s="1"/>
      <c r="O18" s="1">
        <f t="shared" si="3"/>
        <v>25.2</v>
      </c>
      <c r="P18" s="5">
        <v>108.19999999999999</v>
      </c>
      <c r="Q18" s="5">
        <v>0</v>
      </c>
      <c r="R18" s="5">
        <f t="shared" si="4"/>
        <v>0</v>
      </c>
      <c r="S18" s="5">
        <v>0</v>
      </c>
      <c r="T18" s="1" t="s">
        <v>131</v>
      </c>
      <c r="U18" s="1">
        <f t="shared" si="5"/>
        <v>11.706349206349207</v>
      </c>
      <c r="V18" s="1">
        <f t="shared" si="6"/>
        <v>11.706349206349207</v>
      </c>
      <c r="W18" s="1">
        <v>23.8</v>
      </c>
      <c r="X18" s="1">
        <v>26.4</v>
      </c>
      <c r="Y18" s="1">
        <v>34</v>
      </c>
      <c r="Z18" s="1">
        <v>8.8000000000000007</v>
      </c>
      <c r="AA18" s="1">
        <v>0.2</v>
      </c>
      <c r="AB18" s="1">
        <v>0</v>
      </c>
      <c r="AC18" s="1" t="s">
        <v>133</v>
      </c>
      <c r="AD18" s="1">
        <f t="shared" si="7"/>
        <v>0</v>
      </c>
      <c r="AE18" s="7">
        <v>12</v>
      </c>
      <c r="AF18" s="11">
        <f t="shared" si="8"/>
        <v>0</v>
      </c>
      <c r="AG18" s="1">
        <f t="shared" si="9"/>
        <v>0</v>
      </c>
      <c r="AH18" s="1">
        <v>14</v>
      </c>
      <c r="AI18" s="1">
        <v>70</v>
      </c>
      <c r="AJ18" s="11">
        <f t="shared" si="10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38</v>
      </c>
      <c r="C19" s="1"/>
      <c r="D19" s="1">
        <v>42</v>
      </c>
      <c r="E19" s="1">
        <v>3</v>
      </c>
      <c r="F19" s="1">
        <v>39</v>
      </c>
      <c r="G19" s="7">
        <v>1</v>
      </c>
      <c r="H19" s="1">
        <v>180</v>
      </c>
      <c r="I19" s="1" t="s">
        <v>39</v>
      </c>
      <c r="J19" s="1">
        <v>3</v>
      </c>
      <c r="K19" s="1">
        <f t="shared" si="2"/>
        <v>0</v>
      </c>
      <c r="L19" s="1"/>
      <c r="M19" s="1"/>
      <c r="N19" s="1"/>
      <c r="O19" s="1">
        <f t="shared" si="3"/>
        <v>0.6</v>
      </c>
      <c r="P19" s="5"/>
      <c r="Q19" s="5"/>
      <c r="R19" s="5">
        <f t="shared" si="4"/>
        <v>0</v>
      </c>
      <c r="S19" s="5"/>
      <c r="T19" s="1"/>
      <c r="U19" s="1">
        <f t="shared" si="5"/>
        <v>65</v>
      </c>
      <c r="V19" s="1">
        <f t="shared" si="6"/>
        <v>65</v>
      </c>
      <c r="W19" s="1">
        <v>1.8</v>
      </c>
      <c r="X19" s="1">
        <v>1.2</v>
      </c>
      <c r="Y19" s="1">
        <v>1.94</v>
      </c>
      <c r="Z19" s="1">
        <v>2.4</v>
      </c>
      <c r="AA19" s="1">
        <v>1.2</v>
      </c>
      <c r="AB19" s="1">
        <v>0</v>
      </c>
      <c r="AC19" s="1" t="s">
        <v>57</v>
      </c>
      <c r="AD19" s="1">
        <f t="shared" si="7"/>
        <v>0</v>
      </c>
      <c r="AE19" s="7">
        <v>3</v>
      </c>
      <c r="AF19" s="11">
        <f t="shared" si="8"/>
        <v>0</v>
      </c>
      <c r="AG19" s="1">
        <f t="shared" si="9"/>
        <v>0</v>
      </c>
      <c r="AH19" s="1">
        <v>14</v>
      </c>
      <c r="AI19" s="1">
        <v>126</v>
      </c>
      <c r="AJ19" s="11">
        <f t="shared" si="10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6" t="s">
        <v>58</v>
      </c>
      <c r="B20" s="16" t="s">
        <v>38</v>
      </c>
      <c r="C20" s="16"/>
      <c r="D20" s="16">
        <v>52</v>
      </c>
      <c r="E20" s="29">
        <v>52</v>
      </c>
      <c r="F20" s="16"/>
      <c r="G20" s="17">
        <v>0</v>
      </c>
      <c r="H20" s="16">
        <v>180</v>
      </c>
      <c r="I20" s="16" t="s">
        <v>59</v>
      </c>
      <c r="J20" s="16">
        <v>52.2</v>
      </c>
      <c r="K20" s="16">
        <f t="shared" si="2"/>
        <v>-0.20000000000000284</v>
      </c>
      <c r="L20" s="16"/>
      <c r="M20" s="16"/>
      <c r="N20" s="16"/>
      <c r="O20" s="16">
        <f t="shared" si="3"/>
        <v>10.4</v>
      </c>
      <c r="P20" s="18"/>
      <c r="Q20" s="18"/>
      <c r="R20" s="18"/>
      <c r="S20" s="18"/>
      <c r="T20" s="16"/>
      <c r="U20" s="16">
        <f t="shared" si="5"/>
        <v>0</v>
      </c>
      <c r="V20" s="16">
        <f t="shared" si="6"/>
        <v>0</v>
      </c>
      <c r="W20" s="16">
        <v>2.96</v>
      </c>
      <c r="X20" s="16">
        <v>1.48</v>
      </c>
      <c r="Y20" s="16">
        <v>2.2200000000000002</v>
      </c>
      <c r="Z20" s="16">
        <v>2.2200000000000002</v>
      </c>
      <c r="AA20" s="16">
        <v>10.36</v>
      </c>
      <c r="AB20" s="16">
        <v>1.48</v>
      </c>
      <c r="AC20" s="16" t="s">
        <v>60</v>
      </c>
      <c r="AD20" s="16">
        <f t="shared" si="7"/>
        <v>0</v>
      </c>
      <c r="AE20" s="17"/>
      <c r="AF20" s="19"/>
      <c r="AG20" s="16"/>
      <c r="AH20" s="16"/>
      <c r="AI20" s="16"/>
      <c r="AJ20" s="19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61</v>
      </c>
      <c r="B21" s="1" t="s">
        <v>38</v>
      </c>
      <c r="C21" s="1">
        <v>52.5</v>
      </c>
      <c r="D21" s="1">
        <v>524.70000000000005</v>
      </c>
      <c r="E21" s="29">
        <f>92.5+E20</f>
        <v>144.5</v>
      </c>
      <c r="F21" s="1">
        <v>377.4</v>
      </c>
      <c r="G21" s="7">
        <v>1</v>
      </c>
      <c r="H21" s="1">
        <v>180</v>
      </c>
      <c r="I21" s="1" t="s">
        <v>39</v>
      </c>
      <c r="J21" s="1">
        <v>102.9</v>
      </c>
      <c r="K21" s="1">
        <f t="shared" si="2"/>
        <v>41.599999999999994</v>
      </c>
      <c r="L21" s="1"/>
      <c r="M21" s="1"/>
      <c r="N21" s="1"/>
      <c r="O21" s="1">
        <f t="shared" si="3"/>
        <v>28.9</v>
      </c>
      <c r="P21" s="5">
        <v>27.199999999999989</v>
      </c>
      <c r="Q21" s="5">
        <v>0</v>
      </c>
      <c r="R21" s="5">
        <f t="shared" ref="R21:R33" si="12">AE21*AF21</f>
        <v>0</v>
      </c>
      <c r="S21" s="5">
        <v>0</v>
      </c>
      <c r="T21" s="1" t="s">
        <v>131</v>
      </c>
      <c r="U21" s="1">
        <f t="shared" si="5"/>
        <v>13.058823529411764</v>
      </c>
      <c r="V21" s="1">
        <f t="shared" si="6"/>
        <v>13.058823529411764</v>
      </c>
      <c r="W21" s="1">
        <v>35.520000000000003</v>
      </c>
      <c r="X21" s="1">
        <v>23.68</v>
      </c>
      <c r="Y21" s="1">
        <v>31.079999999999991</v>
      </c>
      <c r="Z21" s="1">
        <v>34.78</v>
      </c>
      <c r="AA21" s="1">
        <v>38.340000000000003</v>
      </c>
      <c r="AB21" s="1">
        <v>37</v>
      </c>
      <c r="AC21" s="1" t="s">
        <v>135</v>
      </c>
      <c r="AD21" s="1">
        <f t="shared" si="7"/>
        <v>0</v>
      </c>
      <c r="AE21" s="7">
        <v>3.7</v>
      </c>
      <c r="AF21" s="11">
        <f t="shared" ref="AF21:AF33" si="13">MROUND(Q21,AE21*AH21)/AE21</f>
        <v>0</v>
      </c>
      <c r="AG21" s="1">
        <f t="shared" ref="AG21:AG33" si="14">AF21*AE21*G21</f>
        <v>0</v>
      </c>
      <c r="AH21" s="1">
        <v>14</v>
      </c>
      <c r="AI21" s="1">
        <v>126</v>
      </c>
      <c r="AJ21" s="11">
        <f t="shared" ref="AJ21:AJ33" si="15">AF21/AI21</f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62</v>
      </c>
      <c r="B22" s="1" t="s">
        <v>38</v>
      </c>
      <c r="C22" s="1">
        <v>170.5</v>
      </c>
      <c r="D22" s="1">
        <v>66</v>
      </c>
      <c r="E22" s="1">
        <v>99</v>
      </c>
      <c r="F22" s="1">
        <v>132</v>
      </c>
      <c r="G22" s="7">
        <v>1</v>
      </c>
      <c r="H22" s="1">
        <v>180</v>
      </c>
      <c r="I22" s="1" t="s">
        <v>39</v>
      </c>
      <c r="J22" s="1">
        <v>114.7</v>
      </c>
      <c r="K22" s="1">
        <f t="shared" si="2"/>
        <v>-15.700000000000003</v>
      </c>
      <c r="L22" s="1"/>
      <c r="M22" s="1"/>
      <c r="N22" s="1"/>
      <c r="O22" s="1">
        <f t="shared" si="3"/>
        <v>19.8</v>
      </c>
      <c r="P22" s="5">
        <v>145.19999999999999</v>
      </c>
      <c r="Q22" s="5">
        <v>0</v>
      </c>
      <c r="R22" s="5">
        <f t="shared" si="12"/>
        <v>0</v>
      </c>
      <c r="S22" s="5">
        <v>0</v>
      </c>
      <c r="T22" s="1" t="s">
        <v>131</v>
      </c>
      <c r="U22" s="1">
        <f t="shared" si="5"/>
        <v>6.6666666666666661</v>
      </c>
      <c r="V22" s="1">
        <f t="shared" si="6"/>
        <v>6.6666666666666661</v>
      </c>
      <c r="W22" s="1">
        <v>15.4</v>
      </c>
      <c r="X22" s="1">
        <v>16.5</v>
      </c>
      <c r="Y22" s="1">
        <v>25.3</v>
      </c>
      <c r="Z22" s="1">
        <v>28.6</v>
      </c>
      <c r="AA22" s="1">
        <v>18.14</v>
      </c>
      <c r="AB22" s="1">
        <v>26.04</v>
      </c>
      <c r="AC22" s="1" t="s">
        <v>134</v>
      </c>
      <c r="AD22" s="1">
        <f t="shared" si="7"/>
        <v>0</v>
      </c>
      <c r="AE22" s="7">
        <v>5.5</v>
      </c>
      <c r="AF22" s="11">
        <f t="shared" si="13"/>
        <v>0</v>
      </c>
      <c r="AG22" s="1">
        <f t="shared" si="14"/>
        <v>0</v>
      </c>
      <c r="AH22" s="1">
        <v>12</v>
      </c>
      <c r="AI22" s="1">
        <v>84</v>
      </c>
      <c r="AJ22" s="11">
        <f t="shared" si="15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63</v>
      </c>
      <c r="B23" s="1" t="s">
        <v>38</v>
      </c>
      <c r="C23" s="1">
        <v>65.3</v>
      </c>
      <c r="D23" s="1">
        <v>168</v>
      </c>
      <c r="E23" s="1">
        <v>102</v>
      </c>
      <c r="F23" s="1">
        <v>116.3</v>
      </c>
      <c r="G23" s="7">
        <v>1</v>
      </c>
      <c r="H23" s="1">
        <v>180</v>
      </c>
      <c r="I23" s="1" t="s">
        <v>39</v>
      </c>
      <c r="J23" s="1">
        <v>104.1</v>
      </c>
      <c r="K23" s="1">
        <f t="shared" si="2"/>
        <v>-2.0999999999999943</v>
      </c>
      <c r="L23" s="1"/>
      <c r="M23" s="1"/>
      <c r="N23" s="1"/>
      <c r="O23" s="1">
        <f t="shared" si="3"/>
        <v>20.399999999999999</v>
      </c>
      <c r="P23" s="5">
        <v>169.29999999999995</v>
      </c>
      <c r="Q23" s="5">
        <v>0</v>
      </c>
      <c r="R23" s="5">
        <f t="shared" si="12"/>
        <v>0</v>
      </c>
      <c r="S23" s="5">
        <v>0</v>
      </c>
      <c r="T23" s="1" t="s">
        <v>131</v>
      </c>
      <c r="U23" s="1">
        <f t="shared" si="5"/>
        <v>5.7009803921568629</v>
      </c>
      <c r="V23" s="1">
        <f t="shared" si="6"/>
        <v>5.7009803921568629</v>
      </c>
      <c r="W23" s="1">
        <v>16.34</v>
      </c>
      <c r="X23" s="1">
        <v>15</v>
      </c>
      <c r="Y23" s="1">
        <v>24</v>
      </c>
      <c r="Z23" s="1">
        <v>9</v>
      </c>
      <c r="AA23" s="1">
        <v>27</v>
      </c>
      <c r="AB23" s="1">
        <v>23.4</v>
      </c>
      <c r="AC23" s="1" t="s">
        <v>134</v>
      </c>
      <c r="AD23" s="1">
        <f t="shared" si="7"/>
        <v>0</v>
      </c>
      <c r="AE23" s="7">
        <v>3</v>
      </c>
      <c r="AF23" s="11">
        <f t="shared" si="13"/>
        <v>0</v>
      </c>
      <c r="AG23" s="1">
        <f t="shared" si="14"/>
        <v>0</v>
      </c>
      <c r="AH23" s="1">
        <v>14</v>
      </c>
      <c r="AI23" s="1">
        <v>126</v>
      </c>
      <c r="AJ23" s="11">
        <f t="shared" si="15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64</v>
      </c>
      <c r="B24" s="1" t="s">
        <v>41</v>
      </c>
      <c r="C24" s="1">
        <v>367</v>
      </c>
      <c r="D24" s="1">
        <v>672</v>
      </c>
      <c r="E24" s="1">
        <v>410</v>
      </c>
      <c r="F24" s="1">
        <v>558</v>
      </c>
      <c r="G24" s="7">
        <v>0.25</v>
      </c>
      <c r="H24" s="1">
        <v>180</v>
      </c>
      <c r="I24" s="1" t="s">
        <v>39</v>
      </c>
      <c r="J24" s="1">
        <v>410</v>
      </c>
      <c r="K24" s="1">
        <f t="shared" si="2"/>
        <v>0</v>
      </c>
      <c r="L24" s="1"/>
      <c r="M24" s="1"/>
      <c r="N24" s="1"/>
      <c r="O24" s="1">
        <f t="shared" si="3"/>
        <v>82</v>
      </c>
      <c r="P24" s="5">
        <v>590</v>
      </c>
      <c r="Q24" s="5">
        <f t="shared" ref="Q24:Q30" si="16">14*O24-F24</f>
        <v>590</v>
      </c>
      <c r="R24" s="5">
        <f t="shared" si="12"/>
        <v>588</v>
      </c>
      <c r="S24" s="5"/>
      <c r="T24" s="1"/>
      <c r="U24" s="1">
        <f t="shared" si="5"/>
        <v>13.975609756097562</v>
      </c>
      <c r="V24" s="1">
        <f t="shared" si="6"/>
        <v>6.8048780487804876</v>
      </c>
      <c r="W24" s="1">
        <v>69.8</v>
      </c>
      <c r="X24" s="1">
        <v>78.2</v>
      </c>
      <c r="Y24" s="1">
        <v>12.2</v>
      </c>
      <c r="Z24" s="1">
        <v>97.8</v>
      </c>
      <c r="AA24" s="1">
        <v>8.4</v>
      </c>
      <c r="AB24" s="1">
        <v>44.4</v>
      </c>
      <c r="AC24" s="1" t="s">
        <v>42</v>
      </c>
      <c r="AD24" s="1">
        <f t="shared" si="7"/>
        <v>147.5</v>
      </c>
      <c r="AE24" s="7">
        <v>6</v>
      </c>
      <c r="AF24" s="11">
        <f t="shared" si="13"/>
        <v>98</v>
      </c>
      <c r="AG24" s="1">
        <f t="shared" si="14"/>
        <v>147</v>
      </c>
      <c r="AH24" s="1">
        <v>14</v>
      </c>
      <c r="AI24" s="1">
        <v>140</v>
      </c>
      <c r="AJ24" s="11">
        <f t="shared" si="15"/>
        <v>0.7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65</v>
      </c>
      <c r="B25" s="1" t="s">
        <v>41</v>
      </c>
      <c r="C25" s="1">
        <v>139</v>
      </c>
      <c r="D25" s="1">
        <v>840</v>
      </c>
      <c r="E25" s="1">
        <v>259</v>
      </c>
      <c r="F25" s="1">
        <v>679</v>
      </c>
      <c r="G25" s="7">
        <v>0.25</v>
      </c>
      <c r="H25" s="1">
        <v>180</v>
      </c>
      <c r="I25" s="1" t="s">
        <v>39</v>
      </c>
      <c r="J25" s="1">
        <v>288</v>
      </c>
      <c r="K25" s="1">
        <f t="shared" si="2"/>
        <v>-29</v>
      </c>
      <c r="L25" s="1"/>
      <c r="M25" s="1"/>
      <c r="N25" s="1"/>
      <c r="O25" s="1">
        <f t="shared" si="3"/>
        <v>51.8</v>
      </c>
      <c r="P25" s="5">
        <v>46.199999999999932</v>
      </c>
      <c r="Q25" s="5">
        <v>0</v>
      </c>
      <c r="R25" s="5">
        <f t="shared" si="12"/>
        <v>0</v>
      </c>
      <c r="S25" s="5">
        <v>0</v>
      </c>
      <c r="T25" s="1" t="s">
        <v>131</v>
      </c>
      <c r="U25" s="1">
        <f t="shared" si="5"/>
        <v>13.108108108108109</v>
      </c>
      <c r="V25" s="1">
        <f t="shared" si="6"/>
        <v>13.108108108108109</v>
      </c>
      <c r="W25" s="1">
        <v>63.6</v>
      </c>
      <c r="X25" s="1">
        <v>70</v>
      </c>
      <c r="Y25" s="1">
        <v>38.6</v>
      </c>
      <c r="Z25" s="1">
        <v>81.2</v>
      </c>
      <c r="AA25" s="1">
        <v>-0.4</v>
      </c>
      <c r="AB25" s="1">
        <v>50.6</v>
      </c>
      <c r="AC25" s="1" t="s">
        <v>133</v>
      </c>
      <c r="AD25" s="1">
        <f t="shared" si="7"/>
        <v>0</v>
      </c>
      <c r="AE25" s="7">
        <v>6</v>
      </c>
      <c r="AF25" s="11">
        <f t="shared" si="13"/>
        <v>0</v>
      </c>
      <c r="AG25" s="1">
        <f t="shared" si="14"/>
        <v>0</v>
      </c>
      <c r="AH25" s="1">
        <v>14</v>
      </c>
      <c r="AI25" s="1">
        <v>140</v>
      </c>
      <c r="AJ25" s="11">
        <f t="shared" si="15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66</v>
      </c>
      <c r="B26" s="1" t="s">
        <v>41</v>
      </c>
      <c r="C26" s="1">
        <v>158</v>
      </c>
      <c r="D26" s="1">
        <v>252</v>
      </c>
      <c r="E26" s="1">
        <v>202</v>
      </c>
      <c r="F26" s="1">
        <v>151</v>
      </c>
      <c r="G26" s="7">
        <v>0.25</v>
      </c>
      <c r="H26" s="1">
        <v>180</v>
      </c>
      <c r="I26" s="1" t="s">
        <v>39</v>
      </c>
      <c r="J26" s="1">
        <v>202</v>
      </c>
      <c r="K26" s="1">
        <f t="shared" si="2"/>
        <v>0</v>
      </c>
      <c r="L26" s="1"/>
      <c r="M26" s="1"/>
      <c r="N26" s="1"/>
      <c r="O26" s="1">
        <f t="shared" si="3"/>
        <v>40.4</v>
      </c>
      <c r="P26" s="5">
        <v>414.6</v>
      </c>
      <c r="Q26" s="5">
        <f t="shared" si="16"/>
        <v>414.6</v>
      </c>
      <c r="R26" s="5">
        <f t="shared" si="12"/>
        <v>420</v>
      </c>
      <c r="S26" s="5"/>
      <c r="T26" s="1"/>
      <c r="U26" s="1">
        <f t="shared" si="5"/>
        <v>14.133663366336634</v>
      </c>
      <c r="V26" s="1">
        <f t="shared" si="6"/>
        <v>3.7376237623762378</v>
      </c>
      <c r="W26" s="1">
        <v>16</v>
      </c>
      <c r="X26" s="1">
        <v>28</v>
      </c>
      <c r="Y26" s="1">
        <v>22.2</v>
      </c>
      <c r="Z26" s="1">
        <v>16.8</v>
      </c>
      <c r="AA26" s="1">
        <v>0.4</v>
      </c>
      <c r="AB26" s="1">
        <v>6</v>
      </c>
      <c r="AC26" s="1" t="s">
        <v>42</v>
      </c>
      <c r="AD26" s="1">
        <f t="shared" si="7"/>
        <v>103.65</v>
      </c>
      <c r="AE26" s="7">
        <v>6</v>
      </c>
      <c r="AF26" s="11">
        <f t="shared" si="13"/>
        <v>70</v>
      </c>
      <c r="AG26" s="1">
        <f t="shared" si="14"/>
        <v>105</v>
      </c>
      <c r="AH26" s="1">
        <v>14</v>
      </c>
      <c r="AI26" s="1">
        <v>140</v>
      </c>
      <c r="AJ26" s="11">
        <f t="shared" si="15"/>
        <v>0.5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67</v>
      </c>
      <c r="B27" s="1" t="s">
        <v>38</v>
      </c>
      <c r="C27" s="1">
        <v>67</v>
      </c>
      <c r="D27" s="1">
        <v>864</v>
      </c>
      <c r="E27" s="1">
        <v>258</v>
      </c>
      <c r="F27" s="1">
        <v>607</v>
      </c>
      <c r="G27" s="7">
        <v>1</v>
      </c>
      <c r="H27" s="1">
        <v>180</v>
      </c>
      <c r="I27" s="1" t="s">
        <v>39</v>
      </c>
      <c r="J27" s="1">
        <v>292</v>
      </c>
      <c r="K27" s="1">
        <f t="shared" si="2"/>
        <v>-34</v>
      </c>
      <c r="L27" s="1"/>
      <c r="M27" s="1"/>
      <c r="N27" s="1"/>
      <c r="O27" s="1">
        <f t="shared" si="3"/>
        <v>51.6</v>
      </c>
      <c r="P27" s="5">
        <v>115.39999999999998</v>
      </c>
      <c r="Q27" s="5">
        <v>0</v>
      </c>
      <c r="R27" s="5">
        <f t="shared" si="12"/>
        <v>0</v>
      </c>
      <c r="S27" s="5">
        <v>0</v>
      </c>
      <c r="T27" s="1" t="s">
        <v>131</v>
      </c>
      <c r="U27" s="1">
        <f t="shared" si="5"/>
        <v>11.763565891472869</v>
      </c>
      <c r="V27" s="1">
        <f t="shared" si="6"/>
        <v>11.763565891472869</v>
      </c>
      <c r="W27" s="1">
        <v>62.4</v>
      </c>
      <c r="X27" s="1">
        <v>73.2</v>
      </c>
      <c r="Y27" s="1">
        <v>38.200000000000003</v>
      </c>
      <c r="Z27" s="1">
        <v>87.6</v>
      </c>
      <c r="AA27" s="1">
        <v>55.2</v>
      </c>
      <c r="AB27" s="1">
        <v>61.2</v>
      </c>
      <c r="AC27" s="1" t="s">
        <v>132</v>
      </c>
      <c r="AD27" s="1">
        <f t="shared" si="7"/>
        <v>0</v>
      </c>
      <c r="AE27" s="7">
        <v>6</v>
      </c>
      <c r="AF27" s="11">
        <f t="shared" si="13"/>
        <v>0</v>
      </c>
      <c r="AG27" s="1">
        <f t="shared" si="14"/>
        <v>0</v>
      </c>
      <c r="AH27" s="1">
        <v>12</v>
      </c>
      <c r="AI27" s="1">
        <v>84</v>
      </c>
      <c r="AJ27" s="11">
        <f t="shared" si="15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68</v>
      </c>
      <c r="B28" s="1" t="s">
        <v>41</v>
      </c>
      <c r="C28" s="1">
        <v>993</v>
      </c>
      <c r="D28" s="1"/>
      <c r="E28" s="1">
        <v>454</v>
      </c>
      <c r="F28" s="1">
        <v>427</v>
      </c>
      <c r="G28" s="7">
        <v>0.25</v>
      </c>
      <c r="H28" s="1">
        <v>365</v>
      </c>
      <c r="I28" s="1" t="s">
        <v>39</v>
      </c>
      <c r="J28" s="1">
        <v>454</v>
      </c>
      <c r="K28" s="1">
        <f t="shared" si="2"/>
        <v>0</v>
      </c>
      <c r="L28" s="1"/>
      <c r="M28" s="1"/>
      <c r="N28" s="1"/>
      <c r="O28" s="1">
        <f t="shared" si="3"/>
        <v>90.8</v>
      </c>
      <c r="P28" s="5">
        <v>844.2</v>
      </c>
      <c r="Q28" s="5">
        <f t="shared" si="16"/>
        <v>844.2</v>
      </c>
      <c r="R28" s="5">
        <f t="shared" si="12"/>
        <v>840</v>
      </c>
      <c r="S28" s="5"/>
      <c r="T28" s="1"/>
      <c r="U28" s="1">
        <f t="shared" si="5"/>
        <v>13.953744493392071</v>
      </c>
      <c r="V28" s="1">
        <f t="shared" si="6"/>
        <v>4.7026431718061676</v>
      </c>
      <c r="W28" s="1">
        <v>59</v>
      </c>
      <c r="X28" s="1">
        <v>37.4</v>
      </c>
      <c r="Y28" s="1">
        <v>116.6</v>
      </c>
      <c r="Z28" s="1">
        <v>41.6</v>
      </c>
      <c r="AA28" s="1">
        <v>83.6</v>
      </c>
      <c r="AB28" s="1">
        <v>7</v>
      </c>
      <c r="AC28" s="1" t="s">
        <v>42</v>
      </c>
      <c r="AD28" s="1">
        <f t="shared" si="7"/>
        <v>211.05</v>
      </c>
      <c r="AE28" s="7">
        <v>12</v>
      </c>
      <c r="AF28" s="11">
        <f t="shared" si="13"/>
        <v>70</v>
      </c>
      <c r="AG28" s="1">
        <f t="shared" si="14"/>
        <v>210</v>
      </c>
      <c r="AH28" s="1">
        <v>14</v>
      </c>
      <c r="AI28" s="1">
        <v>70</v>
      </c>
      <c r="AJ28" s="11">
        <f t="shared" si="15"/>
        <v>1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69</v>
      </c>
      <c r="B29" s="1" t="s">
        <v>41</v>
      </c>
      <c r="C29" s="1">
        <v>588</v>
      </c>
      <c r="D29" s="1">
        <v>336</v>
      </c>
      <c r="E29" s="1">
        <v>308</v>
      </c>
      <c r="F29" s="1">
        <v>501</v>
      </c>
      <c r="G29" s="7">
        <v>0.25</v>
      </c>
      <c r="H29" s="1">
        <v>365</v>
      </c>
      <c r="I29" s="1" t="s">
        <v>39</v>
      </c>
      <c r="J29" s="1">
        <v>334</v>
      </c>
      <c r="K29" s="1">
        <f t="shared" si="2"/>
        <v>-26</v>
      </c>
      <c r="L29" s="1"/>
      <c r="M29" s="1"/>
      <c r="N29" s="1"/>
      <c r="O29" s="1">
        <f t="shared" si="3"/>
        <v>61.6</v>
      </c>
      <c r="P29" s="5">
        <v>361.4</v>
      </c>
      <c r="Q29" s="5">
        <v>0</v>
      </c>
      <c r="R29" s="5">
        <f t="shared" si="12"/>
        <v>0</v>
      </c>
      <c r="S29" s="5">
        <v>0</v>
      </c>
      <c r="T29" s="1" t="s">
        <v>131</v>
      </c>
      <c r="U29" s="1">
        <f t="shared" si="5"/>
        <v>8.1331168831168821</v>
      </c>
      <c r="V29" s="1">
        <f t="shared" si="6"/>
        <v>8.1331168831168821</v>
      </c>
      <c r="W29" s="1">
        <v>50.4</v>
      </c>
      <c r="X29" s="1">
        <v>75.8</v>
      </c>
      <c r="Y29" s="1">
        <v>79</v>
      </c>
      <c r="Z29" s="1">
        <v>55.4</v>
      </c>
      <c r="AA29" s="1">
        <v>61.6</v>
      </c>
      <c r="AB29" s="1">
        <v>11.8</v>
      </c>
      <c r="AC29" s="1" t="s">
        <v>133</v>
      </c>
      <c r="AD29" s="1">
        <f t="shared" si="7"/>
        <v>0</v>
      </c>
      <c r="AE29" s="7">
        <v>12</v>
      </c>
      <c r="AF29" s="11">
        <f t="shared" si="13"/>
        <v>0</v>
      </c>
      <c r="AG29" s="1">
        <f t="shared" si="14"/>
        <v>0</v>
      </c>
      <c r="AH29" s="1">
        <v>14</v>
      </c>
      <c r="AI29" s="1">
        <v>70</v>
      </c>
      <c r="AJ29" s="11">
        <f t="shared" si="15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70</v>
      </c>
      <c r="B30" s="1" t="s">
        <v>41</v>
      </c>
      <c r="C30" s="1">
        <v>445</v>
      </c>
      <c r="D30" s="1">
        <v>168</v>
      </c>
      <c r="E30" s="1">
        <v>274</v>
      </c>
      <c r="F30" s="1">
        <v>294</v>
      </c>
      <c r="G30" s="7">
        <v>0.25</v>
      </c>
      <c r="H30" s="1">
        <v>180</v>
      </c>
      <c r="I30" s="1" t="s">
        <v>39</v>
      </c>
      <c r="J30" s="1">
        <v>273</v>
      </c>
      <c r="K30" s="1">
        <f t="shared" si="2"/>
        <v>1</v>
      </c>
      <c r="L30" s="1"/>
      <c r="M30" s="1"/>
      <c r="N30" s="1"/>
      <c r="O30" s="1">
        <f t="shared" si="3"/>
        <v>54.8</v>
      </c>
      <c r="P30" s="5">
        <v>473.19999999999993</v>
      </c>
      <c r="Q30" s="5">
        <f t="shared" si="16"/>
        <v>473.19999999999993</v>
      </c>
      <c r="R30" s="5">
        <f t="shared" si="12"/>
        <v>504</v>
      </c>
      <c r="S30" s="5"/>
      <c r="T30" s="1"/>
      <c r="U30" s="1">
        <f t="shared" si="5"/>
        <v>14.562043795620438</v>
      </c>
      <c r="V30" s="1">
        <f t="shared" si="6"/>
        <v>5.3649635036496353</v>
      </c>
      <c r="W30" s="1">
        <v>24.2</v>
      </c>
      <c r="X30" s="1">
        <v>41</v>
      </c>
      <c r="Y30" s="1">
        <v>52.6</v>
      </c>
      <c r="Z30" s="1">
        <v>38</v>
      </c>
      <c r="AA30" s="1">
        <v>32.799999999999997</v>
      </c>
      <c r="AB30" s="1">
        <v>23.4</v>
      </c>
      <c r="AC30" s="1"/>
      <c r="AD30" s="1">
        <f t="shared" si="7"/>
        <v>118.29999999999998</v>
      </c>
      <c r="AE30" s="7">
        <v>12</v>
      </c>
      <c r="AF30" s="11">
        <f t="shared" si="13"/>
        <v>42</v>
      </c>
      <c r="AG30" s="1">
        <f t="shared" si="14"/>
        <v>126</v>
      </c>
      <c r="AH30" s="1">
        <v>14</v>
      </c>
      <c r="AI30" s="1">
        <v>70</v>
      </c>
      <c r="AJ30" s="11">
        <f t="shared" si="15"/>
        <v>0.6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71</v>
      </c>
      <c r="B31" s="1" t="s">
        <v>41</v>
      </c>
      <c r="C31" s="1">
        <v>456</v>
      </c>
      <c r="D31" s="1"/>
      <c r="E31" s="1">
        <v>143</v>
      </c>
      <c r="F31" s="1">
        <v>286</v>
      </c>
      <c r="G31" s="7">
        <v>0.25</v>
      </c>
      <c r="H31" s="1">
        <v>180</v>
      </c>
      <c r="I31" s="1" t="s">
        <v>39</v>
      </c>
      <c r="J31" s="1">
        <v>143</v>
      </c>
      <c r="K31" s="1">
        <f t="shared" si="2"/>
        <v>0</v>
      </c>
      <c r="L31" s="1"/>
      <c r="M31" s="1"/>
      <c r="N31" s="1"/>
      <c r="O31" s="1">
        <f t="shared" si="3"/>
        <v>28.6</v>
      </c>
      <c r="P31" s="5">
        <v>114.40000000000003</v>
      </c>
      <c r="Q31" s="5">
        <v>0</v>
      </c>
      <c r="R31" s="5">
        <f t="shared" si="12"/>
        <v>0</v>
      </c>
      <c r="S31" s="5">
        <v>0</v>
      </c>
      <c r="T31" s="1" t="s">
        <v>131</v>
      </c>
      <c r="U31" s="1">
        <f t="shared" si="5"/>
        <v>10</v>
      </c>
      <c r="V31" s="1">
        <f t="shared" si="6"/>
        <v>10</v>
      </c>
      <c r="W31" s="1">
        <v>27.8</v>
      </c>
      <c r="X31" s="1">
        <v>32</v>
      </c>
      <c r="Y31" s="1">
        <v>22.4</v>
      </c>
      <c r="Z31" s="1">
        <v>53.2</v>
      </c>
      <c r="AA31" s="1">
        <v>0.6</v>
      </c>
      <c r="AB31" s="1">
        <v>31</v>
      </c>
      <c r="AC31" s="1" t="s">
        <v>133</v>
      </c>
      <c r="AD31" s="1">
        <f t="shared" si="7"/>
        <v>0</v>
      </c>
      <c r="AE31" s="7">
        <v>6</v>
      </c>
      <c r="AF31" s="11">
        <f t="shared" si="13"/>
        <v>0</v>
      </c>
      <c r="AG31" s="1">
        <f t="shared" si="14"/>
        <v>0</v>
      </c>
      <c r="AH31" s="1">
        <v>14</v>
      </c>
      <c r="AI31" s="1">
        <v>140</v>
      </c>
      <c r="AJ31" s="11">
        <f t="shared" si="15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72</v>
      </c>
      <c r="B32" s="1" t="s">
        <v>41</v>
      </c>
      <c r="C32" s="1">
        <v>156</v>
      </c>
      <c r="D32" s="1">
        <v>504</v>
      </c>
      <c r="E32" s="1">
        <v>199</v>
      </c>
      <c r="F32" s="1">
        <v>376</v>
      </c>
      <c r="G32" s="7">
        <v>0.25</v>
      </c>
      <c r="H32" s="1">
        <v>180</v>
      </c>
      <c r="I32" s="1" t="s">
        <v>39</v>
      </c>
      <c r="J32" s="1">
        <v>259</v>
      </c>
      <c r="K32" s="1">
        <f t="shared" si="2"/>
        <v>-60</v>
      </c>
      <c r="L32" s="1"/>
      <c r="M32" s="1"/>
      <c r="N32" s="1"/>
      <c r="O32" s="1">
        <f t="shared" si="3"/>
        <v>39.799999999999997</v>
      </c>
      <c r="P32" s="5">
        <v>181.19999999999993</v>
      </c>
      <c r="Q32" s="5">
        <v>0</v>
      </c>
      <c r="R32" s="5">
        <f t="shared" si="12"/>
        <v>0</v>
      </c>
      <c r="S32" s="5">
        <v>0</v>
      </c>
      <c r="T32" s="1" t="s">
        <v>131</v>
      </c>
      <c r="U32" s="1">
        <f t="shared" si="5"/>
        <v>9.4472361809045236</v>
      </c>
      <c r="V32" s="1">
        <f t="shared" si="6"/>
        <v>9.4472361809045236</v>
      </c>
      <c r="W32" s="1">
        <v>17</v>
      </c>
      <c r="X32" s="1">
        <v>46.8</v>
      </c>
      <c r="Y32" s="1">
        <v>25.2</v>
      </c>
      <c r="Z32" s="1">
        <v>33.6</v>
      </c>
      <c r="AA32" s="1">
        <v>10.6</v>
      </c>
      <c r="AB32" s="1">
        <v>17.600000000000001</v>
      </c>
      <c r="AC32" s="1" t="s">
        <v>133</v>
      </c>
      <c r="AD32" s="1">
        <f t="shared" si="7"/>
        <v>0</v>
      </c>
      <c r="AE32" s="7">
        <v>12</v>
      </c>
      <c r="AF32" s="11">
        <f t="shared" si="13"/>
        <v>0</v>
      </c>
      <c r="AG32" s="1">
        <f t="shared" si="14"/>
        <v>0</v>
      </c>
      <c r="AH32" s="1">
        <v>14</v>
      </c>
      <c r="AI32" s="1">
        <v>70</v>
      </c>
      <c r="AJ32" s="11">
        <f t="shared" si="15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7" t="s">
        <v>74</v>
      </c>
      <c r="B33" s="1" t="s">
        <v>41</v>
      </c>
      <c r="C33" s="1"/>
      <c r="D33" s="1"/>
      <c r="E33" s="1"/>
      <c r="F33" s="1"/>
      <c r="G33" s="7">
        <v>0.75</v>
      </c>
      <c r="H33" s="1">
        <v>180</v>
      </c>
      <c r="I33" s="1" t="s">
        <v>39</v>
      </c>
      <c r="J33" s="1">
        <v>22</v>
      </c>
      <c r="K33" s="1">
        <f t="shared" si="2"/>
        <v>-22</v>
      </c>
      <c r="L33" s="1"/>
      <c r="M33" s="1"/>
      <c r="N33" s="1"/>
      <c r="O33" s="1">
        <f t="shared" si="3"/>
        <v>0</v>
      </c>
      <c r="P33" s="28">
        <v>96</v>
      </c>
      <c r="Q33" s="28">
        <v>0</v>
      </c>
      <c r="R33" s="5">
        <f t="shared" si="12"/>
        <v>0</v>
      </c>
      <c r="S33" s="30">
        <v>0</v>
      </c>
      <c r="T33" s="1" t="s">
        <v>130</v>
      </c>
      <c r="U33" s="1" t="e">
        <f t="shared" si="5"/>
        <v>#DIV/0!</v>
      </c>
      <c r="V33" s="1" t="e">
        <f t="shared" si="6"/>
        <v>#DIV/0!</v>
      </c>
      <c r="W33" s="1">
        <v>0</v>
      </c>
      <c r="X33" s="1">
        <v>0</v>
      </c>
      <c r="Y33" s="1">
        <v>0</v>
      </c>
      <c r="Z33" s="1">
        <v>0</v>
      </c>
      <c r="AA33" s="1">
        <v>13.6</v>
      </c>
      <c r="AB33" s="1">
        <v>5.6</v>
      </c>
      <c r="AC33" s="27" t="s">
        <v>136</v>
      </c>
      <c r="AD33" s="1">
        <f t="shared" si="7"/>
        <v>0</v>
      </c>
      <c r="AE33" s="7">
        <v>8</v>
      </c>
      <c r="AF33" s="11">
        <f t="shared" si="13"/>
        <v>0</v>
      </c>
      <c r="AG33" s="1">
        <f t="shared" si="14"/>
        <v>0</v>
      </c>
      <c r="AH33" s="1">
        <v>12</v>
      </c>
      <c r="AI33" s="1">
        <v>84</v>
      </c>
      <c r="AJ33" s="11">
        <f t="shared" si="15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6" t="s">
        <v>76</v>
      </c>
      <c r="B34" s="16" t="s">
        <v>41</v>
      </c>
      <c r="C34" s="16">
        <v>57</v>
      </c>
      <c r="D34" s="16">
        <v>194</v>
      </c>
      <c r="E34" s="16">
        <v>111</v>
      </c>
      <c r="F34" s="16">
        <v>84</v>
      </c>
      <c r="G34" s="17">
        <v>0</v>
      </c>
      <c r="H34" s="16">
        <v>180</v>
      </c>
      <c r="I34" s="16" t="s">
        <v>59</v>
      </c>
      <c r="J34" s="16">
        <v>114</v>
      </c>
      <c r="K34" s="16">
        <f t="shared" si="2"/>
        <v>-3</v>
      </c>
      <c r="L34" s="16"/>
      <c r="M34" s="16"/>
      <c r="N34" s="16"/>
      <c r="O34" s="16">
        <f t="shared" si="3"/>
        <v>22.2</v>
      </c>
      <c r="P34" s="18"/>
      <c r="Q34" s="18"/>
      <c r="R34" s="18"/>
      <c r="S34" s="18"/>
      <c r="T34" s="16"/>
      <c r="U34" s="16">
        <f t="shared" si="5"/>
        <v>3.7837837837837838</v>
      </c>
      <c r="V34" s="16">
        <f t="shared" si="6"/>
        <v>3.7837837837837838</v>
      </c>
      <c r="W34" s="16">
        <v>26</v>
      </c>
      <c r="X34" s="16">
        <v>23.8</v>
      </c>
      <c r="Y34" s="16">
        <v>9.1999999999999993</v>
      </c>
      <c r="Z34" s="16">
        <v>19.2</v>
      </c>
      <c r="AA34" s="16">
        <v>0.6</v>
      </c>
      <c r="AB34" s="16">
        <v>7</v>
      </c>
      <c r="AC34" s="16" t="s">
        <v>73</v>
      </c>
      <c r="AD34" s="16">
        <f t="shared" si="7"/>
        <v>0</v>
      </c>
      <c r="AE34" s="17"/>
      <c r="AF34" s="19"/>
      <c r="AG34" s="16"/>
      <c r="AH34" s="16"/>
      <c r="AI34" s="16"/>
      <c r="AJ34" s="19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6" t="s">
        <v>77</v>
      </c>
      <c r="B35" s="16" t="s">
        <v>41</v>
      </c>
      <c r="C35" s="16">
        <v>107</v>
      </c>
      <c r="D35" s="16">
        <v>384</v>
      </c>
      <c r="E35" s="16">
        <v>140</v>
      </c>
      <c r="F35" s="16">
        <v>288</v>
      </c>
      <c r="G35" s="17">
        <v>0</v>
      </c>
      <c r="H35" s="16">
        <v>180</v>
      </c>
      <c r="I35" s="16" t="s">
        <v>59</v>
      </c>
      <c r="J35" s="16">
        <v>143</v>
      </c>
      <c r="K35" s="16">
        <f t="shared" si="2"/>
        <v>-3</v>
      </c>
      <c r="L35" s="16"/>
      <c r="M35" s="16"/>
      <c r="N35" s="16"/>
      <c r="O35" s="16">
        <f t="shared" si="3"/>
        <v>28</v>
      </c>
      <c r="P35" s="18"/>
      <c r="Q35" s="18">
        <v>0</v>
      </c>
      <c r="R35" s="18">
        <f>AE35*AF35</f>
        <v>0</v>
      </c>
      <c r="S35" s="18">
        <v>0</v>
      </c>
      <c r="T35" s="16" t="s">
        <v>131</v>
      </c>
      <c r="U35" s="16">
        <f t="shared" si="5"/>
        <v>10.285714285714286</v>
      </c>
      <c r="V35" s="16">
        <f t="shared" si="6"/>
        <v>10.285714285714286</v>
      </c>
      <c r="W35" s="16">
        <v>30.4</v>
      </c>
      <c r="X35" s="16">
        <v>18</v>
      </c>
      <c r="Y35" s="16">
        <v>2</v>
      </c>
      <c r="Z35" s="16">
        <v>19.2</v>
      </c>
      <c r="AA35" s="16">
        <v>1</v>
      </c>
      <c r="AB35" s="16">
        <v>4.8</v>
      </c>
      <c r="AC35" s="16" t="s">
        <v>138</v>
      </c>
      <c r="AD35" s="16"/>
      <c r="AE35" s="17"/>
      <c r="AF35" s="19"/>
      <c r="AG35" s="16"/>
      <c r="AH35" s="16"/>
      <c r="AI35" s="16"/>
      <c r="AJ35" s="19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81</v>
      </c>
      <c r="B36" s="1" t="s">
        <v>41</v>
      </c>
      <c r="C36" s="1">
        <v>34</v>
      </c>
      <c r="D36" s="1">
        <v>250</v>
      </c>
      <c r="E36" s="1">
        <v>14</v>
      </c>
      <c r="F36" s="1">
        <v>240</v>
      </c>
      <c r="G36" s="7">
        <v>0.7</v>
      </c>
      <c r="H36" s="1">
        <v>180</v>
      </c>
      <c r="I36" s="1" t="s">
        <v>39</v>
      </c>
      <c r="J36" s="1">
        <v>31</v>
      </c>
      <c r="K36" s="1">
        <f t="shared" ref="K36:K62" si="17">E36-J36</f>
        <v>-17</v>
      </c>
      <c r="L36" s="1"/>
      <c r="M36" s="1"/>
      <c r="N36" s="1"/>
      <c r="O36" s="1">
        <f t="shared" si="3"/>
        <v>2.8</v>
      </c>
      <c r="P36" s="5"/>
      <c r="Q36" s="5"/>
      <c r="R36" s="5">
        <f t="shared" ref="R36:R42" si="18">AE36*AF36</f>
        <v>0</v>
      </c>
      <c r="S36" s="5"/>
      <c r="T36" s="1"/>
      <c r="U36" s="1">
        <f t="shared" si="5"/>
        <v>85.714285714285722</v>
      </c>
      <c r="V36" s="1">
        <f t="shared" si="6"/>
        <v>85.714285714285722</v>
      </c>
      <c r="W36" s="1">
        <v>15.8</v>
      </c>
      <c r="X36" s="1">
        <v>6.4</v>
      </c>
      <c r="Y36" s="1">
        <v>0</v>
      </c>
      <c r="Z36" s="1">
        <v>0</v>
      </c>
      <c r="AA36" s="1">
        <v>0</v>
      </c>
      <c r="AB36" s="1">
        <v>0</v>
      </c>
      <c r="AC36" s="1" t="s">
        <v>82</v>
      </c>
      <c r="AD36" s="1">
        <f t="shared" si="7"/>
        <v>0</v>
      </c>
      <c r="AE36" s="7">
        <v>10</v>
      </c>
      <c r="AF36" s="11">
        <f t="shared" ref="AF36:AF42" si="19">MROUND(Q36,AE36*AH36)/AE36</f>
        <v>0</v>
      </c>
      <c r="AG36" s="1">
        <f t="shared" ref="AG36:AG42" si="20">AF36*AE36*G36</f>
        <v>0</v>
      </c>
      <c r="AH36" s="1">
        <v>12</v>
      </c>
      <c r="AI36" s="1">
        <v>84</v>
      </c>
      <c r="AJ36" s="11">
        <f t="shared" ref="AJ36:AJ42" si="21">AF36/AI36</f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84</v>
      </c>
      <c r="B37" s="1" t="s">
        <v>41</v>
      </c>
      <c r="C37" s="1">
        <v>187</v>
      </c>
      <c r="D37" s="1">
        <v>192</v>
      </c>
      <c r="E37" s="1">
        <v>50</v>
      </c>
      <c r="F37" s="1">
        <v>327</v>
      </c>
      <c r="G37" s="7">
        <v>0.43</v>
      </c>
      <c r="H37" s="1">
        <v>180</v>
      </c>
      <c r="I37" s="1" t="s">
        <v>39</v>
      </c>
      <c r="J37" s="1">
        <v>60</v>
      </c>
      <c r="K37" s="1">
        <f t="shared" si="17"/>
        <v>-10</v>
      </c>
      <c r="L37" s="1"/>
      <c r="M37" s="1"/>
      <c r="N37" s="1"/>
      <c r="O37" s="1">
        <f t="shared" si="3"/>
        <v>10</v>
      </c>
      <c r="P37" s="5"/>
      <c r="Q37" s="5"/>
      <c r="R37" s="5">
        <f t="shared" si="18"/>
        <v>0</v>
      </c>
      <c r="S37" s="5"/>
      <c r="T37" s="1"/>
      <c r="U37" s="1">
        <f t="shared" si="5"/>
        <v>32.700000000000003</v>
      </c>
      <c r="V37" s="1">
        <f t="shared" si="6"/>
        <v>32.700000000000003</v>
      </c>
      <c r="W37" s="1">
        <v>5</v>
      </c>
      <c r="X37" s="1">
        <v>31.6</v>
      </c>
      <c r="Y37" s="1">
        <v>31.8</v>
      </c>
      <c r="Z37" s="1">
        <v>11</v>
      </c>
      <c r="AA37" s="1">
        <v>11</v>
      </c>
      <c r="AB37" s="1">
        <v>0.4</v>
      </c>
      <c r="AC37" s="22" t="s">
        <v>129</v>
      </c>
      <c r="AD37" s="1">
        <f t="shared" si="7"/>
        <v>0</v>
      </c>
      <c r="AE37" s="7">
        <v>16</v>
      </c>
      <c r="AF37" s="11">
        <f t="shared" si="19"/>
        <v>0</v>
      </c>
      <c r="AG37" s="1">
        <f t="shared" si="20"/>
        <v>0</v>
      </c>
      <c r="AH37" s="1">
        <v>12</v>
      </c>
      <c r="AI37" s="1">
        <v>84</v>
      </c>
      <c r="AJ37" s="11">
        <f t="shared" si="21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5" t="s">
        <v>85</v>
      </c>
      <c r="B38" s="1" t="s">
        <v>41</v>
      </c>
      <c r="C38" s="1"/>
      <c r="D38" s="1">
        <v>120</v>
      </c>
      <c r="E38" s="1"/>
      <c r="F38" s="1">
        <v>120</v>
      </c>
      <c r="G38" s="7">
        <v>0.7</v>
      </c>
      <c r="H38" s="1">
        <v>180</v>
      </c>
      <c r="I38" s="1" t="s">
        <v>39</v>
      </c>
      <c r="J38" s="1"/>
      <c r="K38" s="1">
        <f t="shared" ref="K38" si="22">E38-J38</f>
        <v>0</v>
      </c>
      <c r="L38" s="1"/>
      <c r="M38" s="1"/>
      <c r="N38" s="1"/>
      <c r="O38" s="1">
        <f t="shared" ref="O38" si="23">E38/5</f>
        <v>0</v>
      </c>
      <c r="P38" s="5"/>
      <c r="Q38" s="5"/>
      <c r="R38" s="5">
        <f t="shared" si="18"/>
        <v>0</v>
      </c>
      <c r="S38" s="5"/>
      <c r="T38" s="1"/>
      <c r="U38" s="1" t="e">
        <f t="shared" si="5"/>
        <v>#DIV/0!</v>
      </c>
      <c r="V38" s="1" t="e">
        <f t="shared" si="6"/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 t="s">
        <v>80</v>
      </c>
      <c r="AD38" s="1">
        <f t="shared" si="7"/>
        <v>0</v>
      </c>
      <c r="AE38" s="7">
        <v>10</v>
      </c>
      <c r="AF38" s="11">
        <f t="shared" si="19"/>
        <v>0</v>
      </c>
      <c r="AG38" s="1">
        <f t="shared" si="20"/>
        <v>0</v>
      </c>
      <c r="AH38" s="1">
        <v>12</v>
      </c>
      <c r="AI38" s="1">
        <v>84</v>
      </c>
      <c r="AJ38" s="11">
        <f t="shared" si="21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86</v>
      </c>
      <c r="B39" s="1" t="s">
        <v>41</v>
      </c>
      <c r="C39" s="1">
        <v>248</v>
      </c>
      <c r="D39" s="1">
        <v>4</v>
      </c>
      <c r="E39" s="1">
        <v>127</v>
      </c>
      <c r="F39" s="1">
        <v>96</v>
      </c>
      <c r="G39" s="7">
        <v>0.9</v>
      </c>
      <c r="H39" s="1">
        <v>180</v>
      </c>
      <c r="I39" s="1" t="s">
        <v>39</v>
      </c>
      <c r="J39" s="1">
        <v>129</v>
      </c>
      <c r="K39" s="1">
        <f t="shared" si="17"/>
        <v>-2</v>
      </c>
      <c r="L39" s="1"/>
      <c r="M39" s="1"/>
      <c r="N39" s="1"/>
      <c r="O39" s="1">
        <f t="shared" si="3"/>
        <v>25.4</v>
      </c>
      <c r="P39" s="5">
        <v>259.59999999999997</v>
      </c>
      <c r="Q39" s="5">
        <f t="shared" ref="Q39:Q40" si="24">14*O39-F39</f>
        <v>259.59999999999997</v>
      </c>
      <c r="R39" s="5">
        <f t="shared" si="18"/>
        <v>288</v>
      </c>
      <c r="S39" s="5"/>
      <c r="T39" s="1"/>
      <c r="U39" s="1">
        <f t="shared" si="5"/>
        <v>15.118110236220474</v>
      </c>
      <c r="V39" s="1">
        <f t="shared" si="6"/>
        <v>3.7795275590551185</v>
      </c>
      <c r="W39" s="1">
        <v>13.8</v>
      </c>
      <c r="X39" s="1">
        <v>11</v>
      </c>
      <c r="Y39" s="1">
        <v>24.8</v>
      </c>
      <c r="Z39" s="1">
        <v>12.6</v>
      </c>
      <c r="AA39" s="1">
        <v>20.2</v>
      </c>
      <c r="AB39" s="1">
        <v>1.6</v>
      </c>
      <c r="AC39" s="1" t="s">
        <v>42</v>
      </c>
      <c r="AD39" s="1">
        <f t="shared" si="7"/>
        <v>233.64</v>
      </c>
      <c r="AE39" s="7">
        <v>8</v>
      </c>
      <c r="AF39" s="11">
        <f t="shared" si="19"/>
        <v>36</v>
      </c>
      <c r="AG39" s="1">
        <f t="shared" si="20"/>
        <v>259.2</v>
      </c>
      <c r="AH39" s="1">
        <v>12</v>
      </c>
      <c r="AI39" s="1">
        <v>84</v>
      </c>
      <c r="AJ39" s="11">
        <f t="shared" si="21"/>
        <v>0.42857142857142855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87</v>
      </c>
      <c r="B40" s="1" t="s">
        <v>41</v>
      </c>
      <c r="C40" s="1">
        <v>403</v>
      </c>
      <c r="D40" s="1">
        <v>96</v>
      </c>
      <c r="E40" s="1">
        <v>227</v>
      </c>
      <c r="F40" s="1">
        <v>210</v>
      </c>
      <c r="G40" s="7">
        <v>0.9</v>
      </c>
      <c r="H40" s="1">
        <v>180</v>
      </c>
      <c r="I40" s="1" t="s">
        <v>39</v>
      </c>
      <c r="J40" s="1">
        <v>230</v>
      </c>
      <c r="K40" s="1">
        <f t="shared" si="17"/>
        <v>-3</v>
      </c>
      <c r="L40" s="1"/>
      <c r="M40" s="1"/>
      <c r="N40" s="1"/>
      <c r="O40" s="1">
        <f t="shared" si="3"/>
        <v>45.4</v>
      </c>
      <c r="P40" s="5">
        <v>425.6</v>
      </c>
      <c r="Q40" s="5">
        <f t="shared" si="24"/>
        <v>425.6</v>
      </c>
      <c r="R40" s="5">
        <f t="shared" si="18"/>
        <v>384</v>
      </c>
      <c r="S40" s="5"/>
      <c r="T40" s="1"/>
      <c r="U40" s="1">
        <f t="shared" si="5"/>
        <v>13.083700440528634</v>
      </c>
      <c r="V40" s="1">
        <f t="shared" si="6"/>
        <v>4.6255506607929515</v>
      </c>
      <c r="W40" s="1">
        <v>29.6</v>
      </c>
      <c r="X40" s="1">
        <v>39</v>
      </c>
      <c r="Y40" s="1">
        <v>49</v>
      </c>
      <c r="Z40" s="1">
        <v>16.399999999999999</v>
      </c>
      <c r="AA40" s="1">
        <v>37.799999999999997</v>
      </c>
      <c r="AB40" s="1">
        <v>12.4</v>
      </c>
      <c r="AC40" s="1" t="s">
        <v>42</v>
      </c>
      <c r="AD40" s="1">
        <f t="shared" si="7"/>
        <v>383.04</v>
      </c>
      <c r="AE40" s="7">
        <v>8</v>
      </c>
      <c r="AF40" s="11">
        <f t="shared" si="19"/>
        <v>48</v>
      </c>
      <c r="AG40" s="1">
        <f t="shared" si="20"/>
        <v>345.6</v>
      </c>
      <c r="AH40" s="1">
        <v>12</v>
      </c>
      <c r="AI40" s="1">
        <v>84</v>
      </c>
      <c r="AJ40" s="11">
        <f t="shared" si="21"/>
        <v>0.5714285714285714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5" t="s">
        <v>88</v>
      </c>
      <c r="B41" s="1" t="s">
        <v>41</v>
      </c>
      <c r="C41" s="1"/>
      <c r="D41" s="1">
        <v>120</v>
      </c>
      <c r="E41" s="1"/>
      <c r="F41" s="1">
        <v>120</v>
      </c>
      <c r="G41" s="7">
        <v>0.7</v>
      </c>
      <c r="H41" s="1">
        <v>180</v>
      </c>
      <c r="I41" s="1" t="s">
        <v>39</v>
      </c>
      <c r="J41" s="1"/>
      <c r="K41" s="1">
        <f t="shared" si="17"/>
        <v>0</v>
      </c>
      <c r="L41" s="1"/>
      <c r="M41" s="1"/>
      <c r="N41" s="1"/>
      <c r="O41" s="1">
        <f t="shared" si="3"/>
        <v>0</v>
      </c>
      <c r="P41" s="5"/>
      <c r="Q41" s="5"/>
      <c r="R41" s="5">
        <f t="shared" si="18"/>
        <v>0</v>
      </c>
      <c r="S41" s="5"/>
      <c r="T41" s="1"/>
      <c r="U41" s="1" t="e">
        <f t="shared" si="5"/>
        <v>#DIV/0!</v>
      </c>
      <c r="V41" s="1" t="e">
        <f t="shared" si="6"/>
        <v>#DIV/0!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 t="s">
        <v>78</v>
      </c>
      <c r="AD41" s="1">
        <f t="shared" si="7"/>
        <v>0</v>
      </c>
      <c r="AE41" s="7">
        <v>10</v>
      </c>
      <c r="AF41" s="11">
        <f t="shared" si="19"/>
        <v>0</v>
      </c>
      <c r="AG41" s="1">
        <f t="shared" si="20"/>
        <v>0</v>
      </c>
      <c r="AH41" s="1">
        <v>12</v>
      </c>
      <c r="AI41" s="1">
        <v>84</v>
      </c>
      <c r="AJ41" s="11">
        <f t="shared" si="21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89</v>
      </c>
      <c r="B42" s="1" t="s">
        <v>41</v>
      </c>
      <c r="C42" s="1">
        <v>155</v>
      </c>
      <c r="D42" s="1">
        <v>2</v>
      </c>
      <c r="E42" s="1">
        <v>22</v>
      </c>
      <c r="F42" s="1">
        <v>133</v>
      </c>
      <c r="G42" s="7">
        <v>0.4</v>
      </c>
      <c r="H42" s="1">
        <v>180</v>
      </c>
      <c r="I42" s="1" t="s">
        <v>39</v>
      </c>
      <c r="J42" s="1">
        <v>22</v>
      </c>
      <c r="K42" s="1">
        <f t="shared" si="17"/>
        <v>0</v>
      </c>
      <c r="L42" s="1"/>
      <c r="M42" s="1"/>
      <c r="N42" s="1"/>
      <c r="O42" s="1">
        <f t="shared" si="3"/>
        <v>4.4000000000000004</v>
      </c>
      <c r="P42" s="5"/>
      <c r="Q42" s="5"/>
      <c r="R42" s="5">
        <f t="shared" si="18"/>
        <v>0</v>
      </c>
      <c r="S42" s="5"/>
      <c r="T42" s="1"/>
      <c r="U42" s="1">
        <f t="shared" si="5"/>
        <v>30.227272727272723</v>
      </c>
      <c r="V42" s="1">
        <f t="shared" si="6"/>
        <v>30.227272727272723</v>
      </c>
      <c r="W42" s="1">
        <v>9</v>
      </c>
      <c r="X42" s="1">
        <v>2</v>
      </c>
      <c r="Y42" s="1">
        <v>0</v>
      </c>
      <c r="Z42" s="1">
        <v>0</v>
      </c>
      <c r="AA42" s="1">
        <v>0</v>
      </c>
      <c r="AB42" s="1">
        <v>0</v>
      </c>
      <c r="AC42" s="21" t="s">
        <v>51</v>
      </c>
      <c r="AD42" s="1">
        <f t="shared" si="7"/>
        <v>0</v>
      </c>
      <c r="AE42" s="7">
        <v>16</v>
      </c>
      <c r="AF42" s="11">
        <f t="shared" si="19"/>
        <v>0</v>
      </c>
      <c r="AG42" s="1">
        <f t="shared" si="20"/>
        <v>0</v>
      </c>
      <c r="AH42" s="1">
        <v>12</v>
      </c>
      <c r="AI42" s="1">
        <v>84</v>
      </c>
      <c r="AJ42" s="11">
        <f t="shared" si="21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6" t="s">
        <v>90</v>
      </c>
      <c r="B43" s="16" t="s">
        <v>41</v>
      </c>
      <c r="C43" s="16">
        <v>22</v>
      </c>
      <c r="D43" s="16">
        <v>1</v>
      </c>
      <c r="E43" s="16">
        <v>1</v>
      </c>
      <c r="F43" s="16"/>
      <c r="G43" s="17">
        <v>0</v>
      </c>
      <c r="H43" s="16">
        <v>180</v>
      </c>
      <c r="I43" s="16" t="s">
        <v>59</v>
      </c>
      <c r="J43" s="16">
        <v>65</v>
      </c>
      <c r="K43" s="16">
        <f t="shared" si="17"/>
        <v>-64</v>
      </c>
      <c r="L43" s="16"/>
      <c r="M43" s="16"/>
      <c r="N43" s="16"/>
      <c r="O43" s="16">
        <f t="shared" si="3"/>
        <v>0.2</v>
      </c>
      <c r="P43" s="18"/>
      <c r="Q43" s="18"/>
      <c r="R43" s="18"/>
      <c r="S43" s="18"/>
      <c r="T43" s="16"/>
      <c r="U43" s="16">
        <f t="shared" si="5"/>
        <v>0</v>
      </c>
      <c r="V43" s="16">
        <f t="shared" si="6"/>
        <v>0</v>
      </c>
      <c r="W43" s="16">
        <v>2</v>
      </c>
      <c r="X43" s="16">
        <v>28.8</v>
      </c>
      <c r="Y43" s="16">
        <v>9.1999999999999993</v>
      </c>
      <c r="Z43" s="16">
        <v>12.8</v>
      </c>
      <c r="AA43" s="16">
        <v>3.8</v>
      </c>
      <c r="AB43" s="16">
        <v>3.2</v>
      </c>
      <c r="AC43" s="16" t="s">
        <v>83</v>
      </c>
      <c r="AD43" s="16">
        <f t="shared" si="7"/>
        <v>0</v>
      </c>
      <c r="AE43" s="17"/>
      <c r="AF43" s="19"/>
      <c r="AG43" s="16"/>
      <c r="AH43" s="16"/>
      <c r="AI43" s="16"/>
      <c r="AJ43" s="19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91</v>
      </c>
      <c r="B44" s="1" t="s">
        <v>38</v>
      </c>
      <c r="C44" s="1">
        <v>735</v>
      </c>
      <c r="D44" s="1">
        <v>720</v>
      </c>
      <c r="E44" s="1">
        <v>515</v>
      </c>
      <c r="F44" s="1">
        <v>880</v>
      </c>
      <c r="G44" s="7">
        <v>1</v>
      </c>
      <c r="H44" s="1">
        <v>180</v>
      </c>
      <c r="I44" s="1" t="s">
        <v>39</v>
      </c>
      <c r="J44" s="1">
        <v>518</v>
      </c>
      <c r="K44" s="1">
        <f t="shared" si="17"/>
        <v>-3</v>
      </c>
      <c r="L44" s="1"/>
      <c r="M44" s="1"/>
      <c r="N44" s="1"/>
      <c r="O44" s="1">
        <f t="shared" si="3"/>
        <v>103</v>
      </c>
      <c r="P44" s="5">
        <v>562</v>
      </c>
      <c r="Q44" s="5">
        <v>0</v>
      </c>
      <c r="R44" s="5">
        <f t="shared" ref="R44:R48" si="25">AE44*AF44</f>
        <v>0</v>
      </c>
      <c r="S44" s="5">
        <v>0</v>
      </c>
      <c r="T44" s="1" t="s">
        <v>131</v>
      </c>
      <c r="U44" s="1">
        <f t="shared" si="5"/>
        <v>8.5436893203883493</v>
      </c>
      <c r="V44" s="1">
        <f t="shared" si="6"/>
        <v>8.5436893203883493</v>
      </c>
      <c r="W44" s="1">
        <v>98</v>
      </c>
      <c r="X44" s="1">
        <v>99</v>
      </c>
      <c r="Y44" s="1">
        <v>119</v>
      </c>
      <c r="Z44" s="1">
        <v>121</v>
      </c>
      <c r="AA44" s="1">
        <v>141.19999999999999</v>
      </c>
      <c r="AB44" s="1">
        <v>8</v>
      </c>
      <c r="AC44" s="1" t="s">
        <v>133</v>
      </c>
      <c r="AD44" s="1">
        <f t="shared" si="7"/>
        <v>0</v>
      </c>
      <c r="AE44" s="7">
        <v>5</v>
      </c>
      <c r="AF44" s="11">
        <f t="shared" ref="AF44:AF48" si="26">MROUND(Q44,AE44*AH44)/AE44</f>
        <v>0</v>
      </c>
      <c r="AG44" s="1">
        <f t="shared" ref="AG44:AG48" si="27">AF44*AE44*G44</f>
        <v>0</v>
      </c>
      <c r="AH44" s="1">
        <v>12</v>
      </c>
      <c r="AI44" s="1">
        <v>144</v>
      </c>
      <c r="AJ44" s="11">
        <f t="shared" ref="AJ44:AJ48" si="28">AF44/AI44</f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92</v>
      </c>
      <c r="B45" s="1" t="s">
        <v>41</v>
      </c>
      <c r="C45" s="1">
        <v>158</v>
      </c>
      <c r="D45" s="1">
        <v>401</v>
      </c>
      <c r="E45" s="1">
        <v>66</v>
      </c>
      <c r="F45" s="1">
        <v>385</v>
      </c>
      <c r="G45" s="7">
        <v>0.4</v>
      </c>
      <c r="H45" s="1">
        <v>180</v>
      </c>
      <c r="I45" s="1" t="s">
        <v>39</v>
      </c>
      <c r="J45" s="1">
        <v>95</v>
      </c>
      <c r="K45" s="1">
        <f t="shared" si="17"/>
        <v>-29</v>
      </c>
      <c r="L45" s="1"/>
      <c r="M45" s="1"/>
      <c r="N45" s="1"/>
      <c r="O45" s="1">
        <f t="shared" si="3"/>
        <v>13.2</v>
      </c>
      <c r="P45" s="5"/>
      <c r="Q45" s="5"/>
      <c r="R45" s="5">
        <f t="shared" si="25"/>
        <v>0</v>
      </c>
      <c r="S45" s="5"/>
      <c r="T45" s="1"/>
      <c r="U45" s="1">
        <f t="shared" si="5"/>
        <v>29.166666666666668</v>
      </c>
      <c r="V45" s="1">
        <f t="shared" si="6"/>
        <v>29.166666666666668</v>
      </c>
      <c r="W45" s="1">
        <v>26.6</v>
      </c>
      <c r="X45" s="1">
        <v>5</v>
      </c>
      <c r="Y45" s="1">
        <v>0</v>
      </c>
      <c r="Z45" s="1">
        <v>0</v>
      </c>
      <c r="AA45" s="1">
        <v>0</v>
      </c>
      <c r="AB45" s="1">
        <v>0</v>
      </c>
      <c r="AC45" s="1" t="s">
        <v>82</v>
      </c>
      <c r="AD45" s="1">
        <f t="shared" si="7"/>
        <v>0</v>
      </c>
      <c r="AE45" s="7">
        <v>16</v>
      </c>
      <c r="AF45" s="11">
        <f t="shared" si="26"/>
        <v>0</v>
      </c>
      <c r="AG45" s="1">
        <f t="shared" si="27"/>
        <v>0</v>
      </c>
      <c r="AH45" s="1">
        <v>12</v>
      </c>
      <c r="AI45" s="1">
        <v>84</v>
      </c>
      <c r="AJ45" s="11">
        <f t="shared" si="28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93</v>
      </c>
      <c r="B46" s="1" t="s">
        <v>41</v>
      </c>
      <c r="C46" s="1"/>
      <c r="D46" s="1">
        <v>360</v>
      </c>
      <c r="E46" s="1">
        <v>123</v>
      </c>
      <c r="F46" s="1">
        <v>237</v>
      </c>
      <c r="G46" s="7">
        <v>0.7</v>
      </c>
      <c r="H46" s="1">
        <v>180</v>
      </c>
      <c r="I46" s="1" t="s">
        <v>39</v>
      </c>
      <c r="J46" s="1">
        <v>151</v>
      </c>
      <c r="K46" s="1">
        <f t="shared" si="17"/>
        <v>-28</v>
      </c>
      <c r="L46" s="1"/>
      <c r="M46" s="1"/>
      <c r="N46" s="1"/>
      <c r="O46" s="1">
        <f t="shared" si="3"/>
        <v>24.6</v>
      </c>
      <c r="P46" s="5">
        <v>107.40000000000003</v>
      </c>
      <c r="Q46" s="5">
        <f t="shared" ref="Q46:Q48" si="29">14*O46-F46</f>
        <v>107.40000000000003</v>
      </c>
      <c r="R46" s="5">
        <f t="shared" si="25"/>
        <v>120</v>
      </c>
      <c r="S46" s="5"/>
      <c r="T46" s="1"/>
      <c r="U46" s="1">
        <f t="shared" si="5"/>
        <v>14.512195121951219</v>
      </c>
      <c r="V46" s="1">
        <f t="shared" si="6"/>
        <v>9.6341463414634134</v>
      </c>
      <c r="W46" s="1">
        <v>7.6</v>
      </c>
      <c r="X46" s="1">
        <v>16</v>
      </c>
      <c r="Y46" s="1">
        <v>0</v>
      </c>
      <c r="Z46" s="1">
        <v>0</v>
      </c>
      <c r="AA46" s="1">
        <v>0</v>
      </c>
      <c r="AB46" s="1">
        <v>0</v>
      </c>
      <c r="AC46" s="1" t="s">
        <v>82</v>
      </c>
      <c r="AD46" s="1">
        <f t="shared" si="7"/>
        <v>75.180000000000021</v>
      </c>
      <c r="AE46" s="7">
        <v>10</v>
      </c>
      <c r="AF46" s="11">
        <f t="shared" si="26"/>
        <v>12</v>
      </c>
      <c r="AG46" s="1">
        <f t="shared" si="27"/>
        <v>84</v>
      </c>
      <c r="AH46" s="1">
        <v>12</v>
      </c>
      <c r="AI46" s="1">
        <v>84</v>
      </c>
      <c r="AJ46" s="11">
        <f t="shared" si="28"/>
        <v>0.14285714285714285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94</v>
      </c>
      <c r="B47" s="1" t="s">
        <v>41</v>
      </c>
      <c r="C47" s="1">
        <v>143</v>
      </c>
      <c r="D47" s="1">
        <v>1</v>
      </c>
      <c r="E47" s="1">
        <v>106</v>
      </c>
      <c r="F47" s="1"/>
      <c r="G47" s="7">
        <v>0.4</v>
      </c>
      <c r="H47" s="1">
        <v>180</v>
      </c>
      <c r="I47" s="1" t="s">
        <v>39</v>
      </c>
      <c r="J47" s="1">
        <v>119</v>
      </c>
      <c r="K47" s="1">
        <f t="shared" si="17"/>
        <v>-13</v>
      </c>
      <c r="L47" s="1"/>
      <c r="M47" s="1"/>
      <c r="N47" s="1"/>
      <c r="O47" s="1">
        <f t="shared" si="3"/>
        <v>21.2</v>
      </c>
      <c r="P47" s="5">
        <v>296.8</v>
      </c>
      <c r="Q47" s="5">
        <f t="shared" si="29"/>
        <v>296.8</v>
      </c>
      <c r="R47" s="5">
        <f t="shared" si="25"/>
        <v>384</v>
      </c>
      <c r="S47" s="5"/>
      <c r="T47" s="1"/>
      <c r="U47" s="1">
        <f t="shared" si="5"/>
        <v>18.113207547169811</v>
      </c>
      <c r="V47" s="1">
        <f t="shared" si="6"/>
        <v>0</v>
      </c>
      <c r="W47" s="1">
        <v>8.4</v>
      </c>
      <c r="X47" s="1">
        <v>8.4</v>
      </c>
      <c r="Y47" s="1">
        <v>0</v>
      </c>
      <c r="Z47" s="1">
        <v>0</v>
      </c>
      <c r="AA47" s="1">
        <v>0</v>
      </c>
      <c r="AB47" s="1">
        <v>0</v>
      </c>
      <c r="AC47" s="1" t="s">
        <v>82</v>
      </c>
      <c r="AD47" s="1">
        <f t="shared" si="7"/>
        <v>118.72000000000001</v>
      </c>
      <c r="AE47" s="7">
        <v>16</v>
      </c>
      <c r="AF47" s="11">
        <f t="shared" si="26"/>
        <v>24</v>
      </c>
      <c r="AG47" s="1">
        <f t="shared" si="27"/>
        <v>153.60000000000002</v>
      </c>
      <c r="AH47" s="1">
        <v>12</v>
      </c>
      <c r="AI47" s="1">
        <v>84</v>
      </c>
      <c r="AJ47" s="11">
        <f t="shared" si="28"/>
        <v>0.2857142857142857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95</v>
      </c>
      <c r="B48" s="1" t="s">
        <v>41</v>
      </c>
      <c r="C48" s="1"/>
      <c r="D48" s="1">
        <v>245</v>
      </c>
      <c r="E48" s="1">
        <v>120</v>
      </c>
      <c r="F48" s="1">
        <v>120</v>
      </c>
      <c r="G48" s="7">
        <v>0.7</v>
      </c>
      <c r="H48" s="1">
        <v>180</v>
      </c>
      <c r="I48" s="1" t="s">
        <v>39</v>
      </c>
      <c r="J48" s="1">
        <v>174</v>
      </c>
      <c r="K48" s="1">
        <f t="shared" si="17"/>
        <v>-54</v>
      </c>
      <c r="L48" s="1"/>
      <c r="M48" s="1"/>
      <c r="N48" s="1"/>
      <c r="O48" s="1">
        <f t="shared" si="3"/>
        <v>24</v>
      </c>
      <c r="P48" s="5">
        <v>216</v>
      </c>
      <c r="Q48" s="5">
        <f t="shared" si="29"/>
        <v>216</v>
      </c>
      <c r="R48" s="5">
        <f t="shared" si="25"/>
        <v>240</v>
      </c>
      <c r="S48" s="5"/>
      <c r="T48" s="1"/>
      <c r="U48" s="1">
        <f t="shared" si="5"/>
        <v>15</v>
      </c>
      <c r="V48" s="1">
        <f t="shared" si="6"/>
        <v>5</v>
      </c>
      <c r="W48" s="1">
        <v>17</v>
      </c>
      <c r="X48" s="1">
        <v>7.4</v>
      </c>
      <c r="Y48" s="1">
        <v>0</v>
      </c>
      <c r="Z48" s="1">
        <v>0</v>
      </c>
      <c r="AA48" s="1">
        <v>0</v>
      </c>
      <c r="AB48" s="1">
        <v>0</v>
      </c>
      <c r="AC48" s="1" t="s">
        <v>82</v>
      </c>
      <c r="AD48" s="1">
        <f t="shared" si="7"/>
        <v>151.19999999999999</v>
      </c>
      <c r="AE48" s="7">
        <v>10</v>
      </c>
      <c r="AF48" s="11">
        <f t="shared" si="26"/>
        <v>24</v>
      </c>
      <c r="AG48" s="1">
        <f t="shared" si="27"/>
        <v>168</v>
      </c>
      <c r="AH48" s="1">
        <v>12</v>
      </c>
      <c r="AI48" s="1">
        <v>84</v>
      </c>
      <c r="AJ48" s="11">
        <f t="shared" si="28"/>
        <v>0.2857142857142857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6" t="s">
        <v>96</v>
      </c>
      <c r="B49" s="16" t="s">
        <v>41</v>
      </c>
      <c r="C49" s="16">
        <v>114</v>
      </c>
      <c r="D49" s="16"/>
      <c r="E49" s="16">
        <v>36</v>
      </c>
      <c r="F49" s="16">
        <v>76</v>
      </c>
      <c r="G49" s="17">
        <v>0</v>
      </c>
      <c r="H49" s="16">
        <v>180</v>
      </c>
      <c r="I49" s="16" t="s">
        <v>59</v>
      </c>
      <c r="J49" s="16">
        <v>36</v>
      </c>
      <c r="K49" s="16">
        <f t="shared" si="17"/>
        <v>0</v>
      </c>
      <c r="L49" s="16"/>
      <c r="M49" s="16"/>
      <c r="N49" s="16"/>
      <c r="O49" s="16">
        <f t="shared" si="3"/>
        <v>7.2</v>
      </c>
      <c r="P49" s="18"/>
      <c r="Q49" s="18"/>
      <c r="R49" s="18"/>
      <c r="S49" s="18"/>
      <c r="T49" s="16"/>
      <c r="U49" s="16">
        <f t="shared" si="5"/>
        <v>10.555555555555555</v>
      </c>
      <c r="V49" s="16">
        <f t="shared" si="6"/>
        <v>10.555555555555555</v>
      </c>
      <c r="W49" s="16">
        <v>1.6</v>
      </c>
      <c r="X49" s="16">
        <v>0.2</v>
      </c>
      <c r="Y49" s="16">
        <v>2.2000000000000002</v>
      </c>
      <c r="Z49" s="16">
        <v>12.4</v>
      </c>
      <c r="AA49" s="16">
        <v>4.8</v>
      </c>
      <c r="AB49" s="16">
        <v>0</v>
      </c>
      <c r="AC49" s="22" t="s">
        <v>128</v>
      </c>
      <c r="AD49" s="16">
        <f t="shared" si="7"/>
        <v>0</v>
      </c>
      <c r="AE49" s="17"/>
      <c r="AF49" s="19"/>
      <c r="AG49" s="16"/>
      <c r="AH49" s="16"/>
      <c r="AI49" s="16"/>
      <c r="AJ49" s="19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97</v>
      </c>
      <c r="B50" s="1" t="s">
        <v>41</v>
      </c>
      <c r="C50" s="1">
        <v>186</v>
      </c>
      <c r="D50" s="1"/>
      <c r="E50" s="1">
        <v>41</v>
      </c>
      <c r="F50" s="1">
        <v>125</v>
      </c>
      <c r="G50" s="7">
        <v>0.7</v>
      </c>
      <c r="H50" s="1">
        <v>180</v>
      </c>
      <c r="I50" s="1" t="s">
        <v>39</v>
      </c>
      <c r="J50" s="1">
        <v>41</v>
      </c>
      <c r="K50" s="1">
        <f t="shared" si="17"/>
        <v>0</v>
      </c>
      <c r="L50" s="1"/>
      <c r="M50" s="1"/>
      <c r="N50" s="1"/>
      <c r="O50" s="1">
        <f t="shared" si="3"/>
        <v>8.1999999999999993</v>
      </c>
      <c r="P50" s="5"/>
      <c r="Q50" s="5"/>
      <c r="R50" s="5">
        <f t="shared" ref="R50:R56" si="30">AE50*AF50</f>
        <v>0</v>
      </c>
      <c r="S50" s="5"/>
      <c r="T50" s="1"/>
      <c r="U50" s="1">
        <f t="shared" si="5"/>
        <v>15.243902439024392</v>
      </c>
      <c r="V50" s="1">
        <f t="shared" si="6"/>
        <v>15.243902439024392</v>
      </c>
      <c r="W50" s="1">
        <v>9.6</v>
      </c>
      <c r="X50" s="1">
        <v>9.1999999999999993</v>
      </c>
      <c r="Y50" s="1">
        <v>21.4</v>
      </c>
      <c r="Z50" s="1">
        <v>10</v>
      </c>
      <c r="AA50" s="1">
        <v>13.6</v>
      </c>
      <c r="AB50" s="1">
        <v>0</v>
      </c>
      <c r="AC50" s="1" t="s">
        <v>42</v>
      </c>
      <c r="AD50" s="1">
        <f t="shared" si="7"/>
        <v>0</v>
      </c>
      <c r="AE50" s="7">
        <v>8</v>
      </c>
      <c r="AF50" s="11">
        <f t="shared" ref="AF50:AF56" si="31">MROUND(Q50,AE50*AH50)/AE50</f>
        <v>0</v>
      </c>
      <c r="AG50" s="1">
        <f t="shared" ref="AG50:AG56" si="32">AF50*AE50*G50</f>
        <v>0</v>
      </c>
      <c r="AH50" s="1">
        <v>12</v>
      </c>
      <c r="AI50" s="1">
        <v>84</v>
      </c>
      <c r="AJ50" s="11">
        <f t="shared" ref="AJ50:AJ56" si="33">AF50/AI50</f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98</v>
      </c>
      <c r="B51" s="1" t="s">
        <v>41</v>
      </c>
      <c r="C51" s="1">
        <v>181</v>
      </c>
      <c r="D51" s="1">
        <v>3</v>
      </c>
      <c r="E51" s="1">
        <v>37</v>
      </c>
      <c r="F51" s="1">
        <v>144</v>
      </c>
      <c r="G51" s="7">
        <v>0.7</v>
      </c>
      <c r="H51" s="1">
        <v>180</v>
      </c>
      <c r="I51" s="1" t="s">
        <v>39</v>
      </c>
      <c r="J51" s="1">
        <v>37</v>
      </c>
      <c r="K51" s="1">
        <f t="shared" si="17"/>
        <v>0</v>
      </c>
      <c r="L51" s="1"/>
      <c r="M51" s="1"/>
      <c r="N51" s="1"/>
      <c r="O51" s="1">
        <f t="shared" si="3"/>
        <v>7.4</v>
      </c>
      <c r="P51" s="5"/>
      <c r="Q51" s="5"/>
      <c r="R51" s="5">
        <f t="shared" si="30"/>
        <v>0</v>
      </c>
      <c r="S51" s="5"/>
      <c r="T51" s="1"/>
      <c r="U51" s="1">
        <f t="shared" si="5"/>
        <v>19.45945945945946</v>
      </c>
      <c r="V51" s="1">
        <f t="shared" si="6"/>
        <v>19.45945945945946</v>
      </c>
      <c r="W51" s="1">
        <v>2.8</v>
      </c>
      <c r="X51" s="1">
        <v>3.2</v>
      </c>
      <c r="Y51" s="1">
        <v>15.6</v>
      </c>
      <c r="Z51" s="1">
        <v>14.6</v>
      </c>
      <c r="AA51" s="1">
        <v>7</v>
      </c>
      <c r="AB51" s="1">
        <v>0</v>
      </c>
      <c r="AC51" s="22" t="s">
        <v>129</v>
      </c>
      <c r="AD51" s="1">
        <f t="shared" si="7"/>
        <v>0</v>
      </c>
      <c r="AE51" s="7">
        <v>8</v>
      </c>
      <c r="AF51" s="11">
        <f t="shared" si="31"/>
        <v>0</v>
      </c>
      <c r="AG51" s="1">
        <f t="shared" si="32"/>
        <v>0</v>
      </c>
      <c r="AH51" s="1">
        <v>12</v>
      </c>
      <c r="AI51" s="1">
        <v>84</v>
      </c>
      <c r="AJ51" s="11">
        <f t="shared" si="33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99</v>
      </c>
      <c r="B52" s="1" t="s">
        <v>41</v>
      </c>
      <c r="C52" s="1">
        <v>182</v>
      </c>
      <c r="D52" s="1"/>
      <c r="E52" s="1">
        <v>44</v>
      </c>
      <c r="F52" s="1">
        <v>126</v>
      </c>
      <c r="G52" s="7">
        <v>0.7</v>
      </c>
      <c r="H52" s="1">
        <v>180</v>
      </c>
      <c r="I52" s="1" t="s">
        <v>39</v>
      </c>
      <c r="J52" s="1">
        <v>44</v>
      </c>
      <c r="K52" s="1">
        <f t="shared" si="17"/>
        <v>0</v>
      </c>
      <c r="L52" s="1"/>
      <c r="M52" s="1"/>
      <c r="N52" s="1"/>
      <c r="O52" s="1">
        <f t="shared" si="3"/>
        <v>8.8000000000000007</v>
      </c>
      <c r="P52" s="5"/>
      <c r="Q52" s="5"/>
      <c r="R52" s="5">
        <f t="shared" si="30"/>
        <v>0</v>
      </c>
      <c r="S52" s="5"/>
      <c r="T52" s="1"/>
      <c r="U52" s="1">
        <f t="shared" si="5"/>
        <v>14.318181818181817</v>
      </c>
      <c r="V52" s="1">
        <f t="shared" si="6"/>
        <v>14.318181818181817</v>
      </c>
      <c r="W52" s="1">
        <v>3.8</v>
      </c>
      <c r="X52" s="1">
        <v>5.2</v>
      </c>
      <c r="Y52" s="1">
        <v>13</v>
      </c>
      <c r="Z52" s="1">
        <v>6</v>
      </c>
      <c r="AA52" s="1">
        <v>9</v>
      </c>
      <c r="AB52" s="1">
        <v>0</v>
      </c>
      <c r="AC52" s="1" t="s">
        <v>42</v>
      </c>
      <c r="AD52" s="1">
        <f t="shared" si="7"/>
        <v>0</v>
      </c>
      <c r="AE52" s="7">
        <v>8</v>
      </c>
      <c r="AF52" s="11">
        <f t="shared" si="31"/>
        <v>0</v>
      </c>
      <c r="AG52" s="1">
        <f t="shared" si="32"/>
        <v>0</v>
      </c>
      <c r="AH52" s="1">
        <v>12</v>
      </c>
      <c r="AI52" s="1">
        <v>84</v>
      </c>
      <c r="AJ52" s="11">
        <f t="shared" si="33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100</v>
      </c>
      <c r="B53" s="1" t="s">
        <v>41</v>
      </c>
      <c r="C53" s="1">
        <v>371</v>
      </c>
      <c r="D53" s="1">
        <v>2</v>
      </c>
      <c r="E53" s="1">
        <v>84</v>
      </c>
      <c r="F53" s="1">
        <v>254</v>
      </c>
      <c r="G53" s="7">
        <v>0.7</v>
      </c>
      <c r="H53" s="1">
        <v>180</v>
      </c>
      <c r="I53" s="1" t="s">
        <v>39</v>
      </c>
      <c r="J53" s="1">
        <v>84</v>
      </c>
      <c r="K53" s="1">
        <f t="shared" si="17"/>
        <v>0</v>
      </c>
      <c r="L53" s="1"/>
      <c r="M53" s="1"/>
      <c r="N53" s="1"/>
      <c r="O53" s="1">
        <f t="shared" si="3"/>
        <v>16.8</v>
      </c>
      <c r="P53" s="5"/>
      <c r="Q53" s="5"/>
      <c r="R53" s="5">
        <f t="shared" si="30"/>
        <v>0</v>
      </c>
      <c r="S53" s="5"/>
      <c r="T53" s="1"/>
      <c r="U53" s="1">
        <f t="shared" si="5"/>
        <v>15.119047619047619</v>
      </c>
      <c r="V53" s="1">
        <f t="shared" si="6"/>
        <v>15.119047619047619</v>
      </c>
      <c r="W53" s="1">
        <v>9.1999999999999993</v>
      </c>
      <c r="X53" s="1">
        <v>5.4</v>
      </c>
      <c r="Y53" s="1">
        <v>29.2</v>
      </c>
      <c r="Z53" s="1">
        <v>3.6</v>
      </c>
      <c r="AA53" s="1">
        <v>14.4</v>
      </c>
      <c r="AB53" s="1">
        <v>6.6</v>
      </c>
      <c r="AC53" s="1" t="s">
        <v>42</v>
      </c>
      <c r="AD53" s="1">
        <f t="shared" si="7"/>
        <v>0</v>
      </c>
      <c r="AE53" s="7">
        <v>8</v>
      </c>
      <c r="AF53" s="11">
        <f t="shared" si="31"/>
        <v>0</v>
      </c>
      <c r="AG53" s="1">
        <f t="shared" si="32"/>
        <v>0</v>
      </c>
      <c r="AH53" s="1">
        <v>12</v>
      </c>
      <c r="AI53" s="1">
        <v>84</v>
      </c>
      <c r="AJ53" s="11">
        <f t="shared" si="33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101</v>
      </c>
      <c r="B54" s="1" t="s">
        <v>41</v>
      </c>
      <c r="C54" s="1">
        <v>185</v>
      </c>
      <c r="D54" s="1">
        <v>96</v>
      </c>
      <c r="E54" s="1">
        <v>65</v>
      </c>
      <c r="F54" s="1">
        <v>210</v>
      </c>
      <c r="G54" s="7">
        <v>0.9</v>
      </c>
      <c r="H54" s="1">
        <v>180</v>
      </c>
      <c r="I54" s="1" t="s">
        <v>39</v>
      </c>
      <c r="J54" s="1">
        <v>74</v>
      </c>
      <c r="K54" s="1">
        <f t="shared" si="17"/>
        <v>-9</v>
      </c>
      <c r="L54" s="1"/>
      <c r="M54" s="1"/>
      <c r="N54" s="1"/>
      <c r="O54" s="1">
        <f t="shared" si="3"/>
        <v>13</v>
      </c>
      <c r="P54" s="5"/>
      <c r="Q54" s="5"/>
      <c r="R54" s="5">
        <f t="shared" si="30"/>
        <v>0</v>
      </c>
      <c r="S54" s="5"/>
      <c r="T54" s="1"/>
      <c r="U54" s="1">
        <f t="shared" si="5"/>
        <v>16.153846153846153</v>
      </c>
      <c r="V54" s="1">
        <f t="shared" si="6"/>
        <v>16.153846153846153</v>
      </c>
      <c r="W54" s="1">
        <v>4.4000000000000004</v>
      </c>
      <c r="X54" s="1">
        <v>15.4</v>
      </c>
      <c r="Y54" s="1">
        <v>20.399999999999999</v>
      </c>
      <c r="Z54" s="1">
        <v>0.4</v>
      </c>
      <c r="AA54" s="1">
        <v>20.6</v>
      </c>
      <c r="AB54" s="1">
        <v>3.4</v>
      </c>
      <c r="AC54" s="1" t="s">
        <v>42</v>
      </c>
      <c r="AD54" s="1">
        <f t="shared" si="7"/>
        <v>0</v>
      </c>
      <c r="AE54" s="7">
        <v>8</v>
      </c>
      <c r="AF54" s="11">
        <f t="shared" si="31"/>
        <v>0</v>
      </c>
      <c r="AG54" s="1">
        <f t="shared" si="32"/>
        <v>0</v>
      </c>
      <c r="AH54" s="1">
        <v>12</v>
      </c>
      <c r="AI54" s="1">
        <v>84</v>
      </c>
      <c r="AJ54" s="11">
        <f t="shared" si="33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102</v>
      </c>
      <c r="B55" s="1" t="s">
        <v>41</v>
      </c>
      <c r="C55" s="1">
        <v>181</v>
      </c>
      <c r="D55" s="1">
        <v>96</v>
      </c>
      <c r="E55" s="1">
        <v>46</v>
      </c>
      <c r="F55" s="1">
        <v>220</v>
      </c>
      <c r="G55" s="7">
        <v>0.9</v>
      </c>
      <c r="H55" s="1">
        <v>180</v>
      </c>
      <c r="I55" s="1" t="s">
        <v>39</v>
      </c>
      <c r="J55" s="1">
        <v>46</v>
      </c>
      <c r="K55" s="1">
        <f t="shared" si="17"/>
        <v>0</v>
      </c>
      <c r="L55" s="1"/>
      <c r="M55" s="1"/>
      <c r="N55" s="1"/>
      <c r="O55" s="1">
        <f t="shared" si="3"/>
        <v>9.1999999999999993</v>
      </c>
      <c r="P55" s="5"/>
      <c r="Q55" s="5"/>
      <c r="R55" s="5">
        <f t="shared" si="30"/>
        <v>0</v>
      </c>
      <c r="S55" s="5"/>
      <c r="T55" s="1"/>
      <c r="U55" s="1">
        <f t="shared" si="5"/>
        <v>23.913043478260871</v>
      </c>
      <c r="V55" s="1">
        <f t="shared" si="6"/>
        <v>23.913043478260871</v>
      </c>
      <c r="W55" s="1">
        <v>7.4</v>
      </c>
      <c r="X55" s="1">
        <v>16</v>
      </c>
      <c r="Y55" s="1">
        <v>18.600000000000001</v>
      </c>
      <c r="Z55" s="1">
        <v>10</v>
      </c>
      <c r="AA55" s="1">
        <v>22.4</v>
      </c>
      <c r="AB55" s="1">
        <v>6.8</v>
      </c>
      <c r="AC55" s="22" t="s">
        <v>129</v>
      </c>
      <c r="AD55" s="1">
        <f t="shared" si="7"/>
        <v>0</v>
      </c>
      <c r="AE55" s="7">
        <v>8</v>
      </c>
      <c r="AF55" s="11">
        <f t="shared" si="31"/>
        <v>0</v>
      </c>
      <c r="AG55" s="1">
        <f t="shared" si="32"/>
        <v>0</v>
      </c>
      <c r="AH55" s="1">
        <v>12</v>
      </c>
      <c r="AI55" s="1">
        <v>84</v>
      </c>
      <c r="AJ55" s="11">
        <f t="shared" si="33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103</v>
      </c>
      <c r="B56" s="1" t="s">
        <v>38</v>
      </c>
      <c r="C56" s="1">
        <v>335</v>
      </c>
      <c r="D56" s="1"/>
      <c r="E56" s="1">
        <v>215</v>
      </c>
      <c r="F56" s="1">
        <v>100</v>
      </c>
      <c r="G56" s="7">
        <v>1</v>
      </c>
      <c r="H56" s="1">
        <v>180</v>
      </c>
      <c r="I56" s="1" t="s">
        <v>39</v>
      </c>
      <c r="J56" s="1">
        <v>215</v>
      </c>
      <c r="K56" s="1">
        <f t="shared" si="17"/>
        <v>0</v>
      </c>
      <c r="L56" s="1"/>
      <c r="M56" s="1"/>
      <c r="N56" s="1"/>
      <c r="O56" s="1">
        <f t="shared" si="3"/>
        <v>43</v>
      </c>
      <c r="P56" s="5">
        <v>502</v>
      </c>
      <c r="Q56" s="5">
        <v>0</v>
      </c>
      <c r="R56" s="5">
        <f t="shared" si="30"/>
        <v>0</v>
      </c>
      <c r="S56" s="5">
        <v>0</v>
      </c>
      <c r="T56" s="1" t="s">
        <v>131</v>
      </c>
      <c r="U56" s="1">
        <f t="shared" si="5"/>
        <v>2.3255813953488373</v>
      </c>
      <c r="V56" s="1">
        <f t="shared" si="6"/>
        <v>2.3255813953488373</v>
      </c>
      <c r="W56" s="1">
        <v>32</v>
      </c>
      <c r="X56" s="1">
        <v>0</v>
      </c>
      <c r="Y56" s="1">
        <v>56</v>
      </c>
      <c r="Z56" s="1">
        <v>4</v>
      </c>
      <c r="AA56" s="1">
        <v>38</v>
      </c>
      <c r="AB56" s="1">
        <v>5</v>
      </c>
      <c r="AC56" s="1" t="s">
        <v>132</v>
      </c>
      <c r="AD56" s="1">
        <f t="shared" si="7"/>
        <v>0</v>
      </c>
      <c r="AE56" s="7">
        <v>5</v>
      </c>
      <c r="AF56" s="11">
        <f t="shared" si="31"/>
        <v>0</v>
      </c>
      <c r="AG56" s="1">
        <f t="shared" si="32"/>
        <v>0</v>
      </c>
      <c r="AH56" s="1">
        <v>12</v>
      </c>
      <c r="AI56" s="1">
        <v>144</v>
      </c>
      <c r="AJ56" s="11">
        <f t="shared" si="33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23" t="s">
        <v>104</v>
      </c>
      <c r="B57" s="23" t="s">
        <v>41</v>
      </c>
      <c r="C57" s="23"/>
      <c r="D57" s="23"/>
      <c r="E57" s="23"/>
      <c r="F57" s="23"/>
      <c r="G57" s="24">
        <v>0</v>
      </c>
      <c r="H57" s="23">
        <v>180</v>
      </c>
      <c r="I57" s="23" t="s">
        <v>39</v>
      </c>
      <c r="J57" s="23"/>
      <c r="K57" s="23">
        <f t="shared" si="17"/>
        <v>0</v>
      </c>
      <c r="L57" s="23"/>
      <c r="M57" s="23"/>
      <c r="N57" s="23"/>
      <c r="O57" s="23">
        <f t="shared" si="3"/>
        <v>0</v>
      </c>
      <c r="P57" s="25"/>
      <c r="Q57" s="25"/>
      <c r="R57" s="25"/>
      <c r="S57" s="25"/>
      <c r="T57" s="23"/>
      <c r="U57" s="23" t="e">
        <f t="shared" si="5"/>
        <v>#DIV/0!</v>
      </c>
      <c r="V57" s="23" t="e">
        <f t="shared" si="6"/>
        <v>#DIV/0!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 t="s">
        <v>79</v>
      </c>
      <c r="AD57" s="23">
        <f t="shared" si="7"/>
        <v>0</v>
      </c>
      <c r="AE57" s="24">
        <v>5</v>
      </c>
      <c r="AF57" s="26"/>
      <c r="AG57" s="23"/>
      <c r="AH57" s="23">
        <v>12</v>
      </c>
      <c r="AI57" s="23">
        <v>84</v>
      </c>
      <c r="AJ57" s="26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105</v>
      </c>
      <c r="B58" s="1" t="s">
        <v>41</v>
      </c>
      <c r="C58" s="1">
        <v>133</v>
      </c>
      <c r="D58" s="1">
        <v>4</v>
      </c>
      <c r="E58" s="1">
        <v>24</v>
      </c>
      <c r="F58" s="1">
        <v>100</v>
      </c>
      <c r="G58" s="7">
        <v>0.2</v>
      </c>
      <c r="H58" s="1">
        <v>180</v>
      </c>
      <c r="I58" s="1" t="s">
        <v>39</v>
      </c>
      <c r="J58" s="1">
        <v>24</v>
      </c>
      <c r="K58" s="1">
        <f t="shared" si="17"/>
        <v>0</v>
      </c>
      <c r="L58" s="1"/>
      <c r="M58" s="1"/>
      <c r="N58" s="1"/>
      <c r="O58" s="1">
        <f t="shared" si="3"/>
        <v>4.8</v>
      </c>
      <c r="P58" s="5"/>
      <c r="Q58" s="5"/>
      <c r="R58" s="5">
        <f t="shared" ref="R58:R61" si="34">AE58*AF58</f>
        <v>0</v>
      </c>
      <c r="S58" s="5"/>
      <c r="T58" s="1"/>
      <c r="U58" s="1">
        <f t="shared" si="5"/>
        <v>20.833333333333336</v>
      </c>
      <c r="V58" s="1">
        <f t="shared" si="6"/>
        <v>20.833333333333336</v>
      </c>
      <c r="W58" s="1">
        <v>6</v>
      </c>
      <c r="X58" s="1">
        <v>7.4</v>
      </c>
      <c r="Y58" s="1">
        <v>13</v>
      </c>
      <c r="Z58" s="1">
        <v>5.6</v>
      </c>
      <c r="AA58" s="1">
        <v>11</v>
      </c>
      <c r="AB58" s="1">
        <v>3.4</v>
      </c>
      <c r="AC58" s="22" t="s">
        <v>129</v>
      </c>
      <c r="AD58" s="1">
        <f t="shared" si="7"/>
        <v>0</v>
      </c>
      <c r="AE58" s="7">
        <v>8</v>
      </c>
      <c r="AF58" s="11">
        <f t="shared" ref="AF58:AF61" si="35">MROUND(Q58,AE58*AH58)/AE58</f>
        <v>0</v>
      </c>
      <c r="AG58" s="1">
        <f t="shared" ref="AG58:AG61" si="36">AF58*AE58*G58</f>
        <v>0</v>
      </c>
      <c r="AH58" s="1">
        <v>6</v>
      </c>
      <c r="AI58" s="1">
        <v>72</v>
      </c>
      <c r="AJ58" s="11">
        <f t="shared" ref="AJ58:AJ61" si="37">AF58/AI58</f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106</v>
      </c>
      <c r="B59" s="1" t="s">
        <v>41</v>
      </c>
      <c r="C59" s="1">
        <v>85</v>
      </c>
      <c r="D59" s="1">
        <v>96</v>
      </c>
      <c r="E59" s="1">
        <v>27</v>
      </c>
      <c r="F59" s="1">
        <v>141</v>
      </c>
      <c r="G59" s="7">
        <v>0.2</v>
      </c>
      <c r="H59" s="1">
        <v>180</v>
      </c>
      <c r="I59" s="1" t="s">
        <v>39</v>
      </c>
      <c r="J59" s="1">
        <v>27</v>
      </c>
      <c r="K59" s="1">
        <f t="shared" si="17"/>
        <v>0</v>
      </c>
      <c r="L59" s="1"/>
      <c r="M59" s="1"/>
      <c r="N59" s="1"/>
      <c r="O59" s="1">
        <f t="shared" si="3"/>
        <v>5.4</v>
      </c>
      <c r="P59" s="5"/>
      <c r="Q59" s="5"/>
      <c r="R59" s="5">
        <f t="shared" si="34"/>
        <v>0</v>
      </c>
      <c r="S59" s="5"/>
      <c r="T59" s="1"/>
      <c r="U59" s="1">
        <f t="shared" si="5"/>
        <v>26.111111111111111</v>
      </c>
      <c r="V59" s="1">
        <f t="shared" si="6"/>
        <v>26.111111111111111</v>
      </c>
      <c r="W59" s="1">
        <v>11.4</v>
      </c>
      <c r="X59" s="1">
        <v>7</v>
      </c>
      <c r="Y59" s="1">
        <v>13.2</v>
      </c>
      <c r="Z59" s="1">
        <v>6.6</v>
      </c>
      <c r="AA59" s="1">
        <v>10.4</v>
      </c>
      <c r="AB59" s="1">
        <v>2.6</v>
      </c>
      <c r="AC59" s="22" t="s">
        <v>129</v>
      </c>
      <c r="AD59" s="1">
        <f t="shared" si="7"/>
        <v>0</v>
      </c>
      <c r="AE59" s="7">
        <v>8</v>
      </c>
      <c r="AF59" s="11">
        <f t="shared" si="35"/>
        <v>0</v>
      </c>
      <c r="AG59" s="1">
        <f t="shared" si="36"/>
        <v>0</v>
      </c>
      <c r="AH59" s="1">
        <v>6</v>
      </c>
      <c r="AI59" s="1">
        <v>72</v>
      </c>
      <c r="AJ59" s="11">
        <f t="shared" si="37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27" t="s">
        <v>107</v>
      </c>
      <c r="B60" s="1" t="s">
        <v>41</v>
      </c>
      <c r="C60" s="1"/>
      <c r="D60" s="1"/>
      <c r="E60" s="1"/>
      <c r="F60" s="1"/>
      <c r="G60" s="7">
        <v>0.2</v>
      </c>
      <c r="H60" s="1">
        <v>180</v>
      </c>
      <c r="I60" s="1" t="s">
        <v>39</v>
      </c>
      <c r="J60" s="1"/>
      <c r="K60" s="1">
        <f t="shared" si="17"/>
        <v>0</v>
      </c>
      <c r="L60" s="1"/>
      <c r="M60" s="1"/>
      <c r="N60" s="1"/>
      <c r="O60" s="1">
        <f t="shared" si="3"/>
        <v>0</v>
      </c>
      <c r="P60" s="28">
        <v>48</v>
      </c>
      <c r="Q60" s="28">
        <f>AE60*AH60</f>
        <v>48</v>
      </c>
      <c r="R60" s="5">
        <f t="shared" si="34"/>
        <v>48</v>
      </c>
      <c r="S60" s="30"/>
      <c r="T60" s="1"/>
      <c r="U60" s="1" t="e">
        <f t="shared" si="5"/>
        <v>#DIV/0!</v>
      </c>
      <c r="V60" s="1" t="e">
        <f t="shared" si="6"/>
        <v>#DIV/0!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27" t="s">
        <v>75</v>
      </c>
      <c r="AD60" s="1">
        <f t="shared" si="7"/>
        <v>9.6000000000000014</v>
      </c>
      <c r="AE60" s="7">
        <v>8</v>
      </c>
      <c r="AF60" s="11">
        <f t="shared" si="35"/>
        <v>6</v>
      </c>
      <c r="AG60" s="1">
        <f t="shared" si="36"/>
        <v>9.6000000000000014</v>
      </c>
      <c r="AH60" s="1">
        <v>6</v>
      </c>
      <c r="AI60" s="1">
        <v>72</v>
      </c>
      <c r="AJ60" s="11">
        <f t="shared" si="37"/>
        <v>8.3333333333333329E-2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108</v>
      </c>
      <c r="B61" s="1" t="s">
        <v>38</v>
      </c>
      <c r="C61" s="1">
        <v>632.79999999999995</v>
      </c>
      <c r="D61" s="1">
        <v>1346.8</v>
      </c>
      <c r="E61" s="1">
        <v>684.5</v>
      </c>
      <c r="F61" s="1">
        <v>1180.4000000000001</v>
      </c>
      <c r="G61" s="7">
        <v>1</v>
      </c>
      <c r="H61" s="1">
        <v>180</v>
      </c>
      <c r="I61" s="1" t="s">
        <v>39</v>
      </c>
      <c r="J61" s="1">
        <v>677.3</v>
      </c>
      <c r="K61" s="1">
        <f t="shared" si="17"/>
        <v>7.2000000000000455</v>
      </c>
      <c r="L61" s="1"/>
      <c r="M61" s="1"/>
      <c r="N61" s="1"/>
      <c r="O61" s="1">
        <f t="shared" si="3"/>
        <v>136.9</v>
      </c>
      <c r="P61" s="5">
        <v>736.2</v>
      </c>
      <c r="Q61" s="5">
        <v>0</v>
      </c>
      <c r="R61" s="5">
        <f t="shared" si="34"/>
        <v>0</v>
      </c>
      <c r="S61" s="5">
        <v>0</v>
      </c>
      <c r="T61" s="1" t="s">
        <v>131</v>
      </c>
      <c r="U61" s="1">
        <f t="shared" si="5"/>
        <v>8.6223520818115418</v>
      </c>
      <c r="V61" s="1">
        <f t="shared" si="6"/>
        <v>8.6223520818115418</v>
      </c>
      <c r="W61" s="1">
        <v>132.44</v>
      </c>
      <c r="X61" s="1">
        <v>133.94</v>
      </c>
      <c r="Y61" s="1">
        <v>142.82</v>
      </c>
      <c r="Z61" s="1">
        <v>159.1</v>
      </c>
      <c r="AA61" s="1">
        <v>192.32</v>
      </c>
      <c r="AB61" s="1">
        <v>79.179999999999993</v>
      </c>
      <c r="AC61" s="1" t="s">
        <v>132</v>
      </c>
      <c r="AD61" s="1">
        <f t="shared" si="7"/>
        <v>0</v>
      </c>
      <c r="AE61" s="7">
        <v>3.7</v>
      </c>
      <c r="AF61" s="11">
        <f t="shared" si="35"/>
        <v>0</v>
      </c>
      <c r="AG61" s="1">
        <f t="shared" si="36"/>
        <v>0</v>
      </c>
      <c r="AH61" s="1">
        <v>14</v>
      </c>
      <c r="AI61" s="1">
        <v>126</v>
      </c>
      <c r="AJ61" s="11">
        <f t="shared" si="37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6" t="s">
        <v>110</v>
      </c>
      <c r="B62" s="16" t="s">
        <v>38</v>
      </c>
      <c r="C62" s="16">
        <v>12</v>
      </c>
      <c r="D62" s="16"/>
      <c r="E62" s="16"/>
      <c r="F62" s="16">
        <v>12</v>
      </c>
      <c r="G62" s="17">
        <v>0</v>
      </c>
      <c r="H62" s="16">
        <v>180</v>
      </c>
      <c r="I62" s="16" t="s">
        <v>59</v>
      </c>
      <c r="J62" s="16"/>
      <c r="K62" s="16">
        <f t="shared" si="17"/>
        <v>0</v>
      </c>
      <c r="L62" s="16"/>
      <c r="M62" s="16"/>
      <c r="N62" s="16"/>
      <c r="O62" s="16">
        <f t="shared" si="3"/>
        <v>0</v>
      </c>
      <c r="P62" s="18"/>
      <c r="Q62" s="18"/>
      <c r="R62" s="18"/>
      <c r="S62" s="18"/>
      <c r="T62" s="16"/>
      <c r="U62" s="16" t="e">
        <f t="shared" si="5"/>
        <v>#DIV/0!</v>
      </c>
      <c r="V62" s="16" t="e">
        <f t="shared" si="6"/>
        <v>#DIV/0!</v>
      </c>
      <c r="W62" s="16">
        <v>0</v>
      </c>
      <c r="X62" s="16">
        <v>1.2</v>
      </c>
      <c r="Y62" s="16">
        <v>0.6</v>
      </c>
      <c r="Z62" s="16">
        <v>0</v>
      </c>
      <c r="AA62" s="16">
        <v>1.2</v>
      </c>
      <c r="AB62" s="16">
        <v>0</v>
      </c>
      <c r="AC62" s="22" t="s">
        <v>127</v>
      </c>
      <c r="AD62" s="16">
        <f t="shared" si="7"/>
        <v>0</v>
      </c>
      <c r="AE62" s="17"/>
      <c r="AF62" s="19"/>
      <c r="AG62" s="16"/>
      <c r="AH62" s="16"/>
      <c r="AI62" s="16"/>
      <c r="AJ62" s="19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5" t="s">
        <v>111</v>
      </c>
      <c r="B63" s="1" t="s">
        <v>41</v>
      </c>
      <c r="C63" s="1"/>
      <c r="D63" s="1">
        <v>420</v>
      </c>
      <c r="E63" s="1">
        <v>2</v>
      </c>
      <c r="F63" s="1">
        <v>418</v>
      </c>
      <c r="G63" s="7">
        <v>0.09</v>
      </c>
      <c r="H63" s="1">
        <v>180</v>
      </c>
      <c r="I63" s="1" t="s">
        <v>39</v>
      </c>
      <c r="J63" s="1"/>
      <c r="K63" s="1">
        <f t="shared" ref="K63:K75" si="38">E63-J63</f>
        <v>2</v>
      </c>
      <c r="L63" s="1"/>
      <c r="M63" s="1"/>
      <c r="N63" s="1"/>
      <c r="O63" s="1">
        <f t="shared" ref="O63" si="39">E63/5</f>
        <v>0.4</v>
      </c>
      <c r="P63" s="5"/>
      <c r="Q63" s="5"/>
      <c r="R63" s="5">
        <f t="shared" ref="R63:R73" si="40">AE63*AF63</f>
        <v>0</v>
      </c>
      <c r="S63" s="5"/>
      <c r="T63" s="1"/>
      <c r="U63" s="1">
        <f t="shared" si="5"/>
        <v>1045</v>
      </c>
      <c r="V63" s="1">
        <f t="shared" si="6"/>
        <v>1045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 t="s">
        <v>109</v>
      </c>
      <c r="AD63" s="1">
        <f t="shared" si="7"/>
        <v>0</v>
      </c>
      <c r="AE63" s="7">
        <v>30</v>
      </c>
      <c r="AF63" s="11">
        <f t="shared" ref="AF63:AF73" si="41">MROUND(Q63,AE63*AH63)/AE63</f>
        <v>0</v>
      </c>
      <c r="AG63" s="1">
        <f t="shared" ref="AG63:AG73" si="42">AF63*AE63*G63</f>
        <v>0</v>
      </c>
      <c r="AH63" s="1">
        <v>14</v>
      </c>
      <c r="AI63" s="1">
        <v>126</v>
      </c>
      <c r="AJ63" s="11">
        <f t="shared" ref="AJ63:AJ73" si="43">AF63/AI63</f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112</v>
      </c>
      <c r="B64" s="1" t="s">
        <v>41</v>
      </c>
      <c r="C64" s="1">
        <v>347</v>
      </c>
      <c r="D64" s="1">
        <v>841</v>
      </c>
      <c r="E64" s="1">
        <v>495</v>
      </c>
      <c r="F64" s="1">
        <v>635</v>
      </c>
      <c r="G64" s="7">
        <v>0.25</v>
      </c>
      <c r="H64" s="1">
        <v>180</v>
      </c>
      <c r="I64" s="1" t="s">
        <v>39</v>
      </c>
      <c r="J64" s="1">
        <v>494</v>
      </c>
      <c r="K64" s="1">
        <f t="shared" si="38"/>
        <v>1</v>
      </c>
      <c r="L64" s="1"/>
      <c r="M64" s="1"/>
      <c r="N64" s="1"/>
      <c r="O64" s="1">
        <f t="shared" ref="O64:O75" si="44">E64/5</f>
        <v>99</v>
      </c>
      <c r="P64" s="5">
        <v>751</v>
      </c>
      <c r="Q64" s="5">
        <f t="shared" ref="Q64:Q65" si="45">14*O64-F64</f>
        <v>751</v>
      </c>
      <c r="R64" s="5">
        <f t="shared" si="40"/>
        <v>672</v>
      </c>
      <c r="S64" s="5"/>
      <c r="T64" s="1"/>
      <c r="U64" s="1">
        <f t="shared" si="5"/>
        <v>13.202020202020202</v>
      </c>
      <c r="V64" s="1">
        <f t="shared" si="6"/>
        <v>6.4141414141414144</v>
      </c>
      <c r="W64" s="1">
        <v>74.599999999999994</v>
      </c>
      <c r="X64" s="1">
        <v>92</v>
      </c>
      <c r="Y64" s="1">
        <v>85.6</v>
      </c>
      <c r="Z64" s="1">
        <v>128.19999999999999</v>
      </c>
      <c r="AA64" s="1">
        <v>24.6</v>
      </c>
      <c r="AB64" s="1">
        <v>81.2</v>
      </c>
      <c r="AC64" s="1" t="s">
        <v>113</v>
      </c>
      <c r="AD64" s="1">
        <f t="shared" si="7"/>
        <v>187.75</v>
      </c>
      <c r="AE64" s="7">
        <v>12</v>
      </c>
      <c r="AF64" s="11">
        <f t="shared" si="41"/>
        <v>56</v>
      </c>
      <c r="AG64" s="1">
        <f t="shared" si="42"/>
        <v>168</v>
      </c>
      <c r="AH64" s="1">
        <v>14</v>
      </c>
      <c r="AI64" s="1">
        <v>70</v>
      </c>
      <c r="AJ64" s="11">
        <f t="shared" si="43"/>
        <v>0.8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114</v>
      </c>
      <c r="B65" s="1" t="s">
        <v>41</v>
      </c>
      <c r="C65" s="1">
        <v>286</v>
      </c>
      <c r="D65" s="1">
        <v>672</v>
      </c>
      <c r="E65" s="1">
        <v>364</v>
      </c>
      <c r="F65" s="1">
        <v>528</v>
      </c>
      <c r="G65" s="7">
        <v>0.3</v>
      </c>
      <c r="H65" s="1">
        <v>180</v>
      </c>
      <c r="I65" s="1" t="s">
        <v>39</v>
      </c>
      <c r="J65" s="1">
        <v>357</v>
      </c>
      <c r="K65" s="1">
        <f t="shared" si="38"/>
        <v>7</v>
      </c>
      <c r="L65" s="1"/>
      <c r="M65" s="1"/>
      <c r="N65" s="1"/>
      <c r="O65" s="1">
        <f t="shared" si="44"/>
        <v>72.8</v>
      </c>
      <c r="P65" s="5">
        <v>491.19999999999993</v>
      </c>
      <c r="Q65" s="5">
        <f t="shared" si="45"/>
        <v>491.19999999999993</v>
      </c>
      <c r="R65" s="5">
        <f t="shared" si="40"/>
        <v>504</v>
      </c>
      <c r="S65" s="5"/>
      <c r="T65" s="1"/>
      <c r="U65" s="1">
        <f t="shared" si="5"/>
        <v>14.175824175824177</v>
      </c>
      <c r="V65" s="1">
        <f t="shared" si="6"/>
        <v>7.2527472527472527</v>
      </c>
      <c r="W65" s="1">
        <v>64.2</v>
      </c>
      <c r="X65" s="1">
        <v>55.4</v>
      </c>
      <c r="Y65" s="1">
        <v>15.4</v>
      </c>
      <c r="Z65" s="1">
        <v>55.8</v>
      </c>
      <c r="AA65" s="1">
        <v>13.8</v>
      </c>
      <c r="AB65" s="1">
        <v>29.4</v>
      </c>
      <c r="AC65" s="1" t="s">
        <v>42</v>
      </c>
      <c r="AD65" s="1">
        <f t="shared" si="7"/>
        <v>147.35999999999999</v>
      </c>
      <c r="AE65" s="7">
        <v>12</v>
      </c>
      <c r="AF65" s="11">
        <f t="shared" si="41"/>
        <v>42</v>
      </c>
      <c r="AG65" s="1">
        <f t="shared" si="42"/>
        <v>151.19999999999999</v>
      </c>
      <c r="AH65" s="1">
        <v>14</v>
      </c>
      <c r="AI65" s="1">
        <v>70</v>
      </c>
      <c r="AJ65" s="11">
        <f t="shared" si="43"/>
        <v>0.6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115</v>
      </c>
      <c r="B66" s="1" t="s">
        <v>38</v>
      </c>
      <c r="C66" s="1"/>
      <c r="D66" s="1">
        <v>97.2</v>
      </c>
      <c r="E66" s="1"/>
      <c r="F66" s="1">
        <v>97.2</v>
      </c>
      <c r="G66" s="7">
        <v>1</v>
      </c>
      <c r="H66" s="1">
        <v>180</v>
      </c>
      <c r="I66" s="1" t="s">
        <v>39</v>
      </c>
      <c r="J66" s="1">
        <v>3.6</v>
      </c>
      <c r="K66" s="1">
        <f t="shared" si="38"/>
        <v>-3.6</v>
      </c>
      <c r="L66" s="1"/>
      <c r="M66" s="1"/>
      <c r="N66" s="1"/>
      <c r="O66" s="1">
        <f t="shared" si="44"/>
        <v>0</v>
      </c>
      <c r="P66" s="5"/>
      <c r="Q66" s="5"/>
      <c r="R66" s="5">
        <f t="shared" si="40"/>
        <v>0</v>
      </c>
      <c r="S66" s="5"/>
      <c r="T66" s="1"/>
      <c r="U66" s="1" t="e">
        <f t="shared" si="5"/>
        <v>#DIV/0!</v>
      </c>
      <c r="V66" s="1" t="e">
        <f t="shared" si="6"/>
        <v>#DIV/0!</v>
      </c>
      <c r="W66" s="1">
        <v>6.44</v>
      </c>
      <c r="X66" s="1">
        <v>0</v>
      </c>
      <c r="Y66" s="1">
        <v>2.56</v>
      </c>
      <c r="Z66" s="1">
        <v>4.32</v>
      </c>
      <c r="AA66" s="1">
        <v>0.36</v>
      </c>
      <c r="AB66" s="1">
        <v>8.64</v>
      </c>
      <c r="AC66" s="1" t="s">
        <v>116</v>
      </c>
      <c r="AD66" s="1">
        <f t="shared" si="7"/>
        <v>0</v>
      </c>
      <c r="AE66" s="7">
        <v>1.8</v>
      </c>
      <c r="AF66" s="11">
        <f t="shared" si="41"/>
        <v>0</v>
      </c>
      <c r="AG66" s="1">
        <f t="shared" si="42"/>
        <v>0</v>
      </c>
      <c r="AH66" s="1">
        <v>18</v>
      </c>
      <c r="AI66" s="1">
        <v>234</v>
      </c>
      <c r="AJ66" s="11">
        <f t="shared" si="43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117</v>
      </c>
      <c r="B67" s="1" t="s">
        <v>41</v>
      </c>
      <c r="C67" s="1">
        <v>278</v>
      </c>
      <c r="D67" s="1">
        <v>676</v>
      </c>
      <c r="E67" s="1">
        <v>321</v>
      </c>
      <c r="F67" s="1">
        <v>580</v>
      </c>
      <c r="G67" s="7">
        <v>0.3</v>
      </c>
      <c r="H67" s="1">
        <v>180</v>
      </c>
      <c r="I67" s="1" t="s">
        <v>39</v>
      </c>
      <c r="J67" s="1">
        <v>327</v>
      </c>
      <c r="K67" s="1">
        <f t="shared" si="38"/>
        <v>-6</v>
      </c>
      <c r="L67" s="1"/>
      <c r="M67" s="1"/>
      <c r="N67" s="1"/>
      <c r="O67" s="1">
        <f t="shared" si="44"/>
        <v>64.2</v>
      </c>
      <c r="P67" s="5">
        <v>318.80000000000007</v>
      </c>
      <c r="Q67" s="5">
        <v>0</v>
      </c>
      <c r="R67" s="5">
        <f t="shared" si="40"/>
        <v>0</v>
      </c>
      <c r="S67" s="5">
        <v>0</v>
      </c>
      <c r="T67" s="1" t="s">
        <v>131</v>
      </c>
      <c r="U67" s="1">
        <f t="shared" si="5"/>
        <v>9.0342679127725845</v>
      </c>
      <c r="V67" s="1">
        <f t="shared" si="6"/>
        <v>9.0342679127725845</v>
      </c>
      <c r="W67" s="1">
        <v>66.8</v>
      </c>
      <c r="X67" s="1">
        <v>54.6</v>
      </c>
      <c r="Y67" s="1">
        <v>36.6</v>
      </c>
      <c r="Z67" s="1">
        <v>67.400000000000006</v>
      </c>
      <c r="AA67" s="1">
        <v>18.8</v>
      </c>
      <c r="AB67" s="1">
        <v>43</v>
      </c>
      <c r="AC67" s="1" t="s">
        <v>133</v>
      </c>
      <c r="AD67" s="1">
        <f t="shared" si="7"/>
        <v>0</v>
      </c>
      <c r="AE67" s="7">
        <v>12</v>
      </c>
      <c r="AF67" s="11">
        <f t="shared" si="41"/>
        <v>0</v>
      </c>
      <c r="AG67" s="1">
        <f t="shared" si="42"/>
        <v>0</v>
      </c>
      <c r="AH67" s="1">
        <v>14</v>
      </c>
      <c r="AI67" s="1">
        <v>70</v>
      </c>
      <c r="AJ67" s="11">
        <f t="shared" si="43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118</v>
      </c>
      <c r="B68" s="1" t="s">
        <v>41</v>
      </c>
      <c r="C68" s="1">
        <v>531</v>
      </c>
      <c r="D68" s="1"/>
      <c r="E68" s="1">
        <v>125</v>
      </c>
      <c r="F68" s="1">
        <v>369</v>
      </c>
      <c r="G68" s="7">
        <v>0.3</v>
      </c>
      <c r="H68" s="1">
        <v>180</v>
      </c>
      <c r="I68" s="1" t="s">
        <v>39</v>
      </c>
      <c r="J68" s="1">
        <v>125</v>
      </c>
      <c r="K68" s="1">
        <f t="shared" si="38"/>
        <v>0</v>
      </c>
      <c r="L68" s="1"/>
      <c r="M68" s="1"/>
      <c r="N68" s="1"/>
      <c r="O68" s="1">
        <f t="shared" si="44"/>
        <v>25</v>
      </c>
      <c r="P68" s="5"/>
      <c r="Q68" s="5"/>
      <c r="R68" s="5">
        <f t="shared" si="40"/>
        <v>0</v>
      </c>
      <c r="S68" s="5"/>
      <c r="T68" s="1"/>
      <c r="U68" s="1">
        <f t="shared" ref="U68:U75" si="46">(F68+R68)/O68</f>
        <v>14.76</v>
      </c>
      <c r="V68" s="1">
        <f t="shared" ref="V68:V75" si="47">F68/O68</f>
        <v>14.76</v>
      </c>
      <c r="W68" s="1">
        <v>18.8</v>
      </c>
      <c r="X68" s="1">
        <v>0.4</v>
      </c>
      <c r="Y68" s="1">
        <v>38.4</v>
      </c>
      <c r="Z68" s="1">
        <v>15.8</v>
      </c>
      <c r="AA68" s="1">
        <v>26.6</v>
      </c>
      <c r="AB68" s="1">
        <v>9.4</v>
      </c>
      <c r="AC68" s="1" t="s">
        <v>42</v>
      </c>
      <c r="AD68" s="1">
        <f t="shared" si="7"/>
        <v>0</v>
      </c>
      <c r="AE68" s="7">
        <v>14</v>
      </c>
      <c r="AF68" s="11">
        <f t="shared" si="41"/>
        <v>0</v>
      </c>
      <c r="AG68" s="1">
        <f t="shared" si="42"/>
        <v>0</v>
      </c>
      <c r="AH68" s="1">
        <v>14</v>
      </c>
      <c r="AI68" s="1">
        <v>70</v>
      </c>
      <c r="AJ68" s="11">
        <f t="shared" si="43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119</v>
      </c>
      <c r="B69" s="1" t="s">
        <v>41</v>
      </c>
      <c r="C69" s="1">
        <v>36</v>
      </c>
      <c r="D69" s="1">
        <v>337</v>
      </c>
      <c r="E69" s="1">
        <v>110</v>
      </c>
      <c r="F69" s="1">
        <v>259</v>
      </c>
      <c r="G69" s="7">
        <v>0.48</v>
      </c>
      <c r="H69" s="1">
        <v>180</v>
      </c>
      <c r="I69" s="1" t="s">
        <v>39</v>
      </c>
      <c r="J69" s="1">
        <v>127</v>
      </c>
      <c r="K69" s="1">
        <f t="shared" si="38"/>
        <v>-17</v>
      </c>
      <c r="L69" s="1"/>
      <c r="M69" s="1"/>
      <c r="N69" s="1"/>
      <c r="O69" s="1">
        <f t="shared" si="44"/>
        <v>22</v>
      </c>
      <c r="P69" s="5">
        <v>93</v>
      </c>
      <c r="Q69" s="5">
        <f>16*O69-F69</f>
        <v>93</v>
      </c>
      <c r="R69" s="5">
        <f t="shared" si="40"/>
        <v>112</v>
      </c>
      <c r="S69" s="5"/>
      <c r="T69" s="1"/>
      <c r="U69" s="1">
        <f t="shared" si="46"/>
        <v>16.863636363636363</v>
      </c>
      <c r="V69" s="1">
        <f t="shared" si="47"/>
        <v>11.772727272727273</v>
      </c>
      <c r="W69" s="1">
        <v>30</v>
      </c>
      <c r="X69" s="1">
        <v>27.2</v>
      </c>
      <c r="Y69" s="1">
        <v>21.4</v>
      </c>
      <c r="Z69" s="1">
        <v>27.4</v>
      </c>
      <c r="AA69" s="1">
        <v>15</v>
      </c>
      <c r="AB69" s="1">
        <v>19.399999999999999</v>
      </c>
      <c r="AC69" s="1" t="s">
        <v>42</v>
      </c>
      <c r="AD69" s="1">
        <f t="shared" si="7"/>
        <v>44.64</v>
      </c>
      <c r="AE69" s="7">
        <v>8</v>
      </c>
      <c r="AF69" s="11">
        <f t="shared" si="41"/>
        <v>14</v>
      </c>
      <c r="AG69" s="1">
        <f t="shared" si="42"/>
        <v>53.76</v>
      </c>
      <c r="AH69" s="1">
        <v>14</v>
      </c>
      <c r="AI69" s="1">
        <v>70</v>
      </c>
      <c r="AJ69" s="11">
        <f t="shared" si="43"/>
        <v>0.2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120</v>
      </c>
      <c r="B70" s="1" t="s">
        <v>41</v>
      </c>
      <c r="C70" s="1">
        <v>1373</v>
      </c>
      <c r="D70" s="1">
        <v>2184</v>
      </c>
      <c r="E70" s="1">
        <v>1308</v>
      </c>
      <c r="F70" s="1">
        <v>1930</v>
      </c>
      <c r="G70" s="7">
        <v>0.25</v>
      </c>
      <c r="H70" s="1">
        <v>180</v>
      </c>
      <c r="I70" s="1" t="s">
        <v>39</v>
      </c>
      <c r="J70" s="1">
        <v>1307</v>
      </c>
      <c r="K70" s="1">
        <f t="shared" si="38"/>
        <v>1</v>
      </c>
      <c r="L70" s="1"/>
      <c r="M70" s="1"/>
      <c r="N70" s="1"/>
      <c r="O70" s="1">
        <f t="shared" si="44"/>
        <v>261.60000000000002</v>
      </c>
      <c r="P70" s="5">
        <v>1732.4000000000005</v>
      </c>
      <c r="Q70" s="5">
        <v>800</v>
      </c>
      <c r="R70" s="5">
        <f t="shared" si="40"/>
        <v>840</v>
      </c>
      <c r="S70" s="5">
        <v>800</v>
      </c>
      <c r="T70" s="1" t="s">
        <v>131</v>
      </c>
      <c r="U70" s="1">
        <f t="shared" si="46"/>
        <v>10.588685015290519</v>
      </c>
      <c r="V70" s="1">
        <f t="shared" si="47"/>
        <v>7.3776758409785925</v>
      </c>
      <c r="W70" s="1">
        <v>202.2</v>
      </c>
      <c r="X70" s="1">
        <v>261.8</v>
      </c>
      <c r="Y70" s="1">
        <v>266</v>
      </c>
      <c r="Z70" s="1">
        <v>321.2</v>
      </c>
      <c r="AA70" s="1">
        <v>188.6</v>
      </c>
      <c r="AB70" s="1">
        <v>327.2</v>
      </c>
      <c r="AC70" s="1" t="s">
        <v>42</v>
      </c>
      <c r="AD70" s="1">
        <f t="shared" ref="AD70:AD75" si="48">Q70*G70</f>
        <v>200</v>
      </c>
      <c r="AE70" s="7">
        <v>12</v>
      </c>
      <c r="AF70" s="11">
        <f t="shared" si="41"/>
        <v>70</v>
      </c>
      <c r="AG70" s="1">
        <f t="shared" si="42"/>
        <v>210</v>
      </c>
      <c r="AH70" s="1">
        <v>14</v>
      </c>
      <c r="AI70" s="1">
        <v>70</v>
      </c>
      <c r="AJ70" s="11">
        <f t="shared" si="43"/>
        <v>1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121</v>
      </c>
      <c r="B71" s="1" t="s">
        <v>41</v>
      </c>
      <c r="C71" s="1">
        <v>1205</v>
      </c>
      <c r="D71" s="1">
        <v>2520</v>
      </c>
      <c r="E71" s="1">
        <v>1135</v>
      </c>
      <c r="F71" s="1">
        <v>2194</v>
      </c>
      <c r="G71" s="7">
        <v>0.25</v>
      </c>
      <c r="H71" s="1">
        <v>180</v>
      </c>
      <c r="I71" s="1" t="s">
        <v>39</v>
      </c>
      <c r="J71" s="1">
        <v>1134</v>
      </c>
      <c r="K71" s="1">
        <f t="shared" si="38"/>
        <v>1</v>
      </c>
      <c r="L71" s="1"/>
      <c r="M71" s="1"/>
      <c r="N71" s="1"/>
      <c r="O71" s="1">
        <f t="shared" si="44"/>
        <v>227</v>
      </c>
      <c r="P71" s="5">
        <v>984</v>
      </c>
      <c r="Q71" s="5">
        <v>800</v>
      </c>
      <c r="R71" s="5">
        <f t="shared" si="40"/>
        <v>840</v>
      </c>
      <c r="S71" s="5">
        <v>800</v>
      </c>
      <c r="T71" s="1" t="s">
        <v>131</v>
      </c>
      <c r="U71" s="1">
        <f t="shared" si="46"/>
        <v>13.365638766519824</v>
      </c>
      <c r="V71" s="1">
        <f t="shared" si="47"/>
        <v>9.6651982378854626</v>
      </c>
      <c r="W71" s="1">
        <v>233.4</v>
      </c>
      <c r="X71" s="1">
        <v>234.6</v>
      </c>
      <c r="Y71" s="1">
        <v>273.2</v>
      </c>
      <c r="Z71" s="1">
        <v>313.8</v>
      </c>
      <c r="AA71" s="1">
        <v>175.2</v>
      </c>
      <c r="AB71" s="1">
        <v>291.39999999999998</v>
      </c>
      <c r="AC71" s="1" t="s">
        <v>42</v>
      </c>
      <c r="AD71" s="1">
        <f t="shared" si="48"/>
        <v>200</v>
      </c>
      <c r="AE71" s="7">
        <v>12</v>
      </c>
      <c r="AF71" s="11">
        <f t="shared" si="41"/>
        <v>70</v>
      </c>
      <c r="AG71" s="1">
        <f t="shared" si="42"/>
        <v>210</v>
      </c>
      <c r="AH71" s="1">
        <v>14</v>
      </c>
      <c r="AI71" s="1">
        <v>70</v>
      </c>
      <c r="AJ71" s="11">
        <f t="shared" si="43"/>
        <v>1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122</v>
      </c>
      <c r="B72" s="1" t="s">
        <v>38</v>
      </c>
      <c r="C72" s="1">
        <v>243</v>
      </c>
      <c r="D72" s="1">
        <v>302.39999999999998</v>
      </c>
      <c r="E72" s="1">
        <v>172.8</v>
      </c>
      <c r="F72" s="1">
        <v>334.8</v>
      </c>
      <c r="G72" s="7">
        <v>1</v>
      </c>
      <c r="H72" s="1">
        <v>180</v>
      </c>
      <c r="I72" s="1" t="s">
        <v>39</v>
      </c>
      <c r="J72" s="1">
        <v>176</v>
      </c>
      <c r="K72" s="1">
        <f t="shared" si="38"/>
        <v>-3.1999999999999886</v>
      </c>
      <c r="L72" s="1"/>
      <c r="M72" s="1"/>
      <c r="N72" s="1"/>
      <c r="O72" s="1">
        <f t="shared" si="44"/>
        <v>34.56</v>
      </c>
      <c r="P72" s="5">
        <v>149.04000000000002</v>
      </c>
      <c r="Q72" s="5">
        <v>0</v>
      </c>
      <c r="R72" s="5">
        <f t="shared" si="40"/>
        <v>0</v>
      </c>
      <c r="S72" s="5">
        <v>0</v>
      </c>
      <c r="T72" s="1" t="s">
        <v>131</v>
      </c>
      <c r="U72" s="1">
        <f t="shared" si="46"/>
        <v>9.6875</v>
      </c>
      <c r="V72" s="1">
        <f t="shared" si="47"/>
        <v>9.6875</v>
      </c>
      <c r="W72" s="1">
        <v>36.72</v>
      </c>
      <c r="X72" s="1">
        <v>26.46</v>
      </c>
      <c r="Y72" s="1">
        <v>18.36</v>
      </c>
      <c r="Z72" s="1">
        <v>43.739999999999988</v>
      </c>
      <c r="AA72" s="1">
        <v>9.18</v>
      </c>
      <c r="AB72" s="1">
        <v>45.36</v>
      </c>
      <c r="AC72" s="1" t="s">
        <v>132</v>
      </c>
      <c r="AD72" s="1">
        <f t="shared" si="48"/>
        <v>0</v>
      </c>
      <c r="AE72" s="7">
        <v>2.7</v>
      </c>
      <c r="AF72" s="11">
        <f t="shared" si="41"/>
        <v>0</v>
      </c>
      <c r="AG72" s="1">
        <f t="shared" si="42"/>
        <v>0</v>
      </c>
      <c r="AH72" s="1">
        <v>14</v>
      </c>
      <c r="AI72" s="1">
        <v>126</v>
      </c>
      <c r="AJ72" s="11">
        <f t="shared" si="43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123</v>
      </c>
      <c r="B73" s="1" t="s">
        <v>38</v>
      </c>
      <c r="C73" s="1"/>
      <c r="D73" s="1">
        <v>540</v>
      </c>
      <c r="E73" s="29">
        <f>160+E74</f>
        <v>185</v>
      </c>
      <c r="F73" s="1">
        <v>355</v>
      </c>
      <c r="G73" s="7">
        <v>1</v>
      </c>
      <c r="H73" s="1">
        <v>180</v>
      </c>
      <c r="I73" s="1" t="s">
        <v>39</v>
      </c>
      <c r="J73" s="1">
        <v>165</v>
      </c>
      <c r="K73" s="1">
        <f t="shared" si="38"/>
        <v>20</v>
      </c>
      <c r="L73" s="1"/>
      <c r="M73" s="1"/>
      <c r="N73" s="1"/>
      <c r="O73" s="1">
        <f t="shared" si="44"/>
        <v>37</v>
      </c>
      <c r="P73" s="5">
        <v>163</v>
      </c>
      <c r="Q73" s="5">
        <v>0</v>
      </c>
      <c r="R73" s="5">
        <f t="shared" si="40"/>
        <v>0</v>
      </c>
      <c r="S73" s="5">
        <v>0</v>
      </c>
      <c r="T73" s="1" t="s">
        <v>131</v>
      </c>
      <c r="U73" s="1">
        <f t="shared" si="46"/>
        <v>9.5945945945945947</v>
      </c>
      <c r="V73" s="1">
        <f t="shared" si="47"/>
        <v>9.5945945945945947</v>
      </c>
      <c r="W73" s="1">
        <v>34.54</v>
      </c>
      <c r="X73" s="1">
        <v>49</v>
      </c>
      <c r="Y73" s="1">
        <v>40</v>
      </c>
      <c r="Z73" s="1">
        <v>28</v>
      </c>
      <c r="AA73" s="1">
        <v>70</v>
      </c>
      <c r="AB73" s="1">
        <v>19.100000000000001</v>
      </c>
      <c r="AC73" s="10" t="s">
        <v>137</v>
      </c>
      <c r="AD73" s="1">
        <f t="shared" si="48"/>
        <v>0</v>
      </c>
      <c r="AE73" s="7">
        <v>5</v>
      </c>
      <c r="AF73" s="11">
        <f t="shared" si="41"/>
        <v>0</v>
      </c>
      <c r="AG73" s="1">
        <f t="shared" si="42"/>
        <v>0</v>
      </c>
      <c r="AH73" s="1">
        <v>12</v>
      </c>
      <c r="AI73" s="1">
        <v>84</v>
      </c>
      <c r="AJ73" s="11">
        <f t="shared" si="43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6" t="s">
        <v>124</v>
      </c>
      <c r="B74" s="16" t="s">
        <v>38</v>
      </c>
      <c r="C74" s="16"/>
      <c r="D74" s="16">
        <v>565</v>
      </c>
      <c r="E74" s="29">
        <v>25</v>
      </c>
      <c r="F74" s="16"/>
      <c r="G74" s="17">
        <v>0</v>
      </c>
      <c r="H74" s="16">
        <v>180</v>
      </c>
      <c r="I74" s="16" t="s">
        <v>59</v>
      </c>
      <c r="J74" s="16">
        <v>25</v>
      </c>
      <c r="K74" s="16">
        <f t="shared" si="38"/>
        <v>0</v>
      </c>
      <c r="L74" s="16"/>
      <c r="M74" s="16"/>
      <c r="N74" s="16"/>
      <c r="O74" s="16">
        <f t="shared" si="44"/>
        <v>5</v>
      </c>
      <c r="P74" s="18"/>
      <c r="Q74" s="18"/>
      <c r="R74" s="18"/>
      <c r="S74" s="18"/>
      <c r="T74" s="16"/>
      <c r="U74" s="16">
        <f t="shared" si="46"/>
        <v>0</v>
      </c>
      <c r="V74" s="16">
        <f t="shared" si="47"/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20" t="s">
        <v>60</v>
      </c>
      <c r="AD74" s="16">
        <f t="shared" si="48"/>
        <v>0</v>
      </c>
      <c r="AE74" s="17"/>
      <c r="AF74" s="19"/>
      <c r="AG74" s="16"/>
      <c r="AH74" s="16"/>
      <c r="AI74" s="16"/>
      <c r="AJ74" s="19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125</v>
      </c>
      <c r="B75" s="1" t="s">
        <v>41</v>
      </c>
      <c r="C75" s="1">
        <v>1739</v>
      </c>
      <c r="D75" s="1">
        <v>528</v>
      </c>
      <c r="E75" s="1">
        <v>1004</v>
      </c>
      <c r="F75" s="1">
        <v>1138</v>
      </c>
      <c r="G75" s="7">
        <v>0.14000000000000001</v>
      </c>
      <c r="H75" s="1">
        <v>180</v>
      </c>
      <c r="I75" s="1" t="s">
        <v>39</v>
      </c>
      <c r="J75" s="1">
        <v>950</v>
      </c>
      <c r="K75" s="1">
        <f t="shared" si="38"/>
        <v>54</v>
      </c>
      <c r="L75" s="1"/>
      <c r="M75" s="1"/>
      <c r="N75" s="1"/>
      <c r="O75" s="1">
        <f t="shared" si="44"/>
        <v>200.8</v>
      </c>
      <c r="P75" s="5">
        <v>1673.2000000000003</v>
      </c>
      <c r="Q75" s="5">
        <v>1000</v>
      </c>
      <c r="R75" s="5">
        <f>AE75*AF75</f>
        <v>1056</v>
      </c>
      <c r="S75" s="5">
        <v>1000</v>
      </c>
      <c r="T75" s="1" t="s">
        <v>131</v>
      </c>
      <c r="U75" s="1">
        <f t="shared" si="46"/>
        <v>10.92629482071713</v>
      </c>
      <c r="V75" s="1">
        <f t="shared" si="47"/>
        <v>5.6673306772908365</v>
      </c>
      <c r="W75" s="1">
        <v>151.4</v>
      </c>
      <c r="X75" s="1">
        <v>183.6</v>
      </c>
      <c r="Y75" s="1">
        <v>62</v>
      </c>
      <c r="Z75" s="1">
        <v>286.60000000000002</v>
      </c>
      <c r="AA75" s="1">
        <v>108.4</v>
      </c>
      <c r="AB75" s="1">
        <v>160.6</v>
      </c>
      <c r="AC75" s="1"/>
      <c r="AD75" s="1">
        <f t="shared" si="48"/>
        <v>140</v>
      </c>
      <c r="AE75" s="7">
        <v>22</v>
      </c>
      <c r="AF75" s="11">
        <f>MROUND(Q75,AE75*AH75)/AE75</f>
        <v>48</v>
      </c>
      <c r="AG75" s="1">
        <f>AF75*AE75*G75</f>
        <v>147.84</v>
      </c>
      <c r="AH75" s="1">
        <v>12</v>
      </c>
      <c r="AI75" s="1">
        <v>84</v>
      </c>
      <c r="AJ75" s="11">
        <f>AF75/AI75</f>
        <v>0.5714285714285714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31" t="s">
        <v>139</v>
      </c>
      <c r="B76" s="31" t="s">
        <v>41</v>
      </c>
      <c r="C76" s="31"/>
      <c r="D76" s="31"/>
      <c r="E76" s="31"/>
      <c r="F76" s="31"/>
      <c r="G76" s="32">
        <v>7.0000000000000007E-2</v>
      </c>
      <c r="H76" s="31">
        <v>180</v>
      </c>
      <c r="I76" s="31" t="s">
        <v>39</v>
      </c>
      <c r="J76" s="31"/>
      <c r="K76" s="31"/>
      <c r="L76" s="31"/>
      <c r="M76" s="31"/>
      <c r="N76" s="31"/>
      <c r="O76" s="31"/>
      <c r="P76" s="33"/>
      <c r="Q76" s="33">
        <v>300</v>
      </c>
      <c r="R76" s="33">
        <v>300</v>
      </c>
      <c r="S76" s="33"/>
      <c r="T76" s="31"/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4" t="s">
        <v>82</v>
      </c>
      <c r="AD76" s="31">
        <v>21.000000000000004</v>
      </c>
      <c r="AE76" s="32">
        <v>30</v>
      </c>
      <c r="AF76" s="35">
        <v>10</v>
      </c>
      <c r="AG76" s="31">
        <v>21.000000000000004</v>
      </c>
      <c r="AH76" s="31">
        <v>10</v>
      </c>
      <c r="AI76" s="31">
        <v>130</v>
      </c>
      <c r="AJ76" s="36">
        <v>7.6923076923076927E-2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31" t="s">
        <v>140</v>
      </c>
      <c r="B77" s="31" t="s">
        <v>41</v>
      </c>
      <c r="C77" s="31"/>
      <c r="D77" s="31"/>
      <c r="E77" s="31"/>
      <c r="F77" s="31"/>
      <c r="G77" s="32">
        <v>7.0000000000000007E-2</v>
      </c>
      <c r="H77" s="31">
        <v>180</v>
      </c>
      <c r="I77" s="31" t="s">
        <v>39</v>
      </c>
      <c r="J77" s="31"/>
      <c r="K77" s="31"/>
      <c r="L77" s="31"/>
      <c r="M77" s="31"/>
      <c r="N77" s="31"/>
      <c r="O77" s="31"/>
      <c r="P77" s="33"/>
      <c r="Q77" s="33">
        <v>300</v>
      </c>
      <c r="R77" s="33">
        <v>300</v>
      </c>
      <c r="S77" s="33"/>
      <c r="T77" s="31"/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4" t="s">
        <v>82</v>
      </c>
      <c r="AD77" s="31">
        <v>21.000000000000004</v>
      </c>
      <c r="AE77" s="32">
        <v>30</v>
      </c>
      <c r="AF77" s="35">
        <v>10</v>
      </c>
      <c r="AG77" s="31">
        <v>21.000000000000004</v>
      </c>
      <c r="AH77" s="31">
        <v>10</v>
      </c>
      <c r="AI77" s="31">
        <v>130</v>
      </c>
      <c r="AJ77" s="36">
        <v>7.6923076923076927E-2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7"/>
      <c r="AF78" s="11"/>
      <c r="AG78" s="1"/>
      <c r="AH78" s="1"/>
      <c r="AI78" s="1"/>
      <c r="AJ78" s="1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7"/>
      <c r="AF79" s="11"/>
      <c r="AG79" s="1"/>
      <c r="AH79" s="1"/>
      <c r="AI79" s="1"/>
      <c r="AJ79" s="1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7"/>
      <c r="AF80" s="11"/>
      <c r="AG80" s="1"/>
      <c r="AH80" s="1"/>
      <c r="AI80" s="1"/>
      <c r="AJ80" s="1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7"/>
      <c r="AF81" s="11"/>
      <c r="AG81" s="1"/>
      <c r="AH81" s="1"/>
      <c r="AI81" s="1"/>
      <c r="AJ81" s="1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7"/>
      <c r="AF82" s="11"/>
      <c r="AG82" s="1"/>
      <c r="AH82" s="1"/>
      <c r="AI82" s="1"/>
      <c r="AJ82" s="1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7"/>
      <c r="AF83" s="11"/>
      <c r="AG83" s="1"/>
      <c r="AH83" s="1"/>
      <c r="AI83" s="1"/>
      <c r="AJ83" s="1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7"/>
      <c r="AF84" s="11"/>
      <c r="AG84" s="1"/>
      <c r="AH84" s="1"/>
      <c r="AI84" s="1"/>
      <c r="AJ84" s="1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7"/>
      <c r="AF85" s="11"/>
      <c r="AG85" s="1"/>
      <c r="AH85" s="1"/>
      <c r="AI85" s="1"/>
      <c r="AJ85" s="1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7"/>
      <c r="AF86" s="11"/>
      <c r="AG86" s="1"/>
      <c r="AH86" s="1"/>
      <c r="AI86" s="1"/>
      <c r="AJ86" s="1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7"/>
      <c r="AF87" s="11"/>
      <c r="AG87" s="1"/>
      <c r="AH87" s="1"/>
      <c r="AI87" s="1"/>
      <c r="AJ87" s="1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7"/>
      <c r="AF88" s="11"/>
      <c r="AG88" s="1"/>
      <c r="AH88" s="1"/>
      <c r="AI88" s="1"/>
      <c r="AJ88" s="1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7"/>
      <c r="AF89" s="11"/>
      <c r="AG89" s="1"/>
      <c r="AH89" s="1"/>
      <c r="AI89" s="1"/>
      <c r="AJ89" s="1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7"/>
      <c r="AF90" s="11"/>
      <c r="AG90" s="1"/>
      <c r="AH90" s="1"/>
      <c r="AI90" s="1"/>
      <c r="AJ90" s="1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7"/>
      <c r="AF91" s="11"/>
      <c r="AG91" s="1"/>
      <c r="AH91" s="1"/>
      <c r="AI91" s="1"/>
      <c r="AJ91" s="1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7"/>
      <c r="AF92" s="11"/>
      <c r="AG92" s="1"/>
      <c r="AH92" s="1"/>
      <c r="AI92" s="1"/>
      <c r="AJ92" s="1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7"/>
      <c r="AF93" s="11"/>
      <c r="AG93" s="1"/>
      <c r="AH93" s="1"/>
      <c r="AI93" s="1"/>
      <c r="AJ93" s="1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7"/>
      <c r="AF94" s="11"/>
      <c r="AG94" s="1"/>
      <c r="AH94" s="1"/>
      <c r="AI94" s="1"/>
      <c r="AJ94" s="1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7"/>
      <c r="AF95" s="11"/>
      <c r="AG95" s="1"/>
      <c r="AH95" s="1"/>
      <c r="AI95" s="1"/>
      <c r="AJ95" s="1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7"/>
      <c r="AF96" s="11"/>
      <c r="AG96" s="1"/>
      <c r="AH96" s="1"/>
      <c r="AI96" s="1"/>
      <c r="AJ96" s="1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7"/>
      <c r="AF97" s="11"/>
      <c r="AG97" s="1"/>
      <c r="AH97" s="1"/>
      <c r="AI97" s="1"/>
      <c r="AJ97" s="1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7"/>
      <c r="AF98" s="11"/>
      <c r="AG98" s="1"/>
      <c r="AH98" s="1"/>
      <c r="AI98" s="1"/>
      <c r="AJ98" s="1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7"/>
      <c r="AF99" s="11"/>
      <c r="AG99" s="1"/>
      <c r="AH99" s="1"/>
      <c r="AI99" s="1"/>
      <c r="AJ99" s="1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7"/>
      <c r="AF100" s="11"/>
      <c r="AG100" s="1"/>
      <c r="AH100" s="1"/>
      <c r="AI100" s="1"/>
      <c r="AJ100" s="1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7"/>
      <c r="AF101" s="11"/>
      <c r="AG101" s="1"/>
      <c r="AH101" s="1"/>
      <c r="AI101" s="1"/>
      <c r="AJ101" s="1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7"/>
      <c r="AF102" s="11"/>
      <c r="AG102" s="1"/>
      <c r="AH102" s="1"/>
      <c r="AI102" s="1"/>
      <c r="AJ102" s="1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7"/>
      <c r="AF103" s="11"/>
      <c r="AG103" s="1"/>
      <c r="AH103" s="1"/>
      <c r="AI103" s="1"/>
      <c r="AJ103" s="1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7"/>
      <c r="AF104" s="11"/>
      <c r="AG104" s="1"/>
      <c r="AH104" s="1"/>
      <c r="AI104" s="1"/>
      <c r="AJ104" s="1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7"/>
      <c r="AF105" s="11"/>
      <c r="AG105" s="1"/>
      <c r="AH105" s="1"/>
      <c r="AI105" s="1"/>
      <c r="AJ105" s="1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7"/>
      <c r="AF106" s="11"/>
      <c r="AG106" s="1"/>
      <c r="AH106" s="1"/>
      <c r="AI106" s="1"/>
      <c r="AJ106" s="1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7"/>
      <c r="AF107" s="11"/>
      <c r="AG107" s="1"/>
      <c r="AH107" s="1"/>
      <c r="AI107" s="1"/>
      <c r="AJ107" s="1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7"/>
      <c r="AF108" s="11"/>
      <c r="AG108" s="1"/>
      <c r="AH108" s="1"/>
      <c r="AI108" s="1"/>
      <c r="AJ108" s="1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7"/>
      <c r="AF109" s="11"/>
      <c r="AG109" s="1"/>
      <c r="AH109" s="1"/>
      <c r="AI109" s="1"/>
      <c r="AJ109" s="1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7"/>
      <c r="AF110" s="11"/>
      <c r="AG110" s="1"/>
      <c r="AH110" s="1"/>
      <c r="AI110" s="1"/>
      <c r="AJ110" s="1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7"/>
      <c r="AF111" s="11"/>
      <c r="AG111" s="1"/>
      <c r="AH111" s="1"/>
      <c r="AI111" s="1"/>
      <c r="AJ111" s="1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7"/>
      <c r="AF112" s="11"/>
      <c r="AG112" s="1"/>
      <c r="AH112" s="1"/>
      <c r="AI112" s="1"/>
      <c r="AJ112" s="1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7"/>
      <c r="AF113" s="11"/>
      <c r="AG113" s="1"/>
      <c r="AH113" s="1"/>
      <c r="AI113" s="1"/>
      <c r="AJ113" s="1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7"/>
      <c r="AF114" s="11"/>
      <c r="AG114" s="1"/>
      <c r="AH114" s="1"/>
      <c r="AI114" s="1"/>
      <c r="AJ114" s="1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7"/>
      <c r="AF115" s="11"/>
      <c r="AG115" s="1"/>
      <c r="AH115" s="1"/>
      <c r="AI115" s="1"/>
      <c r="AJ115" s="1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7"/>
      <c r="AF116" s="11"/>
      <c r="AG116" s="1"/>
      <c r="AH116" s="1"/>
      <c r="AI116" s="1"/>
      <c r="AJ116" s="1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7"/>
      <c r="AF117" s="11"/>
      <c r="AG117" s="1"/>
      <c r="AH117" s="1"/>
      <c r="AI117" s="1"/>
      <c r="AJ117" s="1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7"/>
      <c r="AF118" s="11"/>
      <c r="AG118" s="1"/>
      <c r="AH118" s="1"/>
      <c r="AI118" s="1"/>
      <c r="AJ118" s="1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7"/>
      <c r="AF119" s="11"/>
      <c r="AG119" s="1"/>
      <c r="AH119" s="1"/>
      <c r="AI119" s="1"/>
      <c r="AJ119" s="1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7"/>
      <c r="AF120" s="11"/>
      <c r="AG120" s="1"/>
      <c r="AH120" s="1"/>
      <c r="AI120" s="1"/>
      <c r="AJ120" s="1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7"/>
      <c r="AF121" s="11"/>
      <c r="AG121" s="1"/>
      <c r="AH121" s="1"/>
      <c r="AI121" s="1"/>
      <c r="AJ121" s="1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7"/>
      <c r="AF122" s="11"/>
      <c r="AG122" s="1"/>
      <c r="AH122" s="1"/>
      <c r="AI122" s="1"/>
      <c r="AJ122" s="1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7"/>
      <c r="AF123" s="11"/>
      <c r="AG123" s="1"/>
      <c r="AH123" s="1"/>
      <c r="AI123" s="1"/>
      <c r="AJ123" s="1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7"/>
      <c r="AF124" s="11"/>
      <c r="AG124" s="1"/>
      <c r="AH124" s="1"/>
      <c r="AI124" s="1"/>
      <c r="AJ124" s="1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7"/>
      <c r="AF125" s="11"/>
      <c r="AG125" s="1"/>
      <c r="AH125" s="1"/>
      <c r="AI125" s="1"/>
      <c r="AJ125" s="1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7"/>
      <c r="AF126" s="11"/>
      <c r="AG126" s="1"/>
      <c r="AH126" s="1"/>
      <c r="AI126" s="1"/>
      <c r="AJ126" s="1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7"/>
      <c r="AF127" s="11"/>
      <c r="AG127" s="1"/>
      <c r="AH127" s="1"/>
      <c r="AI127" s="1"/>
      <c r="AJ127" s="1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7"/>
      <c r="AF128" s="11"/>
      <c r="AG128" s="1"/>
      <c r="AH128" s="1"/>
      <c r="AI128" s="1"/>
      <c r="AJ128" s="1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7"/>
      <c r="AF129" s="11"/>
      <c r="AG129" s="1"/>
      <c r="AH129" s="1"/>
      <c r="AI129" s="1"/>
      <c r="AJ129" s="1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7"/>
      <c r="AF130" s="11"/>
      <c r="AG130" s="1"/>
      <c r="AH130" s="1"/>
      <c r="AI130" s="1"/>
      <c r="AJ130" s="1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7"/>
      <c r="AF131" s="11"/>
      <c r="AG131" s="1"/>
      <c r="AH131" s="1"/>
      <c r="AI131" s="1"/>
      <c r="AJ131" s="1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7"/>
      <c r="AF132" s="11"/>
      <c r="AG132" s="1"/>
      <c r="AH132" s="1"/>
      <c r="AI132" s="1"/>
      <c r="AJ132" s="1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7"/>
      <c r="AF133" s="11"/>
      <c r="AG133" s="1"/>
      <c r="AH133" s="1"/>
      <c r="AI133" s="1"/>
      <c r="AJ133" s="1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7"/>
      <c r="AF134" s="11"/>
      <c r="AG134" s="1"/>
      <c r="AH134" s="1"/>
      <c r="AI134" s="1"/>
      <c r="AJ134" s="1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7"/>
      <c r="AF135" s="11"/>
      <c r="AG135" s="1"/>
      <c r="AH135" s="1"/>
      <c r="AI135" s="1"/>
      <c r="AJ135" s="1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7"/>
      <c r="AF136" s="11"/>
      <c r="AG136" s="1"/>
      <c r="AH136" s="1"/>
      <c r="AI136" s="1"/>
      <c r="AJ136" s="1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7"/>
      <c r="AF137" s="11"/>
      <c r="AG137" s="1"/>
      <c r="AH137" s="1"/>
      <c r="AI137" s="1"/>
      <c r="AJ137" s="1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7"/>
      <c r="AF138" s="11"/>
      <c r="AG138" s="1"/>
      <c r="AH138" s="1"/>
      <c r="AI138" s="1"/>
      <c r="AJ138" s="1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7"/>
      <c r="AF139" s="11"/>
      <c r="AG139" s="1"/>
      <c r="AH139" s="1"/>
      <c r="AI139" s="1"/>
      <c r="AJ139" s="1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7"/>
      <c r="AF140" s="11"/>
      <c r="AG140" s="1"/>
      <c r="AH140" s="1"/>
      <c r="AI140" s="1"/>
      <c r="AJ140" s="1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7"/>
      <c r="AF141" s="11"/>
      <c r="AG141" s="1"/>
      <c r="AH141" s="1"/>
      <c r="AI141" s="1"/>
      <c r="AJ141" s="1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7"/>
      <c r="AF142" s="11"/>
      <c r="AG142" s="1"/>
      <c r="AH142" s="1"/>
      <c r="AI142" s="1"/>
      <c r="AJ142" s="1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7"/>
      <c r="AF143" s="11"/>
      <c r="AG143" s="1"/>
      <c r="AH143" s="1"/>
      <c r="AI143" s="1"/>
      <c r="AJ143" s="1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7"/>
      <c r="AF144" s="11"/>
      <c r="AG144" s="1"/>
      <c r="AH144" s="1"/>
      <c r="AI144" s="1"/>
      <c r="AJ144" s="1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7"/>
      <c r="AF145" s="11"/>
      <c r="AG145" s="1"/>
      <c r="AH145" s="1"/>
      <c r="AI145" s="1"/>
      <c r="AJ145" s="1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7"/>
      <c r="AF146" s="11"/>
      <c r="AG146" s="1"/>
      <c r="AH146" s="1"/>
      <c r="AI146" s="1"/>
      <c r="AJ146" s="1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7"/>
      <c r="AF147" s="11"/>
      <c r="AG147" s="1"/>
      <c r="AH147" s="1"/>
      <c r="AI147" s="1"/>
      <c r="AJ147" s="1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7"/>
      <c r="AF148" s="11"/>
      <c r="AG148" s="1"/>
      <c r="AH148" s="1"/>
      <c r="AI148" s="1"/>
      <c r="AJ148" s="1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7"/>
      <c r="AF149" s="11"/>
      <c r="AG149" s="1"/>
      <c r="AH149" s="1"/>
      <c r="AI149" s="1"/>
      <c r="AJ149" s="1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7"/>
      <c r="AF150" s="11"/>
      <c r="AG150" s="1"/>
      <c r="AH150" s="1"/>
      <c r="AI150" s="1"/>
      <c r="AJ150" s="1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7"/>
      <c r="AF151" s="11"/>
      <c r="AG151" s="1"/>
      <c r="AH151" s="1"/>
      <c r="AI151" s="1"/>
      <c r="AJ151" s="1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7"/>
      <c r="AF152" s="11"/>
      <c r="AG152" s="1"/>
      <c r="AH152" s="1"/>
      <c r="AI152" s="1"/>
      <c r="AJ152" s="1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7"/>
      <c r="AF153" s="11"/>
      <c r="AG153" s="1"/>
      <c r="AH153" s="1"/>
      <c r="AI153" s="1"/>
      <c r="AJ153" s="1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7"/>
      <c r="AF154" s="11"/>
      <c r="AG154" s="1"/>
      <c r="AH154" s="1"/>
      <c r="AI154" s="1"/>
      <c r="AJ154" s="1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7"/>
      <c r="AF155" s="11"/>
      <c r="AG155" s="1"/>
      <c r="AH155" s="1"/>
      <c r="AI155" s="1"/>
      <c r="AJ155" s="1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7"/>
      <c r="AF156" s="11"/>
      <c r="AG156" s="1"/>
      <c r="AH156" s="1"/>
      <c r="AI156" s="1"/>
      <c r="AJ156" s="1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7"/>
      <c r="AF157" s="11"/>
      <c r="AG157" s="1"/>
      <c r="AH157" s="1"/>
      <c r="AI157" s="1"/>
      <c r="AJ157" s="1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7"/>
      <c r="AF158" s="11"/>
      <c r="AG158" s="1"/>
      <c r="AH158" s="1"/>
      <c r="AI158" s="1"/>
      <c r="AJ158" s="1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7"/>
      <c r="AF159" s="11"/>
      <c r="AG159" s="1"/>
      <c r="AH159" s="1"/>
      <c r="AI159" s="1"/>
      <c r="AJ159" s="1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7"/>
      <c r="AF160" s="11"/>
      <c r="AG160" s="1"/>
      <c r="AH160" s="1"/>
      <c r="AI160" s="1"/>
      <c r="AJ160" s="1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7"/>
      <c r="AF161" s="11"/>
      <c r="AG161" s="1"/>
      <c r="AH161" s="1"/>
      <c r="AI161" s="1"/>
      <c r="AJ161" s="1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7"/>
      <c r="AF162" s="11"/>
      <c r="AG162" s="1"/>
      <c r="AH162" s="1"/>
      <c r="AI162" s="1"/>
      <c r="AJ162" s="1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7"/>
      <c r="AF163" s="11"/>
      <c r="AG163" s="1"/>
      <c r="AH163" s="1"/>
      <c r="AI163" s="1"/>
      <c r="AJ163" s="1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7"/>
      <c r="AF164" s="11"/>
      <c r="AG164" s="1"/>
      <c r="AH164" s="1"/>
      <c r="AI164" s="1"/>
      <c r="AJ164" s="1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7"/>
      <c r="AF165" s="11"/>
      <c r="AG165" s="1"/>
      <c r="AH165" s="1"/>
      <c r="AI165" s="1"/>
      <c r="AJ165" s="1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7"/>
      <c r="AF166" s="11"/>
      <c r="AG166" s="1"/>
      <c r="AH166" s="1"/>
      <c r="AI166" s="1"/>
      <c r="AJ166" s="1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7"/>
      <c r="AF167" s="11"/>
      <c r="AG167" s="1"/>
      <c r="AH167" s="1"/>
      <c r="AI167" s="1"/>
      <c r="AJ167" s="1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7"/>
      <c r="AF168" s="11"/>
      <c r="AG168" s="1"/>
      <c r="AH168" s="1"/>
      <c r="AI168" s="1"/>
      <c r="AJ168" s="1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7"/>
      <c r="AF169" s="11"/>
      <c r="AG169" s="1"/>
      <c r="AH169" s="1"/>
      <c r="AI169" s="1"/>
      <c r="AJ169" s="1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7"/>
      <c r="AF170" s="11"/>
      <c r="AG170" s="1"/>
      <c r="AH170" s="1"/>
      <c r="AI170" s="1"/>
      <c r="AJ170" s="1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7"/>
      <c r="AF171" s="11"/>
      <c r="AG171" s="1"/>
      <c r="AH171" s="1"/>
      <c r="AI171" s="1"/>
      <c r="AJ171" s="1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7"/>
      <c r="AF172" s="11"/>
      <c r="AG172" s="1"/>
      <c r="AH172" s="1"/>
      <c r="AI172" s="1"/>
      <c r="AJ172" s="1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7"/>
      <c r="AF173" s="11"/>
      <c r="AG173" s="1"/>
      <c r="AH173" s="1"/>
      <c r="AI173" s="1"/>
      <c r="AJ173" s="1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7"/>
      <c r="AF174" s="11"/>
      <c r="AG174" s="1"/>
      <c r="AH174" s="1"/>
      <c r="AI174" s="1"/>
      <c r="AJ174" s="1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7"/>
      <c r="AF175" s="11"/>
      <c r="AG175" s="1"/>
      <c r="AH175" s="1"/>
      <c r="AI175" s="1"/>
      <c r="AJ175" s="1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7"/>
      <c r="AF176" s="11"/>
      <c r="AG176" s="1"/>
      <c r="AH176" s="1"/>
      <c r="AI176" s="1"/>
      <c r="AJ176" s="1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7"/>
      <c r="AF177" s="11"/>
      <c r="AG177" s="1"/>
      <c r="AH177" s="1"/>
      <c r="AI177" s="1"/>
      <c r="AJ177" s="1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7"/>
      <c r="AF178" s="11"/>
      <c r="AG178" s="1"/>
      <c r="AH178" s="1"/>
      <c r="AI178" s="1"/>
      <c r="AJ178" s="1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7"/>
      <c r="AF179" s="11"/>
      <c r="AG179" s="1"/>
      <c r="AH179" s="1"/>
      <c r="AI179" s="1"/>
      <c r="AJ179" s="1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7"/>
      <c r="AF180" s="11"/>
      <c r="AG180" s="1"/>
      <c r="AH180" s="1"/>
      <c r="AI180" s="1"/>
      <c r="AJ180" s="1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7"/>
      <c r="AF181" s="11"/>
      <c r="AG181" s="1"/>
      <c r="AH181" s="1"/>
      <c r="AI181" s="1"/>
      <c r="AJ181" s="1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7"/>
      <c r="AF182" s="11"/>
      <c r="AG182" s="1"/>
      <c r="AH182" s="1"/>
      <c r="AI182" s="1"/>
      <c r="AJ182" s="1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7"/>
      <c r="AF183" s="11"/>
      <c r="AG183" s="1"/>
      <c r="AH183" s="1"/>
      <c r="AI183" s="1"/>
      <c r="AJ183" s="1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7"/>
      <c r="AF184" s="11"/>
      <c r="AG184" s="1"/>
      <c r="AH184" s="1"/>
      <c r="AI184" s="1"/>
      <c r="AJ184" s="1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7"/>
      <c r="AF185" s="11"/>
      <c r="AG185" s="1"/>
      <c r="AH185" s="1"/>
      <c r="AI185" s="1"/>
      <c r="AJ185" s="1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7"/>
      <c r="AF186" s="11"/>
      <c r="AG186" s="1"/>
      <c r="AH186" s="1"/>
      <c r="AI186" s="1"/>
      <c r="AJ186" s="1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7"/>
      <c r="AF187" s="11"/>
      <c r="AG187" s="1"/>
      <c r="AH187" s="1"/>
      <c r="AI187" s="1"/>
      <c r="AJ187" s="1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7"/>
      <c r="AF188" s="11"/>
      <c r="AG188" s="1"/>
      <c r="AH188" s="1"/>
      <c r="AI188" s="1"/>
      <c r="AJ188" s="1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7"/>
      <c r="AF189" s="11"/>
      <c r="AG189" s="1"/>
      <c r="AH189" s="1"/>
      <c r="AI189" s="1"/>
      <c r="AJ189" s="1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7"/>
      <c r="AF190" s="11"/>
      <c r="AG190" s="1"/>
      <c r="AH190" s="1"/>
      <c r="AI190" s="1"/>
      <c r="AJ190" s="1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7"/>
      <c r="AF191" s="11"/>
      <c r="AG191" s="1"/>
      <c r="AH191" s="1"/>
      <c r="AI191" s="1"/>
      <c r="AJ191" s="1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7"/>
      <c r="AF192" s="11"/>
      <c r="AG192" s="1"/>
      <c r="AH192" s="1"/>
      <c r="AI192" s="1"/>
      <c r="AJ192" s="1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7"/>
      <c r="AF193" s="11"/>
      <c r="AG193" s="1"/>
      <c r="AH193" s="1"/>
      <c r="AI193" s="1"/>
      <c r="AJ193" s="1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7"/>
      <c r="AF194" s="11"/>
      <c r="AG194" s="1"/>
      <c r="AH194" s="1"/>
      <c r="AI194" s="1"/>
      <c r="AJ194" s="1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7"/>
      <c r="AF195" s="11"/>
      <c r="AG195" s="1"/>
      <c r="AH195" s="1"/>
      <c r="AI195" s="1"/>
      <c r="AJ195" s="1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7"/>
      <c r="AF196" s="11"/>
      <c r="AG196" s="1"/>
      <c r="AH196" s="1"/>
      <c r="AI196" s="1"/>
      <c r="AJ196" s="1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7"/>
      <c r="AF197" s="11"/>
      <c r="AG197" s="1"/>
      <c r="AH197" s="1"/>
      <c r="AI197" s="1"/>
      <c r="AJ197" s="1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7"/>
      <c r="AF198" s="11"/>
      <c r="AG198" s="1"/>
      <c r="AH198" s="1"/>
      <c r="AI198" s="1"/>
      <c r="AJ198" s="1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7"/>
      <c r="AF199" s="11"/>
      <c r="AG199" s="1"/>
      <c r="AH199" s="1"/>
      <c r="AI199" s="1"/>
      <c r="AJ199" s="1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7"/>
      <c r="AF200" s="11"/>
      <c r="AG200" s="1"/>
      <c r="AH200" s="1"/>
      <c r="AI200" s="1"/>
      <c r="AJ200" s="1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7"/>
      <c r="AF201" s="11"/>
      <c r="AG201" s="1"/>
      <c r="AH201" s="1"/>
      <c r="AI201" s="1"/>
      <c r="AJ201" s="1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7"/>
      <c r="AF202" s="11"/>
      <c r="AG202" s="1"/>
      <c r="AH202" s="1"/>
      <c r="AI202" s="1"/>
      <c r="AJ202" s="1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7"/>
      <c r="AF203" s="11"/>
      <c r="AG203" s="1"/>
      <c r="AH203" s="1"/>
      <c r="AI203" s="1"/>
      <c r="AJ203" s="1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7"/>
      <c r="AF204" s="11"/>
      <c r="AG204" s="1"/>
      <c r="AH204" s="1"/>
      <c r="AI204" s="1"/>
      <c r="AJ204" s="1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7"/>
      <c r="AF205" s="11"/>
      <c r="AG205" s="1"/>
      <c r="AH205" s="1"/>
      <c r="AI205" s="1"/>
      <c r="AJ205" s="1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7"/>
      <c r="AF206" s="11"/>
      <c r="AG206" s="1"/>
      <c r="AH206" s="1"/>
      <c r="AI206" s="1"/>
      <c r="AJ206" s="1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7"/>
      <c r="AF207" s="11"/>
      <c r="AG207" s="1"/>
      <c r="AH207" s="1"/>
      <c r="AI207" s="1"/>
      <c r="AJ207" s="1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7"/>
      <c r="AF208" s="11"/>
      <c r="AG208" s="1"/>
      <c r="AH208" s="1"/>
      <c r="AI208" s="1"/>
      <c r="AJ208" s="1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7"/>
      <c r="AF209" s="11"/>
      <c r="AG209" s="1"/>
      <c r="AH209" s="1"/>
      <c r="AI209" s="1"/>
      <c r="AJ209" s="1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7"/>
      <c r="AF210" s="11"/>
      <c r="AG210" s="1"/>
      <c r="AH210" s="1"/>
      <c r="AI210" s="1"/>
      <c r="AJ210" s="1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7"/>
      <c r="AF211" s="11"/>
      <c r="AG211" s="1"/>
      <c r="AH211" s="1"/>
      <c r="AI211" s="1"/>
      <c r="AJ211" s="1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7"/>
      <c r="AF212" s="11"/>
      <c r="AG212" s="1"/>
      <c r="AH212" s="1"/>
      <c r="AI212" s="1"/>
      <c r="AJ212" s="1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7"/>
      <c r="AF213" s="11"/>
      <c r="AG213" s="1"/>
      <c r="AH213" s="1"/>
      <c r="AI213" s="1"/>
      <c r="AJ213" s="1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7"/>
      <c r="AF214" s="11"/>
      <c r="AG214" s="1"/>
      <c r="AH214" s="1"/>
      <c r="AI214" s="1"/>
      <c r="AJ214" s="1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7"/>
      <c r="AF215" s="11"/>
      <c r="AG215" s="1"/>
      <c r="AH215" s="1"/>
      <c r="AI215" s="1"/>
      <c r="AJ215" s="1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7"/>
      <c r="AF216" s="11"/>
      <c r="AG216" s="1"/>
      <c r="AH216" s="1"/>
      <c r="AI216" s="1"/>
      <c r="AJ216" s="1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7"/>
      <c r="AF217" s="11"/>
      <c r="AG217" s="1"/>
      <c r="AH217" s="1"/>
      <c r="AI217" s="1"/>
      <c r="AJ217" s="1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7"/>
      <c r="AF218" s="11"/>
      <c r="AG218" s="1"/>
      <c r="AH218" s="1"/>
      <c r="AI218" s="1"/>
      <c r="AJ218" s="1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7"/>
      <c r="AF219" s="11"/>
      <c r="AG219" s="1"/>
      <c r="AH219" s="1"/>
      <c r="AI219" s="1"/>
      <c r="AJ219" s="1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7"/>
      <c r="AF220" s="11"/>
      <c r="AG220" s="1"/>
      <c r="AH220" s="1"/>
      <c r="AI220" s="1"/>
      <c r="AJ220" s="1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7"/>
      <c r="AF221" s="11"/>
      <c r="AG221" s="1"/>
      <c r="AH221" s="1"/>
      <c r="AI221" s="1"/>
      <c r="AJ221" s="1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7"/>
      <c r="AF222" s="11"/>
      <c r="AG222" s="1"/>
      <c r="AH222" s="1"/>
      <c r="AI222" s="1"/>
      <c r="AJ222" s="1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7"/>
      <c r="AF223" s="11"/>
      <c r="AG223" s="1"/>
      <c r="AH223" s="1"/>
      <c r="AI223" s="1"/>
      <c r="AJ223" s="1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7"/>
      <c r="AF224" s="11"/>
      <c r="AG224" s="1"/>
      <c r="AH224" s="1"/>
      <c r="AI224" s="1"/>
      <c r="AJ224" s="1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7"/>
      <c r="AF225" s="11"/>
      <c r="AG225" s="1"/>
      <c r="AH225" s="1"/>
      <c r="AI225" s="1"/>
      <c r="AJ225" s="1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7"/>
      <c r="AF226" s="11"/>
      <c r="AG226" s="1"/>
      <c r="AH226" s="1"/>
      <c r="AI226" s="1"/>
      <c r="AJ226" s="1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7"/>
      <c r="AF227" s="11"/>
      <c r="AG227" s="1"/>
      <c r="AH227" s="1"/>
      <c r="AI227" s="1"/>
      <c r="AJ227" s="1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7"/>
      <c r="AF228" s="11"/>
      <c r="AG228" s="1"/>
      <c r="AH228" s="1"/>
      <c r="AI228" s="1"/>
      <c r="AJ228" s="1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7"/>
      <c r="AF229" s="11"/>
      <c r="AG229" s="1"/>
      <c r="AH229" s="1"/>
      <c r="AI229" s="1"/>
      <c r="AJ229" s="1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7"/>
      <c r="AF230" s="11"/>
      <c r="AG230" s="1"/>
      <c r="AH230" s="1"/>
      <c r="AI230" s="1"/>
      <c r="AJ230" s="1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7"/>
      <c r="AF231" s="11"/>
      <c r="AG231" s="1"/>
      <c r="AH231" s="1"/>
      <c r="AI231" s="1"/>
      <c r="AJ231" s="1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7"/>
      <c r="AF232" s="11"/>
      <c r="AG232" s="1"/>
      <c r="AH232" s="1"/>
      <c r="AI232" s="1"/>
      <c r="AJ232" s="1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7"/>
      <c r="AF233" s="11"/>
      <c r="AG233" s="1"/>
      <c r="AH233" s="1"/>
      <c r="AI233" s="1"/>
      <c r="AJ233" s="1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7"/>
      <c r="AF234" s="11"/>
      <c r="AG234" s="1"/>
      <c r="AH234" s="1"/>
      <c r="AI234" s="1"/>
      <c r="AJ234" s="1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7"/>
      <c r="AF235" s="11"/>
      <c r="AG235" s="1"/>
      <c r="AH235" s="1"/>
      <c r="AI235" s="1"/>
      <c r="AJ235" s="1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7"/>
      <c r="AF236" s="11"/>
      <c r="AG236" s="1"/>
      <c r="AH236" s="1"/>
      <c r="AI236" s="1"/>
      <c r="AJ236" s="1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7"/>
      <c r="AF237" s="11"/>
      <c r="AG237" s="1"/>
      <c r="AH237" s="1"/>
      <c r="AI237" s="1"/>
      <c r="AJ237" s="1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7"/>
      <c r="AF238" s="11"/>
      <c r="AG238" s="1"/>
      <c r="AH238" s="1"/>
      <c r="AI238" s="1"/>
      <c r="AJ238" s="1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7"/>
      <c r="AF239" s="11"/>
      <c r="AG239" s="1"/>
      <c r="AH239" s="1"/>
      <c r="AI239" s="1"/>
      <c r="AJ239" s="1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7"/>
      <c r="AF240" s="11"/>
      <c r="AG240" s="1"/>
      <c r="AH240" s="1"/>
      <c r="AI240" s="1"/>
      <c r="AJ240" s="1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7"/>
      <c r="AF241" s="11"/>
      <c r="AG241" s="1"/>
      <c r="AH241" s="1"/>
      <c r="AI241" s="1"/>
      <c r="AJ241" s="1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7"/>
      <c r="AF242" s="11"/>
      <c r="AG242" s="1"/>
      <c r="AH242" s="1"/>
      <c r="AI242" s="1"/>
      <c r="AJ242" s="1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7"/>
      <c r="AF243" s="11"/>
      <c r="AG243" s="1"/>
      <c r="AH243" s="1"/>
      <c r="AI243" s="1"/>
      <c r="AJ243" s="1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7"/>
      <c r="AF244" s="11"/>
      <c r="AG244" s="1"/>
      <c r="AH244" s="1"/>
      <c r="AI244" s="1"/>
      <c r="AJ244" s="1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7"/>
      <c r="AF245" s="11"/>
      <c r="AG245" s="1"/>
      <c r="AH245" s="1"/>
      <c r="AI245" s="1"/>
      <c r="AJ245" s="1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7"/>
      <c r="AF246" s="11"/>
      <c r="AG246" s="1"/>
      <c r="AH246" s="1"/>
      <c r="AI246" s="1"/>
      <c r="AJ246" s="1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7"/>
      <c r="AF247" s="11"/>
      <c r="AG247" s="1"/>
      <c r="AH247" s="1"/>
      <c r="AI247" s="1"/>
      <c r="AJ247" s="1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7"/>
      <c r="AF248" s="11"/>
      <c r="AG248" s="1"/>
      <c r="AH248" s="1"/>
      <c r="AI248" s="1"/>
      <c r="AJ248" s="1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7"/>
      <c r="AF249" s="11"/>
      <c r="AG249" s="1"/>
      <c r="AH249" s="1"/>
      <c r="AI249" s="1"/>
      <c r="AJ249" s="1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7"/>
      <c r="AF250" s="11"/>
      <c r="AG250" s="1"/>
      <c r="AH250" s="1"/>
      <c r="AI250" s="1"/>
      <c r="AJ250" s="1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7"/>
      <c r="AF251" s="11"/>
      <c r="AG251" s="1"/>
      <c r="AH251" s="1"/>
      <c r="AI251" s="1"/>
      <c r="AJ251" s="1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7"/>
      <c r="AF252" s="11"/>
      <c r="AG252" s="1"/>
      <c r="AH252" s="1"/>
      <c r="AI252" s="1"/>
      <c r="AJ252" s="1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7"/>
      <c r="AF253" s="11"/>
      <c r="AG253" s="1"/>
      <c r="AH253" s="1"/>
      <c r="AI253" s="1"/>
      <c r="AJ253" s="1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7"/>
      <c r="AF254" s="11"/>
      <c r="AG254" s="1"/>
      <c r="AH254" s="1"/>
      <c r="AI254" s="1"/>
      <c r="AJ254" s="1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7"/>
      <c r="AF255" s="11"/>
      <c r="AG255" s="1"/>
      <c r="AH255" s="1"/>
      <c r="AI255" s="1"/>
      <c r="AJ255" s="1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7"/>
      <c r="AF256" s="11"/>
      <c r="AG256" s="1"/>
      <c r="AH256" s="1"/>
      <c r="AI256" s="1"/>
      <c r="AJ256" s="1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7"/>
      <c r="AF257" s="11"/>
      <c r="AG257" s="1"/>
      <c r="AH257" s="1"/>
      <c r="AI257" s="1"/>
      <c r="AJ257" s="1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7"/>
      <c r="AF258" s="11"/>
      <c r="AG258" s="1"/>
      <c r="AH258" s="1"/>
      <c r="AI258" s="1"/>
      <c r="AJ258" s="1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7"/>
      <c r="AF259" s="11"/>
      <c r="AG259" s="1"/>
      <c r="AH259" s="1"/>
      <c r="AI259" s="1"/>
      <c r="AJ259" s="1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7"/>
      <c r="AF260" s="11"/>
      <c r="AG260" s="1"/>
      <c r="AH260" s="1"/>
      <c r="AI260" s="1"/>
      <c r="AJ260" s="1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7"/>
      <c r="AF261" s="11"/>
      <c r="AG261" s="1"/>
      <c r="AH261" s="1"/>
      <c r="AI261" s="1"/>
      <c r="AJ261" s="1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7"/>
      <c r="AF262" s="11"/>
      <c r="AG262" s="1"/>
      <c r="AH262" s="1"/>
      <c r="AI262" s="1"/>
      <c r="AJ262" s="1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7"/>
      <c r="AF263" s="11"/>
      <c r="AG263" s="1"/>
      <c r="AH263" s="1"/>
      <c r="AI263" s="1"/>
      <c r="AJ263" s="1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7"/>
      <c r="AF264" s="11"/>
      <c r="AG264" s="1"/>
      <c r="AH264" s="1"/>
      <c r="AI264" s="1"/>
      <c r="AJ264" s="1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7"/>
      <c r="AF265" s="11"/>
      <c r="AG265" s="1"/>
      <c r="AH265" s="1"/>
      <c r="AI265" s="1"/>
      <c r="AJ265" s="1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7"/>
      <c r="AF266" s="11"/>
      <c r="AG266" s="1"/>
      <c r="AH266" s="1"/>
      <c r="AI266" s="1"/>
      <c r="AJ266" s="1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7"/>
      <c r="AF267" s="11"/>
      <c r="AG267" s="1"/>
      <c r="AH267" s="1"/>
      <c r="AI267" s="1"/>
      <c r="AJ267" s="1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7"/>
      <c r="AF268" s="11"/>
      <c r="AG268" s="1"/>
      <c r="AH268" s="1"/>
      <c r="AI268" s="1"/>
      <c r="AJ268" s="1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7"/>
      <c r="AF269" s="11"/>
      <c r="AG269" s="1"/>
      <c r="AH269" s="1"/>
      <c r="AI269" s="1"/>
      <c r="AJ269" s="1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7"/>
      <c r="AF270" s="11"/>
      <c r="AG270" s="1"/>
      <c r="AH270" s="1"/>
      <c r="AI270" s="1"/>
      <c r="AJ270" s="1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7"/>
      <c r="AF271" s="11"/>
      <c r="AG271" s="1"/>
      <c r="AH271" s="1"/>
      <c r="AI271" s="1"/>
      <c r="AJ271" s="1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7"/>
      <c r="AF272" s="11"/>
      <c r="AG272" s="1"/>
      <c r="AH272" s="1"/>
      <c r="AI272" s="1"/>
      <c r="AJ272" s="1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7"/>
      <c r="AF273" s="11"/>
      <c r="AG273" s="1"/>
      <c r="AH273" s="1"/>
      <c r="AI273" s="1"/>
      <c r="AJ273" s="1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7"/>
      <c r="AF274" s="11"/>
      <c r="AG274" s="1"/>
      <c r="AH274" s="1"/>
      <c r="AI274" s="1"/>
      <c r="AJ274" s="1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7"/>
      <c r="AF275" s="11"/>
      <c r="AG275" s="1"/>
      <c r="AH275" s="1"/>
      <c r="AI275" s="1"/>
      <c r="AJ275" s="1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7"/>
      <c r="AF276" s="11"/>
      <c r="AG276" s="1"/>
      <c r="AH276" s="1"/>
      <c r="AI276" s="1"/>
      <c r="AJ276" s="1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7"/>
      <c r="AF277" s="11"/>
      <c r="AG277" s="1"/>
      <c r="AH277" s="1"/>
      <c r="AI277" s="1"/>
      <c r="AJ277" s="1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7"/>
      <c r="AF278" s="11"/>
      <c r="AG278" s="1"/>
      <c r="AH278" s="1"/>
      <c r="AI278" s="1"/>
      <c r="AJ278" s="1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7"/>
      <c r="AF279" s="11"/>
      <c r="AG279" s="1"/>
      <c r="AH279" s="1"/>
      <c r="AI279" s="1"/>
      <c r="AJ279" s="1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7"/>
      <c r="AF280" s="11"/>
      <c r="AG280" s="1"/>
      <c r="AH280" s="1"/>
      <c r="AI280" s="1"/>
      <c r="AJ280" s="1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7"/>
      <c r="AF281" s="11"/>
      <c r="AG281" s="1"/>
      <c r="AH281" s="1"/>
      <c r="AI281" s="1"/>
      <c r="AJ281" s="1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7"/>
      <c r="AF282" s="11"/>
      <c r="AG282" s="1"/>
      <c r="AH282" s="1"/>
      <c r="AI282" s="1"/>
      <c r="AJ282" s="1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7"/>
      <c r="AF283" s="11"/>
      <c r="AG283" s="1"/>
      <c r="AH283" s="1"/>
      <c r="AI283" s="1"/>
      <c r="AJ283" s="1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7"/>
      <c r="AF284" s="11"/>
      <c r="AG284" s="1"/>
      <c r="AH284" s="1"/>
      <c r="AI284" s="1"/>
      <c r="AJ284" s="1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7"/>
      <c r="AF285" s="11"/>
      <c r="AG285" s="1"/>
      <c r="AH285" s="1"/>
      <c r="AI285" s="1"/>
      <c r="AJ285" s="1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7"/>
      <c r="AF286" s="11"/>
      <c r="AG286" s="1"/>
      <c r="AH286" s="1"/>
      <c r="AI286" s="1"/>
      <c r="AJ286" s="1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7"/>
      <c r="AF287" s="11"/>
      <c r="AG287" s="1"/>
      <c r="AH287" s="1"/>
      <c r="AI287" s="1"/>
      <c r="AJ287" s="1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7"/>
      <c r="AF288" s="11"/>
      <c r="AG288" s="1"/>
      <c r="AH288" s="1"/>
      <c r="AI288" s="1"/>
      <c r="AJ288" s="1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7"/>
      <c r="AF289" s="11"/>
      <c r="AG289" s="1"/>
      <c r="AH289" s="1"/>
      <c r="AI289" s="1"/>
      <c r="AJ289" s="1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7"/>
      <c r="AF290" s="11"/>
      <c r="AG290" s="1"/>
      <c r="AH290" s="1"/>
      <c r="AI290" s="1"/>
      <c r="AJ290" s="1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7"/>
      <c r="AF291" s="11"/>
      <c r="AG291" s="1"/>
      <c r="AH291" s="1"/>
      <c r="AI291" s="1"/>
      <c r="AJ291" s="1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7"/>
      <c r="AF292" s="11"/>
      <c r="AG292" s="1"/>
      <c r="AH292" s="1"/>
      <c r="AI292" s="1"/>
      <c r="AJ292" s="1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7"/>
      <c r="AF293" s="11"/>
      <c r="AG293" s="1"/>
      <c r="AH293" s="1"/>
      <c r="AI293" s="1"/>
      <c r="AJ293" s="1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7"/>
      <c r="AF294" s="11"/>
      <c r="AG294" s="1"/>
      <c r="AH294" s="1"/>
      <c r="AI294" s="1"/>
      <c r="AJ294" s="1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7"/>
      <c r="AF295" s="11"/>
      <c r="AG295" s="1"/>
      <c r="AH295" s="1"/>
      <c r="AI295" s="1"/>
      <c r="AJ295" s="1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7"/>
      <c r="AF296" s="11"/>
      <c r="AG296" s="1"/>
      <c r="AH296" s="1"/>
      <c r="AI296" s="1"/>
      <c r="AJ296" s="1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7"/>
      <c r="AF297" s="11"/>
      <c r="AG297" s="1"/>
      <c r="AH297" s="1"/>
      <c r="AI297" s="1"/>
      <c r="AJ297" s="1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7"/>
      <c r="AF298" s="11"/>
      <c r="AG298" s="1"/>
      <c r="AH298" s="1"/>
      <c r="AI298" s="1"/>
      <c r="AJ298" s="1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7"/>
      <c r="AF299" s="11"/>
      <c r="AG299" s="1"/>
      <c r="AH299" s="1"/>
      <c r="AI299" s="1"/>
      <c r="AJ299" s="1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7"/>
      <c r="AF300" s="11"/>
      <c r="AG300" s="1"/>
      <c r="AH300" s="1"/>
      <c r="AI300" s="1"/>
      <c r="AJ300" s="1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7"/>
      <c r="AF301" s="11"/>
      <c r="AG301" s="1"/>
      <c r="AH301" s="1"/>
      <c r="AI301" s="1"/>
      <c r="AJ301" s="1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7"/>
      <c r="AF302" s="11"/>
      <c r="AG302" s="1"/>
      <c r="AH302" s="1"/>
      <c r="AI302" s="1"/>
      <c r="AJ302" s="1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7"/>
      <c r="AF303" s="11"/>
      <c r="AG303" s="1"/>
      <c r="AH303" s="1"/>
      <c r="AI303" s="1"/>
      <c r="AJ303" s="1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7"/>
      <c r="AF304" s="11"/>
      <c r="AG304" s="1"/>
      <c r="AH304" s="1"/>
      <c r="AI304" s="1"/>
      <c r="AJ304" s="1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7"/>
      <c r="AF305" s="11"/>
      <c r="AG305" s="1"/>
      <c r="AH305" s="1"/>
      <c r="AI305" s="1"/>
      <c r="AJ305" s="1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7"/>
      <c r="AF306" s="11"/>
      <c r="AG306" s="1"/>
      <c r="AH306" s="1"/>
      <c r="AI306" s="1"/>
      <c r="AJ306" s="1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7"/>
      <c r="AF307" s="11"/>
      <c r="AG307" s="1"/>
      <c r="AH307" s="1"/>
      <c r="AI307" s="1"/>
      <c r="AJ307" s="1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7"/>
      <c r="AF308" s="11"/>
      <c r="AG308" s="1"/>
      <c r="AH308" s="1"/>
      <c r="AI308" s="1"/>
      <c r="AJ308" s="1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7"/>
      <c r="AF309" s="11"/>
      <c r="AG309" s="1"/>
      <c r="AH309" s="1"/>
      <c r="AI309" s="1"/>
      <c r="AJ309" s="1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7"/>
      <c r="AF310" s="11"/>
      <c r="AG310" s="1"/>
      <c r="AH310" s="1"/>
      <c r="AI310" s="1"/>
      <c r="AJ310" s="1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7"/>
      <c r="AF311" s="11"/>
      <c r="AG311" s="1"/>
      <c r="AH311" s="1"/>
      <c r="AI311" s="1"/>
      <c r="AJ311" s="1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7"/>
      <c r="AF312" s="11"/>
      <c r="AG312" s="1"/>
      <c r="AH312" s="1"/>
      <c r="AI312" s="1"/>
      <c r="AJ312" s="1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7"/>
      <c r="AF313" s="11"/>
      <c r="AG313" s="1"/>
      <c r="AH313" s="1"/>
      <c r="AI313" s="1"/>
      <c r="AJ313" s="1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7"/>
      <c r="AF314" s="11"/>
      <c r="AG314" s="1"/>
      <c r="AH314" s="1"/>
      <c r="AI314" s="1"/>
      <c r="AJ314" s="1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7"/>
      <c r="AF315" s="11"/>
      <c r="AG315" s="1"/>
      <c r="AH315" s="1"/>
      <c r="AI315" s="1"/>
      <c r="AJ315" s="1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7"/>
      <c r="AF316" s="11"/>
      <c r="AG316" s="1"/>
      <c r="AH316" s="1"/>
      <c r="AI316" s="1"/>
      <c r="AJ316" s="1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7"/>
      <c r="AF317" s="11"/>
      <c r="AG317" s="1"/>
      <c r="AH317" s="1"/>
      <c r="AI317" s="1"/>
      <c r="AJ317" s="1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7"/>
      <c r="AF318" s="11"/>
      <c r="AG318" s="1"/>
      <c r="AH318" s="1"/>
      <c r="AI318" s="1"/>
      <c r="AJ318" s="1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7"/>
      <c r="AF319" s="11"/>
      <c r="AG319" s="1"/>
      <c r="AH319" s="1"/>
      <c r="AI319" s="1"/>
      <c r="AJ319" s="1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7"/>
      <c r="AF320" s="11"/>
      <c r="AG320" s="1"/>
      <c r="AH320" s="1"/>
      <c r="AI320" s="1"/>
      <c r="AJ320" s="1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7"/>
      <c r="AF321" s="11"/>
      <c r="AG321" s="1"/>
      <c r="AH321" s="1"/>
      <c r="AI321" s="1"/>
      <c r="AJ321" s="1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7"/>
      <c r="AF322" s="11"/>
      <c r="AG322" s="1"/>
      <c r="AH322" s="1"/>
      <c r="AI322" s="1"/>
      <c r="AJ322" s="1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7"/>
      <c r="AF323" s="11"/>
      <c r="AG323" s="1"/>
      <c r="AH323" s="1"/>
      <c r="AI323" s="1"/>
      <c r="AJ323" s="1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7"/>
      <c r="AF324" s="11"/>
      <c r="AG324" s="1"/>
      <c r="AH324" s="1"/>
      <c r="AI324" s="1"/>
      <c r="AJ324" s="1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7"/>
      <c r="AF325" s="11"/>
      <c r="AG325" s="1"/>
      <c r="AH325" s="1"/>
      <c r="AI325" s="1"/>
      <c r="AJ325" s="1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7"/>
      <c r="AF326" s="11"/>
      <c r="AG326" s="1"/>
      <c r="AH326" s="1"/>
      <c r="AI326" s="1"/>
      <c r="AJ326" s="1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7"/>
      <c r="AF327" s="11"/>
      <c r="AG327" s="1"/>
      <c r="AH327" s="1"/>
      <c r="AI327" s="1"/>
      <c r="AJ327" s="1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7"/>
      <c r="AF328" s="11"/>
      <c r="AG328" s="1"/>
      <c r="AH328" s="1"/>
      <c r="AI328" s="1"/>
      <c r="AJ328" s="1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7"/>
      <c r="AF329" s="11"/>
      <c r="AG329" s="1"/>
      <c r="AH329" s="1"/>
      <c r="AI329" s="1"/>
      <c r="AJ329" s="1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7"/>
      <c r="AF330" s="11"/>
      <c r="AG330" s="1"/>
      <c r="AH330" s="1"/>
      <c r="AI330" s="1"/>
      <c r="AJ330" s="1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7"/>
      <c r="AF331" s="11"/>
      <c r="AG331" s="1"/>
      <c r="AH331" s="1"/>
      <c r="AI331" s="1"/>
      <c r="AJ331" s="1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7"/>
      <c r="AF332" s="11"/>
      <c r="AG332" s="1"/>
      <c r="AH332" s="1"/>
      <c r="AI332" s="1"/>
      <c r="AJ332" s="1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7"/>
      <c r="AF333" s="11"/>
      <c r="AG333" s="1"/>
      <c r="AH333" s="1"/>
      <c r="AI333" s="1"/>
      <c r="AJ333" s="1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7"/>
      <c r="AF334" s="11"/>
      <c r="AG334" s="1"/>
      <c r="AH334" s="1"/>
      <c r="AI334" s="1"/>
      <c r="AJ334" s="1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7"/>
      <c r="AF335" s="11"/>
      <c r="AG335" s="1"/>
      <c r="AH335" s="1"/>
      <c r="AI335" s="1"/>
      <c r="AJ335" s="1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7"/>
      <c r="AF336" s="11"/>
      <c r="AG336" s="1"/>
      <c r="AH336" s="1"/>
      <c r="AI336" s="1"/>
      <c r="AJ336" s="1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7"/>
      <c r="AF337" s="11"/>
      <c r="AG337" s="1"/>
      <c r="AH337" s="1"/>
      <c r="AI337" s="1"/>
      <c r="AJ337" s="1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7"/>
      <c r="AF338" s="11"/>
      <c r="AG338" s="1"/>
      <c r="AH338" s="1"/>
      <c r="AI338" s="1"/>
      <c r="AJ338" s="1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7"/>
      <c r="AF339" s="11"/>
      <c r="AG339" s="1"/>
      <c r="AH339" s="1"/>
      <c r="AI339" s="1"/>
      <c r="AJ339" s="1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7"/>
      <c r="AF340" s="11"/>
      <c r="AG340" s="1"/>
      <c r="AH340" s="1"/>
      <c r="AI340" s="1"/>
      <c r="AJ340" s="1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7"/>
      <c r="AF341" s="11"/>
      <c r="AG341" s="1"/>
      <c r="AH341" s="1"/>
      <c r="AI341" s="1"/>
      <c r="AJ341" s="1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7"/>
      <c r="AF342" s="11"/>
      <c r="AG342" s="1"/>
      <c r="AH342" s="1"/>
      <c r="AI342" s="1"/>
      <c r="AJ342" s="1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7"/>
      <c r="AF343" s="11"/>
      <c r="AG343" s="1"/>
      <c r="AH343" s="1"/>
      <c r="AI343" s="1"/>
      <c r="AJ343" s="1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7"/>
      <c r="AF344" s="11"/>
      <c r="AG344" s="1"/>
      <c r="AH344" s="1"/>
      <c r="AI344" s="1"/>
      <c r="AJ344" s="1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7"/>
      <c r="AF345" s="11"/>
      <c r="AG345" s="1"/>
      <c r="AH345" s="1"/>
      <c r="AI345" s="1"/>
      <c r="AJ345" s="1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7"/>
      <c r="AF346" s="11"/>
      <c r="AG346" s="1"/>
      <c r="AH346" s="1"/>
      <c r="AI346" s="1"/>
      <c r="AJ346" s="1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7"/>
      <c r="AF347" s="11"/>
      <c r="AG347" s="1"/>
      <c r="AH347" s="1"/>
      <c r="AI347" s="1"/>
      <c r="AJ347" s="1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7"/>
      <c r="AF348" s="11"/>
      <c r="AG348" s="1"/>
      <c r="AH348" s="1"/>
      <c r="AI348" s="1"/>
      <c r="AJ348" s="1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7"/>
      <c r="AF349" s="11"/>
      <c r="AG349" s="1"/>
      <c r="AH349" s="1"/>
      <c r="AI349" s="1"/>
      <c r="AJ349" s="1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7"/>
      <c r="AF350" s="11"/>
      <c r="AG350" s="1"/>
      <c r="AH350" s="1"/>
      <c r="AI350" s="1"/>
      <c r="AJ350" s="1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7"/>
      <c r="AF351" s="11"/>
      <c r="AG351" s="1"/>
      <c r="AH351" s="1"/>
      <c r="AI351" s="1"/>
      <c r="AJ351" s="1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7"/>
      <c r="AF352" s="11"/>
      <c r="AG352" s="1"/>
      <c r="AH352" s="1"/>
      <c r="AI352" s="1"/>
      <c r="AJ352" s="1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7"/>
      <c r="AF353" s="11"/>
      <c r="AG353" s="1"/>
      <c r="AH353" s="1"/>
      <c r="AI353" s="1"/>
      <c r="AJ353" s="1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7"/>
      <c r="AF354" s="11"/>
      <c r="AG354" s="1"/>
      <c r="AH354" s="1"/>
      <c r="AI354" s="1"/>
      <c r="AJ354" s="1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7"/>
      <c r="AF355" s="11"/>
      <c r="AG355" s="1"/>
      <c r="AH355" s="1"/>
      <c r="AI355" s="1"/>
      <c r="AJ355" s="1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7"/>
      <c r="AF356" s="11"/>
      <c r="AG356" s="1"/>
      <c r="AH356" s="1"/>
      <c r="AI356" s="1"/>
      <c r="AJ356" s="1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7"/>
      <c r="AF357" s="11"/>
      <c r="AG357" s="1"/>
      <c r="AH357" s="1"/>
      <c r="AI357" s="1"/>
      <c r="AJ357" s="1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7"/>
      <c r="AF358" s="11"/>
      <c r="AG358" s="1"/>
      <c r="AH358" s="1"/>
      <c r="AI358" s="1"/>
      <c r="AJ358" s="1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7"/>
      <c r="AF359" s="11"/>
      <c r="AG359" s="1"/>
      <c r="AH359" s="1"/>
      <c r="AI359" s="1"/>
      <c r="AJ359" s="1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7"/>
      <c r="AF360" s="11"/>
      <c r="AG360" s="1"/>
      <c r="AH360" s="1"/>
      <c r="AI360" s="1"/>
      <c r="AJ360" s="1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7"/>
      <c r="AF361" s="11"/>
      <c r="AG361" s="1"/>
      <c r="AH361" s="1"/>
      <c r="AI361" s="1"/>
      <c r="AJ361" s="1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7"/>
      <c r="AF362" s="11"/>
      <c r="AG362" s="1"/>
      <c r="AH362" s="1"/>
      <c r="AI362" s="1"/>
      <c r="AJ362" s="1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7"/>
      <c r="AF363" s="11"/>
      <c r="AG363" s="1"/>
      <c r="AH363" s="1"/>
      <c r="AI363" s="1"/>
      <c r="AJ363" s="1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7"/>
      <c r="AF364" s="11"/>
      <c r="AG364" s="1"/>
      <c r="AH364" s="1"/>
      <c r="AI364" s="1"/>
      <c r="AJ364" s="1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7"/>
      <c r="AF365" s="11"/>
      <c r="AG365" s="1"/>
      <c r="AH365" s="1"/>
      <c r="AI365" s="1"/>
      <c r="AJ365" s="1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7"/>
      <c r="AF366" s="11"/>
      <c r="AG366" s="1"/>
      <c r="AH366" s="1"/>
      <c r="AI366" s="1"/>
      <c r="AJ366" s="1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7"/>
      <c r="AF367" s="11"/>
      <c r="AG367" s="1"/>
      <c r="AH367" s="1"/>
      <c r="AI367" s="1"/>
      <c r="AJ367" s="1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7"/>
      <c r="AF368" s="11"/>
      <c r="AG368" s="1"/>
      <c r="AH368" s="1"/>
      <c r="AI368" s="1"/>
      <c r="AJ368" s="1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7"/>
      <c r="AF369" s="11"/>
      <c r="AG369" s="1"/>
      <c r="AH369" s="1"/>
      <c r="AI369" s="1"/>
      <c r="AJ369" s="1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7"/>
      <c r="AF370" s="11"/>
      <c r="AG370" s="1"/>
      <c r="AH370" s="1"/>
      <c r="AI370" s="1"/>
      <c r="AJ370" s="1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7"/>
      <c r="AF371" s="11"/>
      <c r="AG371" s="1"/>
      <c r="AH371" s="1"/>
      <c r="AI371" s="1"/>
      <c r="AJ371" s="1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7"/>
      <c r="AF372" s="11"/>
      <c r="AG372" s="1"/>
      <c r="AH372" s="1"/>
      <c r="AI372" s="1"/>
      <c r="AJ372" s="1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7"/>
      <c r="AF373" s="11"/>
      <c r="AG373" s="1"/>
      <c r="AH373" s="1"/>
      <c r="AI373" s="1"/>
      <c r="AJ373" s="1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7"/>
      <c r="AF374" s="11"/>
      <c r="AG374" s="1"/>
      <c r="AH374" s="1"/>
      <c r="AI374" s="1"/>
      <c r="AJ374" s="1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7"/>
      <c r="AF375" s="11"/>
      <c r="AG375" s="1"/>
      <c r="AH375" s="1"/>
      <c r="AI375" s="1"/>
      <c r="AJ375" s="1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7"/>
      <c r="AF376" s="11"/>
      <c r="AG376" s="1"/>
      <c r="AH376" s="1"/>
      <c r="AI376" s="1"/>
      <c r="AJ376" s="1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7"/>
      <c r="AF377" s="11"/>
      <c r="AG377" s="1"/>
      <c r="AH377" s="1"/>
      <c r="AI377" s="1"/>
      <c r="AJ377" s="1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7"/>
      <c r="AF378" s="11"/>
      <c r="AG378" s="1"/>
      <c r="AH378" s="1"/>
      <c r="AI378" s="1"/>
      <c r="AJ378" s="1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7"/>
      <c r="AF379" s="11"/>
      <c r="AG379" s="1"/>
      <c r="AH379" s="1"/>
      <c r="AI379" s="1"/>
      <c r="AJ379" s="1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7"/>
      <c r="AF380" s="11"/>
      <c r="AG380" s="1"/>
      <c r="AH380" s="1"/>
      <c r="AI380" s="1"/>
      <c r="AJ380" s="1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7"/>
      <c r="AF381" s="11"/>
      <c r="AG381" s="1"/>
      <c r="AH381" s="1"/>
      <c r="AI381" s="1"/>
      <c r="AJ381" s="1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7"/>
      <c r="AF382" s="11"/>
      <c r="AG382" s="1"/>
      <c r="AH382" s="1"/>
      <c r="AI382" s="1"/>
      <c r="AJ382" s="1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7"/>
      <c r="AF383" s="11"/>
      <c r="AG383" s="1"/>
      <c r="AH383" s="1"/>
      <c r="AI383" s="1"/>
      <c r="AJ383" s="1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7"/>
      <c r="AF384" s="11"/>
      <c r="AG384" s="1"/>
      <c r="AH384" s="1"/>
      <c r="AI384" s="1"/>
      <c r="AJ384" s="1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7"/>
      <c r="AF385" s="11"/>
      <c r="AG385" s="1"/>
      <c r="AH385" s="1"/>
      <c r="AI385" s="1"/>
      <c r="AJ385" s="1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7"/>
      <c r="AF386" s="11"/>
      <c r="AG386" s="1"/>
      <c r="AH386" s="1"/>
      <c r="AI386" s="1"/>
      <c r="AJ386" s="1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7"/>
      <c r="AF387" s="11"/>
      <c r="AG387" s="1"/>
      <c r="AH387" s="1"/>
      <c r="AI387" s="1"/>
      <c r="AJ387" s="1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7"/>
      <c r="AF388" s="11"/>
      <c r="AG388" s="1"/>
      <c r="AH388" s="1"/>
      <c r="AI388" s="1"/>
      <c r="AJ388" s="1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7"/>
      <c r="AF389" s="11"/>
      <c r="AG389" s="1"/>
      <c r="AH389" s="1"/>
      <c r="AI389" s="1"/>
      <c r="AJ389" s="1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7"/>
      <c r="AF390" s="11"/>
      <c r="AG390" s="1"/>
      <c r="AH390" s="1"/>
      <c r="AI390" s="1"/>
      <c r="AJ390" s="1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7"/>
      <c r="AF391" s="11"/>
      <c r="AG391" s="1"/>
      <c r="AH391" s="1"/>
      <c r="AI391" s="1"/>
      <c r="AJ391" s="1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7"/>
      <c r="AF392" s="11"/>
      <c r="AG392" s="1"/>
      <c r="AH392" s="1"/>
      <c r="AI392" s="1"/>
      <c r="AJ392" s="1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7"/>
      <c r="AF393" s="11"/>
      <c r="AG393" s="1"/>
      <c r="AH393" s="1"/>
      <c r="AI393" s="1"/>
      <c r="AJ393" s="1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7"/>
      <c r="AF394" s="11"/>
      <c r="AG394" s="1"/>
      <c r="AH394" s="1"/>
      <c r="AI394" s="1"/>
      <c r="AJ394" s="1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7"/>
      <c r="AF395" s="11"/>
      <c r="AG395" s="1"/>
      <c r="AH395" s="1"/>
      <c r="AI395" s="1"/>
      <c r="AJ395" s="1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7"/>
      <c r="AF396" s="11"/>
      <c r="AG396" s="1"/>
      <c r="AH396" s="1"/>
      <c r="AI396" s="1"/>
      <c r="AJ396" s="1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7"/>
      <c r="AF397" s="11"/>
      <c r="AG397" s="1"/>
      <c r="AH397" s="1"/>
      <c r="AI397" s="1"/>
      <c r="AJ397" s="1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7"/>
      <c r="AF398" s="11"/>
      <c r="AG398" s="1"/>
      <c r="AH398" s="1"/>
      <c r="AI398" s="1"/>
      <c r="AJ398" s="1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7"/>
      <c r="AF399" s="11"/>
      <c r="AG399" s="1"/>
      <c r="AH399" s="1"/>
      <c r="AI399" s="1"/>
      <c r="AJ399" s="1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7"/>
      <c r="AF400" s="11"/>
      <c r="AG400" s="1"/>
      <c r="AH400" s="1"/>
      <c r="AI400" s="1"/>
      <c r="AJ400" s="1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7"/>
      <c r="AF401" s="11"/>
      <c r="AG401" s="1"/>
      <c r="AH401" s="1"/>
      <c r="AI401" s="1"/>
      <c r="AJ401" s="1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7"/>
      <c r="AF402" s="11"/>
      <c r="AG402" s="1"/>
      <c r="AH402" s="1"/>
      <c r="AI402" s="1"/>
      <c r="AJ402" s="1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7"/>
      <c r="AF403" s="11"/>
      <c r="AG403" s="1"/>
      <c r="AH403" s="1"/>
      <c r="AI403" s="1"/>
      <c r="AJ403" s="1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7"/>
      <c r="AF404" s="11"/>
      <c r="AG404" s="1"/>
      <c r="AH404" s="1"/>
      <c r="AI404" s="1"/>
      <c r="AJ404" s="1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7"/>
      <c r="AF405" s="11"/>
      <c r="AG405" s="1"/>
      <c r="AH405" s="1"/>
      <c r="AI405" s="1"/>
      <c r="AJ405" s="1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7"/>
      <c r="AF406" s="11"/>
      <c r="AG406" s="1"/>
      <c r="AH406" s="1"/>
      <c r="AI406" s="1"/>
      <c r="AJ406" s="1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7"/>
      <c r="AF407" s="11"/>
      <c r="AG407" s="1"/>
      <c r="AH407" s="1"/>
      <c r="AI407" s="1"/>
      <c r="AJ407" s="1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7"/>
      <c r="AF408" s="11"/>
      <c r="AG408" s="1"/>
      <c r="AH408" s="1"/>
      <c r="AI408" s="1"/>
      <c r="AJ408" s="1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7"/>
      <c r="AF409" s="11"/>
      <c r="AG409" s="1"/>
      <c r="AH409" s="1"/>
      <c r="AI409" s="1"/>
      <c r="AJ409" s="1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7"/>
      <c r="AF410" s="11"/>
      <c r="AG410" s="1"/>
      <c r="AH410" s="1"/>
      <c r="AI410" s="1"/>
      <c r="AJ410" s="1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7"/>
      <c r="AF411" s="11"/>
      <c r="AG411" s="1"/>
      <c r="AH411" s="1"/>
      <c r="AI411" s="1"/>
      <c r="AJ411" s="1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7"/>
      <c r="AF412" s="11"/>
      <c r="AG412" s="1"/>
      <c r="AH412" s="1"/>
      <c r="AI412" s="1"/>
      <c r="AJ412" s="1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7"/>
      <c r="AF413" s="11"/>
      <c r="AG413" s="1"/>
      <c r="AH413" s="1"/>
      <c r="AI413" s="1"/>
      <c r="AJ413" s="1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7"/>
      <c r="AF414" s="11"/>
      <c r="AG414" s="1"/>
      <c r="AH414" s="1"/>
      <c r="AI414" s="1"/>
      <c r="AJ414" s="1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7"/>
      <c r="AF415" s="11"/>
      <c r="AG415" s="1"/>
      <c r="AH415" s="1"/>
      <c r="AI415" s="1"/>
      <c r="AJ415" s="1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7"/>
      <c r="AF416" s="11"/>
      <c r="AG416" s="1"/>
      <c r="AH416" s="1"/>
      <c r="AI416" s="1"/>
      <c r="AJ416" s="1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7"/>
      <c r="AF417" s="11"/>
      <c r="AG417" s="1"/>
      <c r="AH417" s="1"/>
      <c r="AI417" s="1"/>
      <c r="AJ417" s="1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7"/>
      <c r="AF418" s="11"/>
      <c r="AG418" s="1"/>
      <c r="AH418" s="1"/>
      <c r="AI418" s="1"/>
      <c r="AJ418" s="1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7"/>
      <c r="AF419" s="11"/>
      <c r="AG419" s="1"/>
      <c r="AH419" s="1"/>
      <c r="AI419" s="1"/>
      <c r="AJ419" s="1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7"/>
      <c r="AF420" s="11"/>
      <c r="AG420" s="1"/>
      <c r="AH420" s="1"/>
      <c r="AI420" s="1"/>
      <c r="AJ420" s="1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7"/>
      <c r="AF421" s="11"/>
      <c r="AG421" s="1"/>
      <c r="AH421" s="1"/>
      <c r="AI421" s="1"/>
      <c r="AJ421" s="1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7"/>
      <c r="AF422" s="11"/>
      <c r="AG422" s="1"/>
      <c r="AH422" s="1"/>
      <c r="AI422" s="1"/>
      <c r="AJ422" s="1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7"/>
      <c r="AF423" s="11"/>
      <c r="AG423" s="1"/>
      <c r="AH423" s="1"/>
      <c r="AI423" s="1"/>
      <c r="AJ423" s="1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7"/>
      <c r="AF424" s="11"/>
      <c r="AG424" s="1"/>
      <c r="AH424" s="1"/>
      <c r="AI424" s="1"/>
      <c r="AJ424" s="1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7"/>
      <c r="AF425" s="11"/>
      <c r="AG425" s="1"/>
      <c r="AH425" s="1"/>
      <c r="AI425" s="1"/>
      <c r="AJ425" s="1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7"/>
      <c r="AF426" s="11"/>
      <c r="AG426" s="1"/>
      <c r="AH426" s="1"/>
      <c r="AI426" s="1"/>
      <c r="AJ426" s="1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7"/>
      <c r="AF427" s="11"/>
      <c r="AG427" s="1"/>
      <c r="AH427" s="1"/>
      <c r="AI427" s="1"/>
      <c r="AJ427" s="1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7"/>
      <c r="AF428" s="11"/>
      <c r="AG428" s="1"/>
      <c r="AH428" s="1"/>
      <c r="AI428" s="1"/>
      <c r="AJ428" s="1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7"/>
      <c r="AF429" s="11"/>
      <c r="AG429" s="1"/>
      <c r="AH429" s="1"/>
      <c r="AI429" s="1"/>
      <c r="AJ429" s="1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7"/>
      <c r="AF430" s="11"/>
      <c r="AG430" s="1"/>
      <c r="AH430" s="1"/>
      <c r="AI430" s="1"/>
      <c r="AJ430" s="1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7"/>
      <c r="AF431" s="11"/>
      <c r="AG431" s="1"/>
      <c r="AH431" s="1"/>
      <c r="AI431" s="1"/>
      <c r="AJ431" s="1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7"/>
      <c r="AF432" s="11"/>
      <c r="AG432" s="1"/>
      <c r="AH432" s="1"/>
      <c r="AI432" s="1"/>
      <c r="AJ432" s="1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7"/>
      <c r="AF433" s="11"/>
      <c r="AG433" s="1"/>
      <c r="AH433" s="1"/>
      <c r="AI433" s="1"/>
      <c r="AJ433" s="1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7"/>
      <c r="AF434" s="11"/>
      <c r="AG434" s="1"/>
      <c r="AH434" s="1"/>
      <c r="AI434" s="1"/>
      <c r="AJ434" s="1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7"/>
      <c r="AF435" s="11"/>
      <c r="AG435" s="1"/>
      <c r="AH435" s="1"/>
      <c r="AI435" s="1"/>
      <c r="AJ435" s="1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7"/>
      <c r="AF436" s="11"/>
      <c r="AG436" s="1"/>
      <c r="AH436" s="1"/>
      <c r="AI436" s="1"/>
      <c r="AJ436" s="1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7"/>
      <c r="AF437" s="11"/>
      <c r="AG437" s="1"/>
      <c r="AH437" s="1"/>
      <c r="AI437" s="1"/>
      <c r="AJ437" s="1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7"/>
      <c r="AF438" s="11"/>
      <c r="AG438" s="1"/>
      <c r="AH438" s="1"/>
      <c r="AI438" s="1"/>
      <c r="AJ438" s="1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7"/>
      <c r="AF439" s="11"/>
      <c r="AG439" s="1"/>
      <c r="AH439" s="1"/>
      <c r="AI439" s="1"/>
      <c r="AJ439" s="1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7"/>
      <c r="AF440" s="11"/>
      <c r="AG440" s="1"/>
      <c r="AH440" s="1"/>
      <c r="AI440" s="1"/>
      <c r="AJ440" s="1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7"/>
      <c r="AF441" s="11"/>
      <c r="AG441" s="1"/>
      <c r="AH441" s="1"/>
      <c r="AI441" s="1"/>
      <c r="AJ441" s="1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7"/>
      <c r="AF442" s="11"/>
      <c r="AG442" s="1"/>
      <c r="AH442" s="1"/>
      <c r="AI442" s="1"/>
      <c r="AJ442" s="1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7"/>
      <c r="AF443" s="11"/>
      <c r="AG443" s="1"/>
      <c r="AH443" s="1"/>
      <c r="AI443" s="1"/>
      <c r="AJ443" s="1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7"/>
      <c r="AF444" s="11"/>
      <c r="AG444" s="1"/>
      <c r="AH444" s="1"/>
      <c r="AI444" s="1"/>
      <c r="AJ444" s="1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7"/>
      <c r="AF445" s="11"/>
      <c r="AG445" s="1"/>
      <c r="AH445" s="1"/>
      <c r="AI445" s="1"/>
      <c r="AJ445" s="1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7"/>
      <c r="AF446" s="11"/>
      <c r="AG446" s="1"/>
      <c r="AH446" s="1"/>
      <c r="AI446" s="1"/>
      <c r="AJ446" s="1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7"/>
      <c r="AF447" s="11"/>
      <c r="AG447" s="1"/>
      <c r="AH447" s="1"/>
      <c r="AI447" s="1"/>
      <c r="AJ447" s="1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7"/>
      <c r="AF448" s="11"/>
      <c r="AG448" s="1"/>
      <c r="AH448" s="1"/>
      <c r="AI448" s="1"/>
      <c r="AJ448" s="1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7"/>
      <c r="AF449" s="11"/>
      <c r="AG449" s="1"/>
      <c r="AH449" s="1"/>
      <c r="AI449" s="1"/>
      <c r="AJ449" s="1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7"/>
      <c r="AF450" s="11"/>
      <c r="AG450" s="1"/>
      <c r="AH450" s="1"/>
      <c r="AI450" s="1"/>
      <c r="AJ450" s="1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7"/>
      <c r="AF451" s="11"/>
      <c r="AG451" s="1"/>
      <c r="AH451" s="1"/>
      <c r="AI451" s="1"/>
      <c r="AJ451" s="1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7"/>
      <c r="AF452" s="11"/>
      <c r="AG452" s="1"/>
      <c r="AH452" s="1"/>
      <c r="AI452" s="1"/>
      <c r="AJ452" s="1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7"/>
      <c r="AF453" s="11"/>
      <c r="AG453" s="1"/>
      <c r="AH453" s="1"/>
      <c r="AI453" s="1"/>
      <c r="AJ453" s="1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7"/>
      <c r="AF454" s="11"/>
      <c r="AG454" s="1"/>
      <c r="AH454" s="1"/>
      <c r="AI454" s="1"/>
      <c r="AJ454" s="1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7"/>
      <c r="AF455" s="11"/>
      <c r="AG455" s="1"/>
      <c r="AH455" s="1"/>
      <c r="AI455" s="1"/>
      <c r="AJ455" s="1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7"/>
      <c r="AF456" s="11"/>
      <c r="AG456" s="1"/>
      <c r="AH456" s="1"/>
      <c r="AI456" s="1"/>
      <c r="AJ456" s="1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7"/>
      <c r="AF457" s="11"/>
      <c r="AG457" s="1"/>
      <c r="AH457" s="1"/>
      <c r="AI457" s="1"/>
      <c r="AJ457" s="1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7"/>
      <c r="AF458" s="11"/>
      <c r="AG458" s="1"/>
      <c r="AH458" s="1"/>
      <c r="AI458" s="1"/>
      <c r="AJ458" s="1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7"/>
      <c r="AF459" s="11"/>
      <c r="AG459" s="1"/>
      <c r="AH459" s="1"/>
      <c r="AI459" s="1"/>
      <c r="AJ459" s="1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7"/>
      <c r="AF460" s="11"/>
      <c r="AG460" s="1"/>
      <c r="AH460" s="1"/>
      <c r="AI460" s="1"/>
      <c r="AJ460" s="1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7"/>
      <c r="AF461" s="11"/>
      <c r="AG461" s="1"/>
      <c r="AH461" s="1"/>
      <c r="AI461" s="1"/>
      <c r="AJ461" s="1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7"/>
      <c r="AF462" s="11"/>
      <c r="AG462" s="1"/>
      <c r="AH462" s="1"/>
      <c r="AI462" s="1"/>
      <c r="AJ462" s="1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7"/>
      <c r="AF463" s="11"/>
      <c r="AG463" s="1"/>
      <c r="AH463" s="1"/>
      <c r="AI463" s="1"/>
      <c r="AJ463" s="1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7"/>
      <c r="AF464" s="11"/>
      <c r="AG464" s="1"/>
      <c r="AH464" s="1"/>
      <c r="AI464" s="1"/>
      <c r="AJ464" s="1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7"/>
      <c r="AF465" s="11"/>
      <c r="AG465" s="1"/>
      <c r="AH465" s="1"/>
      <c r="AI465" s="1"/>
      <c r="AJ465" s="1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7"/>
      <c r="AF466" s="11"/>
      <c r="AG466" s="1"/>
      <c r="AH466" s="1"/>
      <c r="AI466" s="1"/>
      <c r="AJ466" s="1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7"/>
      <c r="AF467" s="11"/>
      <c r="AG467" s="1"/>
      <c r="AH467" s="1"/>
      <c r="AI467" s="1"/>
      <c r="AJ467" s="1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7"/>
      <c r="AF468" s="11"/>
      <c r="AG468" s="1"/>
      <c r="AH468" s="1"/>
      <c r="AI468" s="1"/>
      <c r="AJ468" s="1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7"/>
      <c r="AF469" s="11"/>
      <c r="AG469" s="1"/>
      <c r="AH469" s="1"/>
      <c r="AI469" s="1"/>
      <c r="AJ469" s="1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7"/>
      <c r="AF470" s="11"/>
      <c r="AG470" s="1"/>
      <c r="AH470" s="1"/>
      <c r="AI470" s="1"/>
      <c r="AJ470" s="1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7"/>
      <c r="AF471" s="11"/>
      <c r="AG471" s="1"/>
      <c r="AH471" s="1"/>
      <c r="AI471" s="1"/>
      <c r="AJ471" s="1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7"/>
      <c r="AF472" s="11"/>
      <c r="AG472" s="1"/>
      <c r="AH472" s="1"/>
      <c r="AI472" s="1"/>
      <c r="AJ472" s="1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7"/>
      <c r="AF473" s="11"/>
      <c r="AG473" s="1"/>
      <c r="AH473" s="1"/>
      <c r="AI473" s="1"/>
      <c r="AJ473" s="1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7"/>
      <c r="AF474" s="11"/>
      <c r="AG474" s="1"/>
      <c r="AH474" s="1"/>
      <c r="AI474" s="1"/>
      <c r="AJ474" s="1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7"/>
      <c r="AF475" s="11"/>
      <c r="AG475" s="1"/>
      <c r="AH475" s="1"/>
      <c r="AI475" s="1"/>
      <c r="AJ475" s="1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7"/>
      <c r="AF476" s="11"/>
      <c r="AG476" s="1"/>
      <c r="AH476" s="1"/>
      <c r="AI476" s="1"/>
      <c r="AJ476" s="1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7"/>
      <c r="AF477" s="11"/>
      <c r="AG477" s="1"/>
      <c r="AH477" s="1"/>
      <c r="AI477" s="1"/>
      <c r="AJ477" s="1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7"/>
      <c r="AF478" s="11"/>
      <c r="AG478" s="1"/>
      <c r="AH478" s="1"/>
      <c r="AI478" s="1"/>
      <c r="AJ478" s="1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7"/>
      <c r="AF479" s="11"/>
      <c r="AG479" s="1"/>
      <c r="AH479" s="1"/>
      <c r="AI479" s="1"/>
      <c r="AJ479" s="1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7"/>
      <c r="AF480" s="11"/>
      <c r="AG480" s="1"/>
      <c r="AH480" s="1"/>
      <c r="AI480" s="1"/>
      <c r="AJ480" s="1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7"/>
      <c r="AF481" s="11"/>
      <c r="AG481" s="1"/>
      <c r="AH481" s="1"/>
      <c r="AI481" s="1"/>
      <c r="AJ481" s="1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7"/>
      <c r="AF482" s="11"/>
      <c r="AG482" s="1"/>
      <c r="AH482" s="1"/>
      <c r="AI482" s="1"/>
      <c r="AJ482" s="1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7"/>
      <c r="AF483" s="11"/>
      <c r="AG483" s="1"/>
      <c r="AH483" s="1"/>
      <c r="AI483" s="1"/>
      <c r="AJ483" s="1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7"/>
      <c r="AF484" s="11"/>
      <c r="AG484" s="1"/>
      <c r="AH484" s="1"/>
      <c r="AI484" s="1"/>
      <c r="AJ484" s="1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7"/>
      <c r="AF485" s="11"/>
      <c r="AG485" s="1"/>
      <c r="AH485" s="1"/>
      <c r="AI485" s="1"/>
      <c r="AJ485" s="1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7"/>
      <c r="AF486" s="11"/>
      <c r="AG486" s="1"/>
      <c r="AH486" s="1"/>
      <c r="AI486" s="1"/>
      <c r="AJ486" s="1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7"/>
      <c r="AF487" s="11"/>
      <c r="AG487" s="1"/>
      <c r="AH487" s="1"/>
      <c r="AI487" s="1"/>
      <c r="AJ487" s="1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7"/>
      <c r="AF488" s="11"/>
      <c r="AG488" s="1"/>
      <c r="AH488" s="1"/>
      <c r="AI488" s="1"/>
      <c r="AJ488" s="1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7"/>
      <c r="AF489" s="11"/>
      <c r="AG489" s="1"/>
      <c r="AH489" s="1"/>
      <c r="AI489" s="1"/>
      <c r="AJ489" s="1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7"/>
      <c r="AF490" s="11"/>
      <c r="AG490" s="1"/>
      <c r="AH490" s="1"/>
      <c r="AI490" s="1"/>
      <c r="AJ490" s="1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7"/>
      <c r="AF491" s="11"/>
      <c r="AG491" s="1"/>
      <c r="AH491" s="1"/>
      <c r="AI491" s="1"/>
      <c r="AJ491" s="1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7"/>
      <c r="AF492" s="11"/>
      <c r="AG492" s="1"/>
      <c r="AH492" s="1"/>
      <c r="AI492" s="1"/>
      <c r="AJ492" s="1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7"/>
      <c r="AF493" s="11"/>
      <c r="AG493" s="1"/>
      <c r="AH493" s="1"/>
      <c r="AI493" s="1"/>
      <c r="AJ493" s="1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</sheetData>
  <autoFilter ref="A3:AJ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2024-12-19T10:49:59Z</dcterms:created>
  <dcterms:modified xsi:type="dcterms:W3CDTF">2024-12-20T10:33:42Z</dcterms:modified>
</cp:coreProperties>
</file>