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E547C3-C165-46D8-B5BC-1E54D731A4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X660" i="1"/>
  <c r="BO659" i="1"/>
  <c r="BM659" i="1"/>
  <c r="Y659" i="1"/>
  <c r="X657" i="1"/>
  <c r="X656" i="1"/>
  <c r="BO655" i="1"/>
  <c r="BM655" i="1"/>
  <c r="Y655" i="1"/>
  <c r="X653" i="1"/>
  <c r="X652" i="1"/>
  <c r="BO651" i="1"/>
  <c r="BM651" i="1"/>
  <c r="Y651" i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Z593" i="1" s="1"/>
  <c r="P593" i="1"/>
  <c r="X591" i="1"/>
  <c r="X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Y442" i="1" s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X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BP391" i="1"/>
  <c r="BO391" i="1"/>
  <c r="BN391" i="1"/>
  <c r="BM391" i="1"/>
  <c r="Z391" i="1"/>
  <c r="Y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2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2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BP305" i="1" s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2" i="1" s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X151" i="1"/>
  <c r="X150" i="1"/>
  <c r="BO149" i="1"/>
  <c r="BM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Z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P26" i="1"/>
  <c r="X24" i="1"/>
  <c r="X23" i="1"/>
  <c r="BO22" i="1"/>
  <c r="X664" i="1" s="1"/>
  <c r="BM22" i="1"/>
  <c r="Y22" i="1"/>
  <c r="B672" i="1" s="1"/>
  <c r="P22" i="1"/>
  <c r="H10" i="1"/>
  <c r="A9" i="1"/>
  <c r="F10" i="1" s="1"/>
  <c r="D7" i="1"/>
  <c r="Q6" i="1"/>
  <c r="P2" i="1"/>
  <c r="Y343" i="1" l="1"/>
  <c r="BP342" i="1"/>
  <c r="BN342" i="1"/>
  <c r="Z342" i="1"/>
  <c r="Z343" i="1" s="1"/>
  <c r="BP346" i="1"/>
  <c r="BN346" i="1"/>
  <c r="Z346" i="1"/>
  <c r="BP377" i="1"/>
  <c r="BN377" i="1"/>
  <c r="Z377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Y550" i="1"/>
  <c r="Y549" i="1"/>
  <c r="BP548" i="1"/>
  <c r="BN548" i="1"/>
  <c r="Z548" i="1"/>
  <c r="Z549" i="1" s="1"/>
  <c r="BP561" i="1"/>
  <c r="BN561" i="1"/>
  <c r="Z561" i="1"/>
  <c r="BP581" i="1"/>
  <c r="BN581" i="1"/>
  <c r="Z581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Z50" i="1"/>
  <c r="BN50" i="1"/>
  <c r="Z65" i="1"/>
  <c r="BN65" i="1"/>
  <c r="Z67" i="1"/>
  <c r="BN67" i="1"/>
  <c r="Z77" i="1"/>
  <c r="BN77" i="1"/>
  <c r="Y89" i="1"/>
  <c r="Z91" i="1"/>
  <c r="BN91" i="1"/>
  <c r="Z108" i="1"/>
  <c r="BN108" i="1"/>
  <c r="Y119" i="1"/>
  <c r="Z132" i="1"/>
  <c r="BN132" i="1"/>
  <c r="Z143" i="1"/>
  <c r="BN143" i="1"/>
  <c r="Z175" i="1"/>
  <c r="BN175" i="1"/>
  <c r="Z197" i="1"/>
  <c r="BN197" i="1"/>
  <c r="Z218" i="1"/>
  <c r="BN218" i="1"/>
  <c r="Z228" i="1"/>
  <c r="BN228" i="1"/>
  <c r="Z236" i="1"/>
  <c r="BN236" i="1"/>
  <c r="Z245" i="1"/>
  <c r="BN245" i="1"/>
  <c r="Z256" i="1"/>
  <c r="BN256" i="1"/>
  <c r="L672" i="1"/>
  <c r="Z269" i="1"/>
  <c r="BN269" i="1"/>
  <c r="M672" i="1"/>
  <c r="Z286" i="1"/>
  <c r="BN286" i="1"/>
  <c r="Z305" i="1"/>
  <c r="BN305" i="1"/>
  <c r="BP363" i="1"/>
  <c r="BN363" i="1"/>
  <c r="Z363" i="1"/>
  <c r="BP398" i="1"/>
  <c r="BN398" i="1"/>
  <c r="Z398" i="1"/>
  <c r="BP425" i="1"/>
  <c r="BN425" i="1"/>
  <c r="Z425" i="1"/>
  <c r="BP465" i="1"/>
  <c r="BN465" i="1"/>
  <c r="Z465" i="1"/>
  <c r="BP571" i="1"/>
  <c r="BN571" i="1"/>
  <c r="Z571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U672" i="1"/>
  <c r="BP69" i="1"/>
  <c r="BN69" i="1"/>
  <c r="Z69" i="1"/>
  <c r="BP83" i="1"/>
  <c r="BN83" i="1"/>
  <c r="Z83" i="1"/>
  <c r="BP93" i="1"/>
  <c r="BN93" i="1"/>
  <c r="Z93" i="1"/>
  <c r="BP114" i="1"/>
  <c r="BN114" i="1"/>
  <c r="Z114" i="1"/>
  <c r="BP149" i="1"/>
  <c r="BN149" i="1"/>
  <c r="Z149" i="1"/>
  <c r="BP154" i="1"/>
  <c r="BN154" i="1"/>
  <c r="Z154" i="1"/>
  <c r="BP177" i="1"/>
  <c r="BN177" i="1"/>
  <c r="Z177" i="1"/>
  <c r="BP199" i="1"/>
  <c r="BN199" i="1"/>
  <c r="Z199" i="1"/>
  <c r="BP220" i="1"/>
  <c r="BN220" i="1"/>
  <c r="Z220" i="1"/>
  <c r="BP230" i="1"/>
  <c r="BN230" i="1"/>
  <c r="Z230" i="1"/>
  <c r="Y247" i="1"/>
  <c r="BP240" i="1"/>
  <c r="BN240" i="1"/>
  <c r="Z240" i="1"/>
  <c r="K672" i="1"/>
  <c r="BP250" i="1"/>
  <c r="BN250" i="1"/>
  <c r="Z250" i="1"/>
  <c r="BP263" i="1"/>
  <c r="BN263" i="1"/>
  <c r="Z263" i="1"/>
  <c r="BP280" i="1"/>
  <c r="BN280" i="1"/>
  <c r="Z280" i="1"/>
  <c r="BP288" i="1"/>
  <c r="BN288" i="1"/>
  <c r="Z288" i="1"/>
  <c r="BP307" i="1"/>
  <c r="BN307" i="1"/>
  <c r="Z307" i="1"/>
  <c r="BP357" i="1"/>
  <c r="BN357" i="1"/>
  <c r="Z357" i="1"/>
  <c r="BP369" i="1"/>
  <c r="BN369" i="1"/>
  <c r="Z369" i="1"/>
  <c r="BP379" i="1"/>
  <c r="BN379" i="1"/>
  <c r="Z379" i="1"/>
  <c r="BP400" i="1"/>
  <c r="BN400" i="1"/>
  <c r="Z400" i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1" i="1"/>
  <c r="BN481" i="1"/>
  <c r="Z481" i="1"/>
  <c r="BP490" i="1"/>
  <c r="BN490" i="1"/>
  <c r="Z490" i="1"/>
  <c r="X663" i="1"/>
  <c r="X665" i="1" s="1"/>
  <c r="X666" i="1"/>
  <c r="Z27" i="1"/>
  <c r="BN27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Y79" i="1"/>
  <c r="BP75" i="1"/>
  <c r="BN75" i="1"/>
  <c r="Z75" i="1"/>
  <c r="BP87" i="1"/>
  <c r="BN87" i="1"/>
  <c r="Z87" i="1"/>
  <c r="BP101" i="1"/>
  <c r="BN101" i="1"/>
  <c r="Z101" i="1"/>
  <c r="BP126" i="1"/>
  <c r="BN126" i="1"/>
  <c r="Z126" i="1"/>
  <c r="BP141" i="1"/>
  <c r="BN141" i="1"/>
  <c r="Z141" i="1"/>
  <c r="Y166" i="1"/>
  <c r="BP164" i="1"/>
  <c r="BN164" i="1"/>
  <c r="Z164" i="1"/>
  <c r="BP195" i="1"/>
  <c r="BN195" i="1"/>
  <c r="Z195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4" i="1"/>
  <c r="BN254" i="1"/>
  <c r="Z254" i="1"/>
  <c r="BP267" i="1"/>
  <c r="BN267" i="1"/>
  <c r="Z267" i="1"/>
  <c r="BP284" i="1"/>
  <c r="BN284" i="1"/>
  <c r="Z284" i="1"/>
  <c r="BP300" i="1"/>
  <c r="BN300" i="1"/>
  <c r="Z300" i="1"/>
  <c r="BP337" i="1"/>
  <c r="BN337" i="1"/>
  <c r="Z337" i="1"/>
  <c r="BP361" i="1"/>
  <c r="BN361" i="1"/>
  <c r="Z361" i="1"/>
  <c r="Y381" i="1"/>
  <c r="BP375" i="1"/>
  <c r="BN375" i="1"/>
  <c r="Z375" i="1"/>
  <c r="BP394" i="1"/>
  <c r="BN394" i="1"/>
  <c r="Z394" i="1"/>
  <c r="BP411" i="1"/>
  <c r="BN411" i="1"/>
  <c r="Z411" i="1"/>
  <c r="BP423" i="1"/>
  <c r="BN423" i="1"/>
  <c r="Z423" i="1"/>
  <c r="Y455" i="1"/>
  <c r="BP447" i="1"/>
  <c r="BN447" i="1"/>
  <c r="Z447" i="1"/>
  <c r="BP457" i="1"/>
  <c r="BN457" i="1"/>
  <c r="Z457" i="1"/>
  <c r="BP463" i="1"/>
  <c r="BN463" i="1"/>
  <c r="Z463" i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3" i="1"/>
  <c r="BN543" i="1"/>
  <c r="Z543" i="1"/>
  <c r="BP559" i="1"/>
  <c r="BN559" i="1"/>
  <c r="Z559" i="1"/>
  <c r="BP569" i="1"/>
  <c r="BN569" i="1"/>
  <c r="Z569" i="1"/>
  <c r="BP579" i="1"/>
  <c r="BN579" i="1"/>
  <c r="Z579" i="1"/>
  <c r="BP589" i="1"/>
  <c r="BN589" i="1"/>
  <c r="Z589" i="1"/>
  <c r="BP618" i="1"/>
  <c r="BN618" i="1"/>
  <c r="Z618" i="1"/>
  <c r="BP620" i="1"/>
  <c r="BN620" i="1"/>
  <c r="Z620" i="1"/>
  <c r="BP622" i="1"/>
  <c r="BN622" i="1"/>
  <c r="Z622" i="1"/>
  <c r="Y97" i="1"/>
  <c r="E672" i="1"/>
  <c r="F672" i="1"/>
  <c r="Y135" i="1"/>
  <c r="Y302" i="1"/>
  <c r="T672" i="1"/>
  <c r="Y348" i="1"/>
  <c r="Y388" i="1"/>
  <c r="Y396" i="1"/>
  <c r="Y402" i="1"/>
  <c r="Y413" i="1"/>
  <c r="Y433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5" i="1"/>
  <c r="BN555" i="1"/>
  <c r="Z555" i="1"/>
  <c r="BP563" i="1"/>
  <c r="BN563" i="1"/>
  <c r="Z563" i="1"/>
  <c r="Y585" i="1"/>
  <c r="BP575" i="1"/>
  <c r="BN575" i="1"/>
  <c r="Z575" i="1"/>
  <c r="BP583" i="1"/>
  <c r="BN583" i="1"/>
  <c r="Z583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53" i="1"/>
  <c r="Y652" i="1"/>
  <c r="BP651" i="1"/>
  <c r="BN651" i="1"/>
  <c r="Z651" i="1"/>
  <c r="Z652" i="1" s="1"/>
  <c r="Y661" i="1"/>
  <c r="Y660" i="1"/>
  <c r="BP659" i="1"/>
  <c r="BN659" i="1"/>
  <c r="Z659" i="1"/>
  <c r="Z660" i="1" s="1"/>
  <c r="Y591" i="1"/>
  <c r="Y590" i="1"/>
  <c r="AB672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6" i="1"/>
  <c r="Y145" i="1"/>
  <c r="BP138" i="1"/>
  <c r="BN138" i="1"/>
  <c r="Z138" i="1"/>
  <c r="BP142" i="1"/>
  <c r="BN142" i="1"/>
  <c r="Z142" i="1"/>
  <c r="BP155" i="1"/>
  <c r="BN155" i="1"/>
  <c r="Z155" i="1"/>
  <c r="Z156" i="1" s="1"/>
  <c r="Y157" i="1"/>
  <c r="Y162" i="1"/>
  <c r="BP159" i="1"/>
  <c r="BN159" i="1"/>
  <c r="Z159" i="1"/>
  <c r="Z161" i="1" s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Y223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Z59" i="1" s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BP134" i="1"/>
  <c r="BN134" i="1"/>
  <c r="BP140" i="1"/>
  <c r="BN140" i="1"/>
  <c r="Z140" i="1"/>
  <c r="BP144" i="1"/>
  <c r="BN144" i="1"/>
  <c r="Z144" i="1"/>
  <c r="Y146" i="1"/>
  <c r="Y151" i="1"/>
  <c r="BP148" i="1"/>
  <c r="BN148" i="1"/>
  <c r="Z148" i="1"/>
  <c r="Z150" i="1" s="1"/>
  <c r="Y156" i="1"/>
  <c r="Y161" i="1"/>
  <c r="BP165" i="1"/>
  <c r="BN165" i="1"/>
  <c r="Z165" i="1"/>
  <c r="Z166" i="1" s="1"/>
  <c r="Y167" i="1"/>
  <c r="H672" i="1"/>
  <c r="Y171" i="1"/>
  <c r="BP170" i="1"/>
  <c r="BN170" i="1"/>
  <c r="Z170" i="1"/>
  <c r="Z171" i="1" s="1"/>
  <c r="Y172" i="1"/>
  <c r="Y179" i="1"/>
  <c r="BP174" i="1"/>
  <c r="BN174" i="1"/>
  <c r="Z174" i="1"/>
  <c r="BP178" i="1"/>
  <c r="BN178" i="1"/>
  <c r="Z178" i="1"/>
  <c r="Y180" i="1"/>
  <c r="Y185" i="1"/>
  <c r="BP182" i="1"/>
  <c r="BN182" i="1"/>
  <c r="Z182" i="1"/>
  <c r="Z184" i="1" s="1"/>
  <c r="Y201" i="1"/>
  <c r="BP196" i="1"/>
  <c r="BN196" i="1"/>
  <c r="Z196" i="1"/>
  <c r="BP200" i="1"/>
  <c r="BN200" i="1"/>
  <c r="Z200" i="1"/>
  <c r="Y202" i="1"/>
  <c r="J672" i="1"/>
  <c r="Y208" i="1"/>
  <c r="BP205" i="1"/>
  <c r="BN205" i="1"/>
  <c r="Z205" i="1"/>
  <c r="Z207" i="1" s="1"/>
  <c r="Y212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Y372" i="1"/>
  <c r="Y382" i="1"/>
  <c r="Y389" i="1"/>
  <c r="Y395" i="1"/>
  <c r="Y401" i="1"/>
  <c r="Y412" i="1"/>
  <c r="Y428" i="1"/>
  <c r="Y434" i="1"/>
  <c r="Y443" i="1"/>
  <c r="Y454" i="1"/>
  <c r="BP458" i="1"/>
  <c r="BN458" i="1"/>
  <c r="Z458" i="1"/>
  <c r="Z459" i="1" s="1"/>
  <c r="Y460" i="1"/>
  <c r="BP464" i="1"/>
  <c r="BN464" i="1"/>
  <c r="Z464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Z672" i="1"/>
  <c r="Y520" i="1"/>
  <c r="BP519" i="1"/>
  <c r="BN519" i="1"/>
  <c r="Z519" i="1"/>
  <c r="Z520" i="1" s="1"/>
  <c r="Y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2" i="1"/>
  <c r="Y545" i="1"/>
  <c r="BP540" i="1"/>
  <c r="BN540" i="1"/>
  <c r="Z540" i="1"/>
  <c r="Y544" i="1"/>
  <c r="AC672" i="1"/>
  <c r="Y567" i="1"/>
  <c r="BP554" i="1"/>
  <c r="BN554" i="1"/>
  <c r="Z554" i="1"/>
  <c r="BP558" i="1"/>
  <c r="BN558" i="1"/>
  <c r="Z558" i="1"/>
  <c r="BP562" i="1"/>
  <c r="BN562" i="1"/>
  <c r="Z562" i="1"/>
  <c r="Y566" i="1"/>
  <c r="BP570" i="1"/>
  <c r="BN570" i="1"/>
  <c r="Z570" i="1"/>
  <c r="Z572" i="1" s="1"/>
  <c r="BP578" i="1"/>
  <c r="BN578" i="1"/>
  <c r="Z578" i="1"/>
  <c r="BP582" i="1"/>
  <c r="BN582" i="1"/>
  <c r="Z582" i="1"/>
  <c r="BP611" i="1"/>
  <c r="BN611" i="1"/>
  <c r="Z611" i="1"/>
  <c r="BP613" i="1"/>
  <c r="BN613" i="1"/>
  <c r="Z613" i="1"/>
  <c r="Y615" i="1"/>
  <c r="Y635" i="1"/>
  <c r="BP627" i="1"/>
  <c r="BN627" i="1"/>
  <c r="Z627" i="1"/>
  <c r="Y636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49" i="1"/>
  <c r="Y656" i="1"/>
  <c r="BP655" i="1"/>
  <c r="BN655" i="1"/>
  <c r="Z655" i="1"/>
  <c r="Z656" i="1" s="1"/>
  <c r="Y657" i="1"/>
  <c r="G672" i="1"/>
  <c r="P672" i="1"/>
  <c r="X672" i="1"/>
  <c r="I672" i="1"/>
  <c r="Y191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Z251" i="1"/>
  <c r="BN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Z299" i="1"/>
  <c r="Z301" i="1" s="1"/>
  <c r="BN299" i="1"/>
  <c r="Q672" i="1"/>
  <c r="Z306" i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BN336" i="1"/>
  <c r="BP336" i="1"/>
  <c r="Y344" i="1"/>
  <c r="Z347" i="1"/>
  <c r="Z348" i="1" s="1"/>
  <c r="BN347" i="1"/>
  <c r="Z351" i="1"/>
  <c r="Z352" i="1" s="1"/>
  <c r="BN351" i="1"/>
  <c r="BP351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Z376" i="1"/>
  <c r="BN376" i="1"/>
  <c r="Z378" i="1"/>
  <c r="BN378" i="1"/>
  <c r="Z380" i="1"/>
  <c r="BN380" i="1"/>
  <c r="Z384" i="1"/>
  <c r="BN384" i="1"/>
  <c r="BP384" i="1"/>
  <c r="Z387" i="1"/>
  <c r="BN387" i="1"/>
  <c r="Z393" i="1"/>
  <c r="BN393" i="1"/>
  <c r="Z399" i="1"/>
  <c r="Z401" i="1" s="1"/>
  <c r="BN399" i="1"/>
  <c r="V672" i="1"/>
  <c r="Y407" i="1"/>
  <c r="Z410" i="1"/>
  <c r="Z412" i="1" s="1"/>
  <c r="BN410" i="1"/>
  <c r="W672" i="1"/>
  <c r="Z418" i="1"/>
  <c r="BN418" i="1"/>
  <c r="Z420" i="1"/>
  <c r="BN420" i="1"/>
  <c r="Z422" i="1"/>
  <c r="BN422" i="1"/>
  <c r="Z424" i="1"/>
  <c r="BN424" i="1"/>
  <c r="Z426" i="1"/>
  <c r="BN426" i="1"/>
  <c r="Y429" i="1"/>
  <c r="Z432" i="1"/>
  <c r="Z433" i="1" s="1"/>
  <c r="BN432" i="1"/>
  <c r="Z441" i="1"/>
  <c r="Z442" i="1" s="1"/>
  <c r="BN441" i="1"/>
  <c r="BP441" i="1"/>
  <c r="Z446" i="1"/>
  <c r="BN446" i="1"/>
  <c r="BP446" i="1"/>
  <c r="Z448" i="1"/>
  <c r="BN448" i="1"/>
  <c r="Z450" i="1"/>
  <c r="BN450" i="1"/>
  <c r="BP452" i="1"/>
  <c r="BN452" i="1"/>
  <c r="Z452" i="1"/>
  <c r="Y459" i="1"/>
  <c r="Y467" i="1"/>
  <c r="BP466" i="1"/>
  <c r="BN466" i="1"/>
  <c r="Z466" i="1"/>
  <c r="Y468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BP542" i="1"/>
  <c r="BN542" i="1"/>
  <c r="Z542" i="1"/>
  <c r="BP556" i="1"/>
  <c r="BN556" i="1"/>
  <c r="Z556" i="1"/>
  <c r="BP560" i="1"/>
  <c r="BN560" i="1"/>
  <c r="Z560" i="1"/>
  <c r="BP564" i="1"/>
  <c r="BN564" i="1"/>
  <c r="Z564" i="1"/>
  <c r="Y573" i="1"/>
  <c r="Y572" i="1"/>
  <c r="BP576" i="1"/>
  <c r="BN576" i="1"/>
  <c r="Z576" i="1"/>
  <c r="BP580" i="1"/>
  <c r="BN580" i="1"/>
  <c r="Z580" i="1"/>
  <c r="Y584" i="1"/>
  <c r="BP588" i="1"/>
  <c r="BN588" i="1"/>
  <c r="Z588" i="1"/>
  <c r="Z590" i="1" s="1"/>
  <c r="Y672" i="1"/>
  <c r="Y478" i="1"/>
  <c r="Y595" i="1"/>
  <c r="BP593" i="1"/>
  <c r="BN593" i="1"/>
  <c r="BP594" i="1"/>
  <c r="BN594" i="1"/>
  <c r="Z594" i="1"/>
  <c r="Z595" i="1" s="1"/>
  <c r="Y596" i="1"/>
  <c r="Y614" i="1"/>
  <c r="BP610" i="1"/>
  <c r="BN610" i="1"/>
  <c r="Z610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AE672" i="1"/>
  <c r="Y648" i="1"/>
  <c r="BP646" i="1"/>
  <c r="BN646" i="1"/>
  <c r="Z646" i="1"/>
  <c r="AD672" i="1"/>
  <c r="Z648" i="1" l="1"/>
  <c r="Z584" i="1"/>
  <c r="Z510" i="1"/>
  <c r="Z395" i="1"/>
  <c r="Z642" i="1"/>
  <c r="Z607" i="1"/>
  <c r="Z79" i="1"/>
  <c r="Z54" i="1"/>
  <c r="Z201" i="1"/>
  <c r="Z624" i="1"/>
  <c r="Z454" i="1"/>
  <c r="Z428" i="1"/>
  <c r="Z388" i="1"/>
  <c r="Z381" i="1"/>
  <c r="Z338" i="1"/>
  <c r="Z311" i="1"/>
  <c r="Z289" i="1"/>
  <c r="Z258" i="1"/>
  <c r="Z246" i="1"/>
  <c r="Z237" i="1"/>
  <c r="Z528" i="1"/>
  <c r="Z467" i="1"/>
  <c r="Z135" i="1"/>
  <c r="Z128" i="1"/>
  <c r="Z103" i="1"/>
  <c r="Z97" i="1"/>
  <c r="Z72" i="1"/>
  <c r="Z614" i="1"/>
  <c r="Z505" i="1"/>
  <c r="Z372" i="1"/>
  <c r="Z365" i="1"/>
  <c r="Z271" i="1"/>
  <c r="Z635" i="1"/>
  <c r="Z179" i="1"/>
  <c r="Z119" i="1"/>
  <c r="Z110" i="1"/>
  <c r="Z88" i="1"/>
  <c r="Z35" i="1"/>
  <c r="Y666" i="1"/>
  <c r="Y663" i="1"/>
  <c r="Z566" i="1"/>
  <c r="Z544" i="1"/>
  <c r="Y664" i="1"/>
  <c r="Z223" i="1"/>
  <c r="Z145" i="1"/>
  <c r="Y662" i="1"/>
  <c r="Z667" i="1" l="1"/>
  <c r="Y665" i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<sst xmlns="http://schemas.openxmlformats.org/spreadsheetml/2006/main" count="3131" uniqueCount="1079">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</sst>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43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7</v>
      </c>
      <c r="Y68" s="776">
        <f t="shared" si="11"/>
        <v>8</v>
      </c>
      <c r="Z68" s="36">
        <f>IFERROR(IF(Y68=0,"",ROUNDUP(Y68/H68,0)*0.00902),"")</f>
        <v>1.804E-2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7.3674999999999997</v>
      </c>
      <c r="BN68" s="64">
        <f t="shared" si="13"/>
        <v>8.42</v>
      </c>
      <c r="BO68" s="64">
        <f t="shared" si="14"/>
        <v>1.3257575757575758E-2</v>
      </c>
      <c r="BP68" s="64">
        <f t="shared" si="15"/>
        <v>1.5151515151515152E-2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1.75</v>
      </c>
      <c r="Y72" s="777">
        <f>IFERROR(Y63/H63,"0")+IFERROR(Y64/H64,"0")+IFERROR(Y65/H65,"0")+IFERROR(Y66/H66,"0")+IFERROR(Y67/H67,"0")+IFERROR(Y68/H68,"0")+IFERROR(Y69/H69,"0")+IFERROR(Y70/H70,"0")+IFERROR(Y71/H71,"0")</f>
        <v>2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1.804E-2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7</v>
      </c>
      <c r="Y73" s="777">
        <f>IFERROR(SUM(Y63:Y71),"0")</f>
        <v>8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20</v>
      </c>
      <c r="Y75" s="776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20.888888888888886</v>
      </c>
      <c r="BN75" s="64">
        <f>IFERROR(Y75*I75/H75,"0")</f>
        <v>22.56</v>
      </c>
      <c r="BO75" s="64">
        <f>IFERROR(1/J75*(X75/H75),"0")</f>
        <v>3.306878306878306E-2</v>
      </c>
      <c r="BP75" s="64">
        <f>IFERROR(1/J75*(Y75/H75),"0")</f>
        <v>3.5714285714285712E-2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1.8518518518518516</v>
      </c>
      <c r="Y79" s="777">
        <f>IFERROR(Y75/H75,"0")+IFERROR(Y76/H76,"0")+IFERROR(Y77/H77,"0")+IFERROR(Y78/H78,"0")</f>
        <v>2</v>
      </c>
      <c r="Z79" s="777">
        <f>IFERROR(IF(Z75="",0,Z75),"0")+IFERROR(IF(Z76="",0,Z76),"0")+IFERROR(IF(Z77="",0,Z77),"0")+IFERROR(IF(Z78="",0,Z78),"0")</f>
        <v>4.3499999999999997E-2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20</v>
      </c>
      <c r="Y80" s="777">
        <f>IFERROR(SUM(Y75:Y78),"0")</f>
        <v>21.6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2</v>
      </c>
      <c r="Y86" s="776">
        <f t="shared" si="16"/>
        <v>3.6</v>
      </c>
      <c r="Z86" s="36">
        <f>IFERROR(IF(Y86=0,"",ROUNDUP(Y86/H86,0)*0.00502),"")</f>
        <v>1.004E-2</v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2.1111111111111112</v>
      </c>
      <c r="BN86" s="64">
        <f t="shared" si="18"/>
        <v>3.8</v>
      </c>
      <c r="BO86" s="64">
        <f t="shared" si="19"/>
        <v>4.7483380816714157E-3</v>
      </c>
      <c r="BP86" s="64">
        <f t="shared" si="20"/>
        <v>8.5470085470085479E-3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1.1111111111111112</v>
      </c>
      <c r="Y88" s="777">
        <f>IFERROR(Y82/H82,"0")+IFERROR(Y83/H83,"0")+IFERROR(Y84/H84,"0")+IFERROR(Y85/H85,"0")+IFERROR(Y86/H86,"0")+IFERROR(Y87/H87,"0")</f>
        <v>2</v>
      </c>
      <c r="Z88" s="777">
        <f>IFERROR(IF(Z82="",0,Z82),"0")+IFERROR(IF(Z83="",0,Z83),"0")+IFERROR(IF(Z84="",0,Z84),"0")+IFERROR(IF(Z85="",0,Z85),"0")+IFERROR(IF(Z86="",0,Z86),"0")+IFERROR(IF(Z87="",0,Z87),"0")</f>
        <v>1.004E-2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2</v>
      </c>
      <c r="Y89" s="777">
        <f>IFERROR(SUM(Y82:Y87),"0")</f>
        <v>3.6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20</v>
      </c>
      <c r="Y115" s="776">
        <f t="shared" si="26"/>
        <v>21.6</v>
      </c>
      <c r="Z115" s="36">
        <f>IFERROR(IF(Y115=0,"",ROUNDUP(Y115/H115,0)*0.00651),"")</f>
        <v>5.2080000000000001E-2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21.866666666666664</v>
      </c>
      <c r="BN115" s="64">
        <f t="shared" si="28"/>
        <v>23.616</v>
      </c>
      <c r="BO115" s="64">
        <f t="shared" si="29"/>
        <v>4.0700040700040699E-2</v>
      </c>
      <c r="BP115" s="64">
        <f t="shared" si="30"/>
        <v>4.3956043956043959E-2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7.4074074074074066</v>
      </c>
      <c r="Y119" s="777">
        <f>IFERROR(Y113/H113,"0")+IFERROR(Y114/H114,"0")+IFERROR(Y115/H115,"0")+IFERROR(Y116/H116,"0")+IFERROR(Y117/H117,"0")+IFERROR(Y118/H118,"0")</f>
        <v>8</v>
      </c>
      <c r="Z119" s="777">
        <f>IFERROR(IF(Z113="",0,Z113),"0")+IFERROR(IF(Z114="",0,Z114),"0")+IFERROR(IF(Z115="",0,Z115),"0")+IFERROR(IF(Z116="",0,Z116),"0")+IFERROR(IF(Z117="",0,Z117),"0")+IFERROR(IF(Z118="",0,Z118),"0")</f>
        <v>5.2080000000000001E-2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20</v>
      </c>
      <c r="Y120" s="777">
        <f>IFERROR(SUM(Y113:Y118),"0")</f>
        <v>21.6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6</v>
      </c>
      <c r="Y126" s="776">
        <f>IFERROR(IF(X126="",0,CEILING((X126/$H126),1)*$H126),"")</f>
        <v>9</v>
      </c>
      <c r="Z126" s="36">
        <f>IFERROR(IF(Y126=0,"",ROUNDUP(Y126/H126,0)*0.00902),"")</f>
        <v>1.804E-2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6.2799999999999994</v>
      </c>
      <c r="BN126" s="64">
        <f>IFERROR(Y126*I126/H126,"0")</f>
        <v>9.42</v>
      </c>
      <c r="BO126" s="64">
        <f>IFERROR(1/J126*(X126/H126),"0")</f>
        <v>1.01010101010101E-2</v>
      </c>
      <c r="BP126" s="64">
        <f>IFERROR(1/J126*(Y126/H126),"0")</f>
        <v>1.5151515151515152E-2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1.3333333333333333</v>
      </c>
      <c r="Y128" s="777">
        <f>IFERROR(Y123/H123,"0")+IFERROR(Y124/H124,"0")+IFERROR(Y125/H125,"0")+IFERROR(Y126/H126,"0")+IFERROR(Y127/H127,"0")</f>
        <v>2</v>
      </c>
      <c r="Z128" s="777">
        <f>IFERROR(IF(Z123="",0,Z123),"0")+IFERROR(IF(Z124="",0,Z124),"0")+IFERROR(IF(Z125="",0,Z125),"0")+IFERROR(IF(Z126="",0,Z126),"0")+IFERROR(IF(Z127="",0,Z127),"0")</f>
        <v>1.804E-2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6</v>
      </c>
      <c r="Y129" s="777">
        <f>IFERROR(SUM(Y123:Y127),"0")</f>
        <v>9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3</v>
      </c>
      <c r="Y134" s="776">
        <f>IFERROR(IF(X134="",0,CEILING((X134/$H134),1)*$H134),"")</f>
        <v>4.8</v>
      </c>
      <c r="Z134" s="36">
        <f>IFERROR(IF(Y134=0,"",ROUNDUP(Y134/H134,0)*0.00651),"")</f>
        <v>1.302E-2</v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3.2250000000000001</v>
      </c>
      <c r="BN134" s="64">
        <f>IFERROR(Y134*I134/H134,"0")</f>
        <v>5.16</v>
      </c>
      <c r="BO134" s="64">
        <f>IFERROR(1/J134*(X134/H134),"0")</f>
        <v>6.8681318681318689E-3</v>
      </c>
      <c r="BP134" s="64">
        <f>IFERROR(1/J134*(Y134/H134),"0")</f>
        <v>1.098901098901099E-2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1.25</v>
      </c>
      <c r="Y135" s="777">
        <f>IFERROR(Y131/H131,"0")+IFERROR(Y132/H132,"0")+IFERROR(Y133/H133,"0")+IFERROR(Y134/H134,"0")</f>
        <v>2</v>
      </c>
      <c r="Z135" s="777">
        <f>IFERROR(IF(Z131="",0,Z131),"0")+IFERROR(IF(Z132="",0,Z132),"0")+IFERROR(IF(Z133="",0,Z133),"0")+IFERROR(IF(Z134="",0,Z134),"0")</f>
        <v>1.302E-2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3</v>
      </c>
      <c r="Y136" s="777">
        <f>IFERROR(SUM(Y131:Y134),"0")</f>
        <v>4.8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12</v>
      </c>
      <c r="Y142" s="776">
        <f t="shared" si="31"/>
        <v>13.5</v>
      </c>
      <c r="Z142" s="36">
        <f>IFERROR(IF(Y142=0,"",ROUNDUP(Y142/H142,0)*0.00651),"")</f>
        <v>3.2550000000000003E-2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13.12</v>
      </c>
      <c r="BN142" s="64">
        <f t="shared" si="33"/>
        <v>14.759999999999998</v>
      </c>
      <c r="BO142" s="64">
        <f t="shared" si="34"/>
        <v>2.4420024420024417E-2</v>
      </c>
      <c r="BP142" s="64">
        <f t="shared" si="35"/>
        <v>2.7472527472527476E-2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4.4444444444444438</v>
      </c>
      <c r="Y145" s="777">
        <f>IFERROR(Y138/H138,"0")+IFERROR(Y139/H139,"0")+IFERROR(Y140/H140,"0")+IFERROR(Y141/H141,"0")+IFERROR(Y142/H142,"0")+IFERROR(Y143/H143,"0")+IFERROR(Y144/H144,"0")</f>
        <v>5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3.2550000000000003E-2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12</v>
      </c>
      <c r="Y146" s="777">
        <f>IFERROR(SUM(Y138:Y144),"0")</f>
        <v>13.5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4</v>
      </c>
      <c r="Y189" s="776">
        <f>IFERROR(IF(X189="",0,CEILING((X189/$H189),1)*$H189),"")</f>
        <v>5.9399999999999995</v>
      </c>
      <c r="Z189" s="36">
        <f>IFERROR(IF(Y189=0,"",ROUNDUP(Y189/H189,0)*0.00502),"")</f>
        <v>1.506E-2</v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4.2020202020202024</v>
      </c>
      <c r="BN189" s="64">
        <f>IFERROR(Y189*I189/H189,"0")</f>
        <v>6.24</v>
      </c>
      <c r="BO189" s="64">
        <f>IFERROR(1/J189*(X189/H189),"0")</f>
        <v>8.6333419666753015E-3</v>
      </c>
      <c r="BP189" s="64">
        <f>IFERROR(1/J189*(Y189/H189),"0")</f>
        <v>1.282051282051282E-2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2.0202020202020203</v>
      </c>
      <c r="Y190" s="777">
        <f>IFERROR(Y189/H189,"0")</f>
        <v>2.9999999999999996</v>
      </c>
      <c r="Z190" s="777">
        <f>IFERROR(IF(Z189="",0,Z189),"0")</f>
        <v>1.506E-2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4</v>
      </c>
      <c r="Y191" s="777">
        <f>IFERROR(SUM(Y189:Y189),"0")</f>
        <v>5.9399999999999995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26</v>
      </c>
      <c r="Y193" s="776">
        <f t="shared" ref="Y193:Y200" si="36">IFERROR(IF(X193="",0,CEILING((X193/$H193),1)*$H193),"")</f>
        <v>29.400000000000002</v>
      </c>
      <c r="Z193" s="36">
        <f>IFERROR(IF(Y193=0,"",ROUNDUP(Y193/H193,0)*0.00902),"")</f>
        <v>6.3140000000000002E-2</v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27.671428571428571</v>
      </c>
      <c r="BN193" s="64">
        <f t="shared" ref="BN193:BN200" si="38">IFERROR(Y193*I193/H193,"0")</f>
        <v>31.29</v>
      </c>
      <c r="BO193" s="64">
        <f t="shared" ref="BO193:BO200" si="39">IFERROR(1/J193*(X193/H193),"0")</f>
        <v>4.6897546897546896E-2</v>
      </c>
      <c r="BP193" s="64">
        <f t="shared" ref="BP193:BP200" si="40">IFERROR(1/J193*(Y193/H193),"0")</f>
        <v>5.3030303030303032E-2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12</v>
      </c>
      <c r="Y196" s="776">
        <f t="shared" si="36"/>
        <v>12.600000000000001</v>
      </c>
      <c r="Z196" s="36">
        <f>IFERROR(IF(Y196=0,"",ROUNDUP(Y196/H196,0)*0.00502),"")</f>
        <v>3.0120000000000001E-2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12.742857142857142</v>
      </c>
      <c r="BN196" s="64">
        <f t="shared" si="38"/>
        <v>13.38</v>
      </c>
      <c r="BO196" s="64">
        <f t="shared" si="39"/>
        <v>2.4420024420024423E-2</v>
      </c>
      <c r="BP196" s="64">
        <f t="shared" si="40"/>
        <v>2.5641025641025644E-2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48</v>
      </c>
      <c r="Y198" s="776">
        <f t="shared" si="36"/>
        <v>48.300000000000004</v>
      </c>
      <c r="Z198" s="36">
        <f>IFERROR(IF(Y198=0,"",ROUNDUP(Y198/H198,0)*0.00502),"")</f>
        <v>0.11546000000000001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50.285714285714285</v>
      </c>
      <c r="BN198" s="64">
        <f t="shared" si="38"/>
        <v>50.600000000000009</v>
      </c>
      <c r="BO198" s="64">
        <f t="shared" si="39"/>
        <v>9.7680097680097694E-2</v>
      </c>
      <c r="BP198" s="64">
        <f t="shared" si="40"/>
        <v>9.8290598290598302E-2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34.761904761904759</v>
      </c>
      <c r="Y201" s="777">
        <f>IFERROR(Y193/H193,"0")+IFERROR(Y194/H194,"0")+IFERROR(Y195/H195,"0")+IFERROR(Y196/H196,"0")+IFERROR(Y197/H197,"0")+IFERROR(Y198/H198,"0")+IFERROR(Y199/H199,"0")+IFERROR(Y200/H200,"0")</f>
        <v>36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0.20872000000000002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86</v>
      </c>
      <c r="Y202" s="777">
        <f>IFERROR(SUM(Y193:Y200),"0")</f>
        <v>90.300000000000011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48</v>
      </c>
      <c r="Y216" s="776">
        <f t="shared" si="41"/>
        <v>48.6</v>
      </c>
      <c r="Z216" s="36">
        <f>IFERROR(IF(Y216=0,"",ROUNDUP(Y216/H216,0)*0.00902),"")</f>
        <v>8.1180000000000002E-2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49.866666666666667</v>
      </c>
      <c r="BN216" s="64">
        <f t="shared" si="43"/>
        <v>50.49</v>
      </c>
      <c r="BO216" s="64">
        <f t="shared" si="44"/>
        <v>6.7340067340067325E-2</v>
      </c>
      <c r="BP216" s="64">
        <f t="shared" si="45"/>
        <v>6.8181818181818177E-2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18</v>
      </c>
      <c r="Y219" s="776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12</v>
      </c>
      <c r="Y222" s="776">
        <f t="shared" si="41"/>
        <v>12.6</v>
      </c>
      <c r="Z222" s="36">
        <f>IFERROR(IF(Y222=0,"",ROUNDUP(Y222/H222,0)*0.00502),"")</f>
        <v>3.5140000000000005E-2</v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12.666666666666664</v>
      </c>
      <c r="BN222" s="64">
        <f t="shared" si="43"/>
        <v>13.299999999999999</v>
      </c>
      <c r="BO222" s="64">
        <f t="shared" si="44"/>
        <v>2.8490028490028491E-2</v>
      </c>
      <c r="BP222" s="64">
        <f t="shared" si="45"/>
        <v>2.9914529914529919E-2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25.55555555555555</v>
      </c>
      <c r="Y223" s="777">
        <f>IFERROR(Y215/H215,"0")+IFERROR(Y216/H216,"0")+IFERROR(Y217/H217,"0")+IFERROR(Y218/H218,"0")+IFERROR(Y219/H219,"0")+IFERROR(Y220/H220,"0")+IFERROR(Y221/H221,"0")+IFERROR(Y222/H222,"0")</f>
        <v>26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0.16652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78</v>
      </c>
      <c r="Y224" s="777">
        <f>IFERROR(SUM(Y215:Y222),"0")</f>
        <v>79.199999999999989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65</v>
      </c>
      <c r="Y230" s="776">
        <f t="shared" si="46"/>
        <v>67.2</v>
      </c>
      <c r="Z230" s="36">
        <f t="shared" ref="Z230:Z236" si="51">IFERROR(IF(Y230=0,"",ROUNDUP(Y230/H230,0)*0.00651),"")</f>
        <v>0.18228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72.3125</v>
      </c>
      <c r="BN230" s="64">
        <f t="shared" si="48"/>
        <v>74.760000000000005</v>
      </c>
      <c r="BO230" s="64">
        <f t="shared" si="49"/>
        <v>0.14880952380952384</v>
      </c>
      <c r="BP230" s="64">
        <f t="shared" si="50"/>
        <v>0.15384615384615388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79</v>
      </c>
      <c r="Y232" s="776">
        <f t="shared" si="46"/>
        <v>79.2</v>
      </c>
      <c r="Z232" s="36">
        <f t="shared" si="51"/>
        <v>0.21482999999999999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87.295000000000002</v>
      </c>
      <c r="BN232" s="64">
        <f t="shared" si="48"/>
        <v>87.51600000000002</v>
      </c>
      <c r="BO232" s="64">
        <f t="shared" si="49"/>
        <v>0.18086080586080591</v>
      </c>
      <c r="BP232" s="64">
        <f t="shared" si="50"/>
        <v>0.18131868131868134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60</v>
      </c>
      <c r="Y233" s="776">
        <f t="shared" si="46"/>
        <v>60</v>
      </c>
      <c r="Z233" s="36">
        <f t="shared" si="51"/>
        <v>0.16275000000000001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66.300000000000011</v>
      </c>
      <c r="BN233" s="64">
        <f t="shared" si="48"/>
        <v>66.300000000000011</v>
      </c>
      <c r="BO233" s="64">
        <f t="shared" si="49"/>
        <v>0.13736263736263737</v>
      </c>
      <c r="BP233" s="64">
        <f t="shared" si="50"/>
        <v>0.13736263736263737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66</v>
      </c>
      <c r="Y235" s="776">
        <f t="shared" si="46"/>
        <v>67.2</v>
      </c>
      <c r="Z235" s="36">
        <f t="shared" si="51"/>
        <v>0.18228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72.930000000000007</v>
      </c>
      <c r="BN235" s="64">
        <f t="shared" si="48"/>
        <v>74.256000000000014</v>
      </c>
      <c r="BO235" s="64">
        <f t="shared" si="49"/>
        <v>0.15109890109890112</v>
      </c>
      <c r="BP235" s="64">
        <f t="shared" si="50"/>
        <v>0.15384615384615388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44</v>
      </c>
      <c r="Y236" s="776">
        <f t="shared" si="46"/>
        <v>45.6</v>
      </c>
      <c r="Z236" s="36">
        <f t="shared" si="51"/>
        <v>0.12369000000000001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48.730000000000004</v>
      </c>
      <c r="BN236" s="64">
        <f t="shared" si="48"/>
        <v>50.502000000000002</v>
      </c>
      <c r="BO236" s="64">
        <f t="shared" si="49"/>
        <v>0.10073260073260075</v>
      </c>
      <c r="BP236" s="64">
        <f t="shared" si="50"/>
        <v>0.1043956043956044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130.83333333333334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133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0.86582999999999999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314</v>
      </c>
      <c r="Y238" s="777">
        <f>IFERROR(SUM(Y226:Y236),"0")</f>
        <v>319.20000000000005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37</v>
      </c>
      <c r="Y309" s="776">
        <f t="shared" si="72"/>
        <v>38.4</v>
      </c>
      <c r="Z309" s="36">
        <f>IFERROR(IF(Y309=0,"",ROUNDUP(Y309/H309,0)*0.00651),"")</f>
        <v>0.10416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39.775000000000006</v>
      </c>
      <c r="BN309" s="64">
        <f t="shared" si="74"/>
        <v>41.28</v>
      </c>
      <c r="BO309" s="64">
        <f t="shared" si="75"/>
        <v>8.4706959706959725E-2</v>
      </c>
      <c r="BP309" s="64">
        <f t="shared" si="76"/>
        <v>8.7912087912087919E-2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15.416666666666668</v>
      </c>
      <c r="Y311" s="777">
        <f>IFERROR(Y305/H305,"0")+IFERROR(Y306/H306,"0")+IFERROR(Y307/H307,"0")+IFERROR(Y308/H308,"0")+IFERROR(Y309/H309,"0")+IFERROR(Y310/H310,"0")</f>
        <v>16</v>
      </c>
      <c r="Z311" s="777">
        <f>IFERROR(IF(Z305="",0,Z305),"0")+IFERROR(IF(Z306="",0,Z306),"0")+IFERROR(IF(Z307="",0,Z307),"0")+IFERROR(IF(Z308="",0,Z308),"0")+IFERROR(IF(Z309="",0,Z309),"0")+IFERROR(IF(Z310="",0,Z310),"0")</f>
        <v>0.10416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37</v>
      </c>
      <c r="Y312" s="777">
        <f>IFERROR(SUM(Y305:Y310),"0")</f>
        <v>38.4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13</v>
      </c>
      <c r="Y385" s="776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13.940000000000001</v>
      </c>
      <c r="BN385" s="64">
        <f>IFERROR(Y385*I385/H385,"0")</f>
        <v>16.728000000000002</v>
      </c>
      <c r="BO385" s="64">
        <f>IFERROR(1/J385*(X385/H385),"0")</f>
        <v>2.976190476190476E-2</v>
      </c>
      <c r="BP385" s="64">
        <f>IFERROR(1/J385*(Y385/H385),"0")</f>
        <v>3.5714285714285712E-2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1.6666666666666667</v>
      </c>
      <c r="Y388" s="777">
        <f>IFERROR(Y384/H384,"0")+IFERROR(Y385/H385,"0")+IFERROR(Y386/H386,"0")+IFERROR(Y387/H387,"0")</f>
        <v>2</v>
      </c>
      <c r="Z388" s="777">
        <f>IFERROR(IF(Z384="",0,Z384),"0")+IFERROR(IF(Z385="",0,Z385),"0")+IFERROR(IF(Z386="",0,Z386),"0")+IFERROR(IF(Z387="",0,Z387),"0")</f>
        <v>4.3499999999999997E-2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13</v>
      </c>
      <c r="Y389" s="777">
        <f>IFERROR(SUM(Y384:Y387),"0")</f>
        <v>15.6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2</v>
      </c>
      <c r="Y393" s="776">
        <f>IFERROR(IF(X393="",0,CEILING((X393/$H393),1)*$H393),"")</f>
        <v>2.5499999999999998</v>
      </c>
      <c r="Z393" s="36">
        <f>IFERROR(IF(Y393=0,"",ROUNDUP(Y393/H393,0)*0.00651),"")</f>
        <v>6.5100000000000002E-3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2.3176470588235296</v>
      </c>
      <c r="BN393" s="64">
        <f>IFERROR(Y393*I393/H393,"0")</f>
        <v>2.9550000000000001</v>
      </c>
      <c r="BO393" s="64">
        <f>IFERROR(1/J393*(X393/H393),"0")</f>
        <v>4.3094160741219576E-3</v>
      </c>
      <c r="BP393" s="64">
        <f>IFERROR(1/J393*(Y393/H393),"0")</f>
        <v>5.4945054945054949E-3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14</v>
      </c>
      <c r="Y394" s="776">
        <f>IFERROR(IF(X394="",0,CEILING((X394/$H394),1)*$H394),"")</f>
        <v>15.299999999999999</v>
      </c>
      <c r="Z394" s="36">
        <f>IFERROR(IF(Y394=0,"",ROUNDUP(Y394/H394,0)*0.00651),"")</f>
        <v>3.9059999999999997E-2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15.811764705882354</v>
      </c>
      <c r="BN394" s="64">
        <f>IFERROR(Y394*I394/H394,"0")</f>
        <v>17.279999999999998</v>
      </c>
      <c r="BO394" s="64">
        <f>IFERROR(1/J394*(X394/H394),"0")</f>
        <v>3.0165912518853699E-2</v>
      </c>
      <c r="BP394" s="64">
        <f>IFERROR(1/J394*(Y394/H394),"0")</f>
        <v>3.2967032967032968E-2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6.2745098039215685</v>
      </c>
      <c r="Y395" s="777">
        <f>IFERROR(Y391/H391,"0")+IFERROR(Y392/H392,"0")+IFERROR(Y393/H393,"0")+IFERROR(Y394/H394,"0")</f>
        <v>7</v>
      </c>
      <c r="Z395" s="777">
        <f>IFERROR(IF(Z391="",0,Z391),"0")+IFERROR(IF(Z392="",0,Z392),"0")+IFERROR(IF(Z393="",0,Z393),"0")+IFERROR(IF(Z394="",0,Z394),"0")</f>
        <v>4.5569999999999999E-2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16</v>
      </c>
      <c r="Y396" s="777">
        <f>IFERROR(SUM(Y391:Y394),"0")</f>
        <v>17.849999999999998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13</v>
      </c>
      <c r="Y405" s="776">
        <f>IFERROR(IF(X405="",0,CEILING((X405/$H405),1)*$H405),"")</f>
        <v>14.4</v>
      </c>
      <c r="Z405" s="36">
        <f>IFERROR(IF(Y405=0,"",ROUNDUP(Y405/H405,0)*0.00651),"")</f>
        <v>5.2080000000000001E-2</v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14.646666666666667</v>
      </c>
      <c r="BN405" s="64">
        <f>IFERROR(Y405*I405/H405,"0")</f>
        <v>16.224</v>
      </c>
      <c r="BO405" s="64">
        <f>IFERROR(1/J405*(X405/H405),"0")</f>
        <v>3.9682539682539687E-2</v>
      </c>
      <c r="BP405" s="64">
        <f>IFERROR(1/J405*(Y405/H405),"0")</f>
        <v>4.3956043956043959E-2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7.2222222222222223</v>
      </c>
      <c r="Y406" s="777">
        <f>IFERROR(Y405/H405,"0")</f>
        <v>8</v>
      </c>
      <c r="Z406" s="777">
        <f>IFERROR(IF(Z405="",0,Z405),"0")</f>
        <v>5.2080000000000001E-2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13</v>
      </c>
      <c r="Y407" s="777">
        <f>IFERROR(SUM(Y405:Y405),"0")</f>
        <v>14.4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764</v>
      </c>
      <c r="Y418" s="776">
        <f t="shared" si="87"/>
        <v>765</v>
      </c>
      <c r="Z418" s="36">
        <f>IFERROR(IF(Y418=0,"",ROUNDUP(Y418/H418,0)*0.02175),"")</f>
        <v>1.1092499999999998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788.44800000000009</v>
      </c>
      <c r="BN418" s="64">
        <f t="shared" si="89"/>
        <v>789.48</v>
      </c>
      <c r="BO418" s="64">
        <f t="shared" si="90"/>
        <v>1.0611111111111109</v>
      </c>
      <c r="BP418" s="64">
        <f t="shared" si="91"/>
        <v>1.0625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134</v>
      </c>
      <c r="Y420" s="776">
        <f t="shared" si="87"/>
        <v>135</v>
      </c>
      <c r="Z420" s="36">
        <f>IFERROR(IF(Y420=0,"",ROUNDUP(Y420/H420,0)*0.02175),"")</f>
        <v>0.19574999999999998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138.28800000000001</v>
      </c>
      <c r="BN420" s="64">
        <f t="shared" si="89"/>
        <v>139.32000000000002</v>
      </c>
      <c r="BO420" s="64">
        <f t="shared" si="90"/>
        <v>0.18611111111111112</v>
      </c>
      <c r="BP420" s="64">
        <f t="shared" si="91"/>
        <v>0.1875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46</v>
      </c>
      <c r="Y421" s="776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47.472000000000001</v>
      </c>
      <c r="BN421" s="64">
        <f t="shared" si="89"/>
        <v>61.92</v>
      </c>
      <c r="BO421" s="64">
        <f t="shared" si="90"/>
        <v>6.3888888888888884E-2</v>
      </c>
      <c r="BP421" s="64">
        <f t="shared" si="91"/>
        <v>8.3333333333333329E-2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625</v>
      </c>
      <c r="Y423" s="776">
        <f t="shared" si="87"/>
        <v>630</v>
      </c>
      <c r="Z423" s="36">
        <f>IFERROR(IF(Y423=0,"",ROUNDUP(Y423/H423,0)*0.02175),"")</f>
        <v>0.91349999999999998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645</v>
      </c>
      <c r="BN423" s="64">
        <f t="shared" si="89"/>
        <v>650.16</v>
      </c>
      <c r="BO423" s="64">
        <f t="shared" si="90"/>
        <v>0.86805555555555547</v>
      </c>
      <c r="BP423" s="64">
        <f t="shared" si="91"/>
        <v>0.875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104.6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106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2.3054999999999994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1569</v>
      </c>
      <c r="Y429" s="777">
        <f>IFERROR(SUM(Y417:Y427),"0")</f>
        <v>1590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821</v>
      </c>
      <c r="Y431" s="776">
        <f>IFERROR(IF(X431="",0,CEILING((X431/$H431),1)*$H431),"")</f>
        <v>825</v>
      </c>
      <c r="Z431" s="36">
        <f>IFERROR(IF(Y431=0,"",ROUNDUP(Y431/H431,0)*0.02175),"")</f>
        <v>1.1962499999999998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847.27200000000005</v>
      </c>
      <c r="BN431" s="64">
        <f>IFERROR(Y431*I431/H431,"0")</f>
        <v>851.4</v>
      </c>
      <c r="BO431" s="64">
        <f>IFERROR(1/J431*(X431/H431),"0")</f>
        <v>1.1402777777777777</v>
      </c>
      <c r="BP431" s="64">
        <f>IFERROR(1/J431*(Y431/H431),"0")</f>
        <v>1.1458333333333333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54.733333333333334</v>
      </c>
      <c r="Y433" s="777">
        <f>IFERROR(Y431/H431,"0")+IFERROR(Y432/H432,"0")</f>
        <v>55</v>
      </c>
      <c r="Z433" s="777">
        <f>IFERROR(IF(Z431="",0,Z431),"0")+IFERROR(IF(Z432="",0,Z432),"0")</f>
        <v>1.1962499999999998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821</v>
      </c>
      <c r="Y434" s="777">
        <f>IFERROR(SUM(Y431:Y432),"0")</f>
        <v>825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10</v>
      </c>
      <c r="Y437" s="776">
        <f>IFERROR(IF(X437="",0,CEILING((X437/$H437),1)*$H437),"")</f>
        <v>18</v>
      </c>
      <c r="Z437" s="36">
        <f>IFERROR(IF(Y437=0,"",ROUNDUP(Y437/H437,0)*0.02175),"")</f>
        <v>4.3499999999999997E-2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10.626666666666667</v>
      </c>
      <c r="BN437" s="64">
        <f>IFERROR(Y437*I437/H437,"0")</f>
        <v>19.128</v>
      </c>
      <c r="BO437" s="64">
        <f>IFERROR(1/J437*(X437/H437),"0")</f>
        <v>1.984126984126984E-2</v>
      </c>
      <c r="BP437" s="64">
        <f>IFERROR(1/J437*(Y437/H437),"0")</f>
        <v>3.5714285714285712E-2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1.1111111111111112</v>
      </c>
      <c r="Y438" s="777">
        <f>IFERROR(Y436/H436,"0")+IFERROR(Y437/H437,"0")</f>
        <v>2</v>
      </c>
      <c r="Z438" s="777">
        <f>IFERROR(IF(Z436="",0,Z436),"0")+IFERROR(IF(Z437="",0,Z437),"0")</f>
        <v>4.3499999999999997E-2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10</v>
      </c>
      <c r="Y439" s="777">
        <f>IFERROR(SUM(Y436:Y437),"0")</f>
        <v>18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43</v>
      </c>
      <c r="Y441" s="776">
        <f>IFERROR(IF(X441="",0,CEILING((X441/$H441),1)*$H441),"")</f>
        <v>45</v>
      </c>
      <c r="Z441" s="36">
        <f>IFERROR(IF(Y441=0,"",ROUNDUP(Y441/H441,0)*0.02175),"")</f>
        <v>0.10874999999999999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45.69466666666667</v>
      </c>
      <c r="BN441" s="64">
        <f>IFERROR(Y441*I441/H441,"0")</f>
        <v>47.82</v>
      </c>
      <c r="BO441" s="64">
        <f>IFERROR(1/J441*(X441/H441),"0")</f>
        <v>8.5317460317460306E-2</v>
      </c>
      <c r="BP441" s="64">
        <f>IFERROR(1/J441*(Y441/H441),"0")</f>
        <v>8.9285714285714274E-2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4.7777777777777777</v>
      </c>
      <c r="Y442" s="777">
        <f>IFERROR(Y441/H441,"0")</f>
        <v>5</v>
      </c>
      <c r="Z442" s="777">
        <f>IFERROR(IF(Z441="",0,Z441),"0")</f>
        <v>0.10874999999999999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43</v>
      </c>
      <c r="Y443" s="777">
        <f>IFERROR(SUM(Y441:Y441),"0")</f>
        <v>45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271</v>
      </c>
      <c r="Y462" s="776">
        <f>IFERROR(IF(X462="",0,CEILING((X462/$H462),1)*$H462),"")</f>
        <v>279</v>
      </c>
      <c r="Z462" s="36">
        <f>IFERROR(IF(Y462=0,"",ROUNDUP(Y462/H462,0)*0.02175),"")</f>
        <v>0.6742499999999999</v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287.98266666666666</v>
      </c>
      <c r="BN462" s="64">
        <f>IFERROR(Y462*I462/H462,"0")</f>
        <v>296.48400000000004</v>
      </c>
      <c r="BO462" s="64">
        <f>IFERROR(1/J462*(X462/H462),"0")</f>
        <v>0.53769841269841268</v>
      </c>
      <c r="BP462" s="64">
        <f>IFERROR(1/J462*(Y462/H462),"0")</f>
        <v>0.55357142857142849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30.111111111111111</v>
      </c>
      <c r="Y467" s="777">
        <f>IFERROR(Y462/H462,"0")+IFERROR(Y463/H463,"0")+IFERROR(Y464/H464,"0")+IFERROR(Y465/H465,"0")+IFERROR(Y466/H466,"0")</f>
        <v>31</v>
      </c>
      <c r="Z467" s="777">
        <f>IFERROR(IF(Z462="",0,Z462),"0")+IFERROR(IF(Z463="",0,Z463),"0")+IFERROR(IF(Z464="",0,Z464),"0")+IFERROR(IF(Z465="",0,Z465),"0")+IFERROR(IF(Z466="",0,Z466),"0")</f>
        <v>0.6742499999999999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271</v>
      </c>
      <c r="Y468" s="777">
        <f>IFERROR(SUM(Y462:Y466),"0")</f>
        <v>279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10</v>
      </c>
      <c r="Y482" s="776">
        <f t="shared" si="98"/>
        <v>12.600000000000001</v>
      </c>
      <c r="Z482" s="36">
        <f>IFERROR(IF(Y482=0,"",ROUNDUP(Y482/H482,0)*0.00902),"")</f>
        <v>2.7060000000000001E-2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10.571428571428573</v>
      </c>
      <c r="BN482" s="64">
        <f t="shared" si="100"/>
        <v>13.320000000000002</v>
      </c>
      <c r="BO482" s="64">
        <f t="shared" si="101"/>
        <v>1.8037518037518036E-2</v>
      </c>
      <c r="BP482" s="64">
        <f t="shared" si="102"/>
        <v>2.2727272727272728E-2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2.3809523809523809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3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2.7060000000000001E-2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10</v>
      </c>
      <c r="Y506" s="777">
        <f>IFERROR(SUM(Y480:Y504),"0")</f>
        <v>12.600000000000001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55</v>
      </c>
      <c r="Y523" s="776">
        <f>IFERROR(IF(X523="",0,CEILING((X523/$H523),1)*$H523),"")</f>
        <v>59.400000000000006</v>
      </c>
      <c r="Z523" s="36">
        <f>IFERROR(IF(Y523=0,"",ROUNDUP(Y523/H523,0)*0.00902),"")</f>
        <v>9.9220000000000003E-2</v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57.138888888888886</v>
      </c>
      <c r="BN523" s="64">
        <f>IFERROR(Y523*I523/H523,"0")</f>
        <v>61.71</v>
      </c>
      <c r="BO523" s="64">
        <f>IFERROR(1/J523*(X523/H523),"0")</f>
        <v>7.716049382716049E-2</v>
      </c>
      <c r="BP523" s="64">
        <f>IFERROR(1/J523*(Y523/H523),"0")</f>
        <v>8.3333333333333343E-2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10.185185185185185</v>
      </c>
      <c r="Y528" s="777">
        <f>IFERROR(Y523/H523,"0")+IFERROR(Y524/H524,"0")+IFERROR(Y525/H525,"0")+IFERROR(Y526/H526,"0")+IFERROR(Y527/H527,"0")</f>
        <v>11</v>
      </c>
      <c r="Z528" s="777">
        <f>IFERROR(IF(Z523="",0,Z523),"0")+IFERROR(IF(Z524="",0,Z524),"0")+IFERROR(IF(Z525="",0,Z525),"0")+IFERROR(IF(Z526="",0,Z526),"0")+IFERROR(IF(Z527="",0,Z527),"0")</f>
        <v>9.9220000000000003E-2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55</v>
      </c>
      <c r="Y529" s="777">
        <f>IFERROR(SUM(Y523:Y527),"0")</f>
        <v>59.400000000000006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6</v>
      </c>
      <c r="Y542" s="776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10.100000000000001</v>
      </c>
      <c r="BN542" s="64">
        <f>IFERROR(Y542*I542/H542,"0")</f>
        <v>10.100000000000001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5</v>
      </c>
      <c r="Y544" s="777">
        <f>IFERROR(Y540/H540,"0")+IFERROR(Y541/H541,"0")+IFERROR(Y542/H542,"0")+IFERROR(Y543/H543,"0")</f>
        <v>5</v>
      </c>
      <c r="Z544" s="777">
        <f>IFERROR(IF(Z540="",0,Z540),"0")+IFERROR(IF(Z541="",0,Z541),"0")+IFERROR(IF(Z542="",0,Z542),"0")+IFERROR(IF(Z543="",0,Z543),"0")</f>
        <v>2.5100000000000001E-2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6</v>
      </c>
      <c r="Y545" s="777">
        <f>IFERROR(SUM(Y540:Y543),"0")</f>
        <v>6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84</v>
      </c>
      <c r="Y558" s="776">
        <f t="shared" si="104"/>
        <v>84.48</v>
      </c>
      <c r="Z558" s="36">
        <f t="shared" si="109"/>
        <v>0.19136</v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89.72727272727272</v>
      </c>
      <c r="BN558" s="64">
        <f t="shared" si="106"/>
        <v>90.24</v>
      </c>
      <c r="BO558" s="64">
        <f t="shared" si="107"/>
        <v>0.15297202797202797</v>
      </c>
      <c r="BP558" s="64">
        <f t="shared" si="108"/>
        <v>0.15384615384615385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84</v>
      </c>
      <c r="Y560" s="776">
        <f t="shared" si="104"/>
        <v>84.48</v>
      </c>
      <c r="Z560" s="36">
        <f t="shared" si="109"/>
        <v>0.19136</v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89.72727272727272</v>
      </c>
      <c r="BN560" s="64">
        <f t="shared" si="106"/>
        <v>90.24</v>
      </c>
      <c r="BO560" s="64">
        <f t="shared" si="107"/>
        <v>0.15297202797202797</v>
      </c>
      <c r="BP560" s="64">
        <f t="shared" si="108"/>
        <v>0.15384615384615385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31.818181818181817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32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0.38272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168</v>
      </c>
      <c r="Y567" s="777">
        <f>IFERROR(SUM(Y554:Y565),"0")</f>
        <v>168.96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5</v>
      </c>
      <c r="Y576" s="776">
        <f t="shared" si="110"/>
        <v>5.28</v>
      </c>
      <c r="Z576" s="36">
        <f>IFERROR(IF(Y576=0,"",ROUNDUP(Y576/H576,0)*0.01196),"")</f>
        <v>1.196E-2</v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5.3409090909090908</v>
      </c>
      <c r="BN576" s="64">
        <f t="shared" si="112"/>
        <v>5.64</v>
      </c>
      <c r="BO576" s="64">
        <f t="shared" si="113"/>
        <v>9.1054778554778559E-3</v>
      </c>
      <c r="BP576" s="64">
        <f t="shared" si="114"/>
        <v>9.6153846153846159E-3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252</v>
      </c>
      <c r="Y577" s="776">
        <f t="shared" si="110"/>
        <v>253.44</v>
      </c>
      <c r="Z577" s="36">
        <f>IFERROR(IF(Y577=0,"",ROUNDUP(Y577/H577,0)*0.01196),"")</f>
        <v>0.57408000000000003</v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269.18181818181819</v>
      </c>
      <c r="BN577" s="64">
        <f t="shared" si="112"/>
        <v>270.71999999999997</v>
      </c>
      <c r="BO577" s="64">
        <f t="shared" si="113"/>
        <v>0.45891608391608396</v>
      </c>
      <c r="BP577" s="64">
        <f t="shared" si="114"/>
        <v>0.46153846153846156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48.674242424242422</v>
      </c>
      <c r="Y584" s="777">
        <f>IFERROR(Y575/H575,"0")+IFERROR(Y576/H576,"0")+IFERROR(Y577/H577,"0")+IFERROR(Y578/H578,"0")+IFERROR(Y579/H579,"0")+IFERROR(Y580/H580,"0")+IFERROR(Y581/H581,"0")+IFERROR(Y582/H582,"0")+IFERROR(Y583/H583,"0")</f>
        <v>49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0.58604000000000001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257</v>
      </c>
      <c r="Y585" s="777">
        <f>IFERROR(SUM(Y575:Y583),"0")</f>
        <v>258.71999999999997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23</v>
      </c>
      <c r="Y627" s="776">
        <f t="shared" ref="Y627:Y634" si="125">IFERROR(IF(X627="",0,CEILING((X627/$H627),1)*$H627),"")</f>
        <v>23.4</v>
      </c>
      <c r="Z627" s="36">
        <f>IFERROR(IF(Y627=0,"",ROUNDUP(Y627/H627,0)*0.02175),"")</f>
        <v>6.5250000000000002E-2</v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24.663076923076925</v>
      </c>
      <c r="BN627" s="64">
        <f t="shared" ref="BN627:BN634" si="127">IFERROR(Y627*I627/H627,"0")</f>
        <v>25.092000000000002</v>
      </c>
      <c r="BO627" s="64">
        <f t="shared" ref="BO627:BO634" si="128">IFERROR(1/J627*(X627/H627),"0")</f>
        <v>5.2655677655677656E-2</v>
      </c>
      <c r="BP627" s="64">
        <f t="shared" ref="BP627:BP634" si="129">IFERROR(1/J627*(Y627/H627),"0")</f>
        <v>5.3571428571428568E-2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2.9487179487179489</v>
      </c>
      <c r="Y635" s="777">
        <f>IFERROR(Y627/H627,"0")+IFERROR(Y628/H628,"0")+IFERROR(Y629/H629,"0")+IFERROR(Y630/H630,"0")+IFERROR(Y631/H631,"0")+IFERROR(Y632/H632,"0")+IFERROR(Y633/H633,"0")+IFERROR(Y634/H634,"0")</f>
        <v>3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6.5250000000000002E-2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23</v>
      </c>
      <c r="Y636" s="777">
        <f>IFERROR(SUM(Y627:Y634),"0")</f>
        <v>23.4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3864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3949.0699999999997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4052.8877657440594</v>
      </c>
      <c r="Y663" s="777">
        <f>IFERROR(SUM(BN22:BN659),"0")</f>
        <v>4142.9109999999991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7</v>
      </c>
      <c r="Y664" s="38">
        <f>ROUNDUP(SUM(BP22:BP659),0)</f>
        <v>7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4227.8877657440589</v>
      </c>
      <c r="Y665" s="777">
        <f>GrossWeightTotalR+PalletQtyTotalR*25</f>
        <v>4317.9109999999991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539.23982226923397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556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7.2023499999999983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33.200000000000003</v>
      </c>
      <c r="E672" s="46">
        <f>IFERROR(Y107*1,"0")+IFERROR(Y108*1,"0")+IFERROR(Y109*1,"0")+IFERROR(Y113*1,"0")+IFERROR(Y114*1,"0")+IFERROR(Y115*1,"0")+IFERROR(Y116*1,"0")+IFERROR(Y117*1,"0")+IFERROR(Y118*1,"0")</f>
        <v>21.6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27.3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96.240000000000009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398.4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38.4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33.449999999999996</v>
      </c>
      <c r="V672" s="46">
        <f>IFERROR(Y405*1,"0")+IFERROR(Y409*1,"0")+IFERROR(Y410*1,"0")+IFERROR(Y411*1,"0")</f>
        <v>14.4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2478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279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12.600000000000001</v>
      </c>
      <c r="Z672" s="46">
        <f>IFERROR(Y519*1,"0")+IFERROR(Y523*1,"0")+IFERROR(Y524*1,"0")+IFERROR(Y525*1,"0")+IFERROR(Y526*1,"0")+IFERROR(Y527*1,"0")+IFERROR(Y531*1,"0")+IFERROR(Y535*1,"0")</f>
        <v>59.400000000000006</v>
      </c>
      <c r="AA672" s="46">
        <f>IFERROR(Y540*1,"0")+IFERROR(Y541*1,"0")+IFERROR(Y542*1,"0")+IFERROR(Y543*1,"0")</f>
        <v>6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427.68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23.4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