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493B929-4849-43E1-9B4A-568FDBF1FB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Y673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2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3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3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BP241" i="1" s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2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Z114" i="1"/>
  <c r="Z119" i="1" s="1"/>
  <c r="BN114" i="1"/>
  <c r="BP114" i="1"/>
  <c r="Z116" i="1"/>
  <c r="BN116" i="1"/>
  <c r="F673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3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3" i="1"/>
  <c r="Y191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Y664" i="1" s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8" i="1"/>
  <c r="Z241" i="1"/>
  <c r="BN241" i="1"/>
  <c r="BP244" i="1"/>
  <c r="BN244" i="1"/>
  <c r="Z244" i="1"/>
  <c r="BP253" i="1"/>
  <c r="BN253" i="1"/>
  <c r="Z253" i="1"/>
  <c r="BP257" i="1"/>
  <c r="BN257" i="1"/>
  <c r="Z257" i="1"/>
  <c r="L673" i="1"/>
  <c r="Y272" i="1"/>
  <c r="Y271" i="1"/>
  <c r="BP262" i="1"/>
  <c r="BN262" i="1"/>
  <c r="Z262" i="1"/>
  <c r="F9" i="1"/>
  <c r="J9" i="1"/>
  <c r="Y54" i="1"/>
  <c r="Y667" i="1" s="1"/>
  <c r="Y73" i="1"/>
  <c r="Y172" i="1"/>
  <c r="Y207" i="1"/>
  <c r="Z222" i="1"/>
  <c r="BN222" i="1"/>
  <c r="Z226" i="1"/>
  <c r="Z237" i="1" s="1"/>
  <c r="BN226" i="1"/>
  <c r="BP226" i="1"/>
  <c r="Y665" i="1" s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BP242" i="1"/>
  <c r="BN242" i="1"/>
  <c r="Z242" i="1"/>
  <c r="Y246" i="1"/>
  <c r="BP251" i="1"/>
  <c r="BN251" i="1"/>
  <c r="Z251" i="1"/>
  <c r="Z258" i="1" s="1"/>
  <c r="BP255" i="1"/>
  <c r="BN255" i="1"/>
  <c r="Z255" i="1"/>
  <c r="K673" i="1"/>
  <c r="Y258" i="1"/>
  <c r="Z264" i="1"/>
  <c r="BN264" i="1"/>
  <c r="Z266" i="1"/>
  <c r="BN266" i="1"/>
  <c r="Z268" i="1"/>
  <c r="BN268" i="1"/>
  <c r="Z270" i="1"/>
  <c r="BN270" i="1"/>
  <c r="Z274" i="1"/>
  <c r="Z275" i="1" s="1"/>
  <c r="BN274" i="1"/>
  <c r="BP274" i="1"/>
  <c r="Y275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BP299" i="1"/>
  <c r="Y302" i="1"/>
  <c r="Q673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3" i="1"/>
  <c r="Y344" i="1"/>
  <c r="Z347" i="1"/>
  <c r="Z348" i="1" s="1"/>
  <c r="BN347" i="1"/>
  <c r="BP347" i="1"/>
  <c r="Z351" i="1"/>
  <c r="Z352" i="1" s="1"/>
  <c r="BN351" i="1"/>
  <c r="BP351" i="1"/>
  <c r="Y352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Y373" i="1"/>
  <c r="Z376" i="1"/>
  <c r="Z381" i="1" s="1"/>
  <c r="BN376" i="1"/>
  <c r="Z378" i="1"/>
  <c r="BN378" i="1"/>
  <c r="Z380" i="1"/>
  <c r="BN380" i="1"/>
  <c r="Y381" i="1"/>
  <c r="Z384" i="1"/>
  <c r="BN384" i="1"/>
  <c r="BP384" i="1"/>
  <c r="Z387" i="1"/>
  <c r="BN387" i="1"/>
  <c r="Y388" i="1"/>
  <c r="Z393" i="1"/>
  <c r="Z395" i="1" s="1"/>
  <c r="BN393" i="1"/>
  <c r="BP393" i="1"/>
  <c r="Y401" i="1"/>
  <c r="BP398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289" i="1"/>
  <c r="Y317" i="1"/>
  <c r="Y330" i="1"/>
  <c r="Y366" i="1"/>
  <c r="BP400" i="1"/>
  <c r="BN400" i="1"/>
  <c r="Z400" i="1"/>
  <c r="Z401" i="1" s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Y467" i="1"/>
  <c r="BP465" i="1"/>
  <c r="BN465" i="1"/>
  <c r="Z465" i="1"/>
  <c r="Y472" i="1"/>
  <c r="Y478" i="1"/>
  <c r="Y505" i="1"/>
  <c r="Y511" i="1"/>
  <c r="Y515" i="1"/>
  <c r="Y530" i="1"/>
  <c r="BP542" i="1"/>
  <c r="BN542" i="1"/>
  <c r="Z542" i="1"/>
  <c r="Z545" i="1" s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673" i="1"/>
  <c r="X673" i="1"/>
  <c r="Y454" i="1"/>
  <c r="Z470" i="1"/>
  <c r="Z471" i="1" s="1"/>
  <c r="BN470" i="1"/>
  <c r="BP470" i="1"/>
  <c r="Z476" i="1"/>
  <c r="Z477" i="1" s="1"/>
  <c r="BN476" i="1"/>
  <c r="BP476" i="1"/>
  <c r="Y477" i="1"/>
  <c r="Z481" i="1"/>
  <c r="Z505" i="1" s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Z523" i="1"/>
  <c r="Z529" i="1" s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615" i="1"/>
  <c r="Z596" i="1"/>
  <c r="Z573" i="1"/>
  <c r="Z467" i="1"/>
  <c r="Z223" i="1"/>
  <c r="X666" i="1"/>
  <c r="Z636" i="1"/>
  <c r="Z649" i="1"/>
  <c r="Z585" i="1"/>
  <c r="Z567" i="1"/>
  <c r="Z438" i="1"/>
  <c r="Z428" i="1"/>
  <c r="Z388" i="1"/>
  <c r="Z246" i="1"/>
  <c r="Z271" i="1"/>
  <c r="Z97" i="1"/>
  <c r="Z54" i="1"/>
  <c r="Z668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<sst xmlns="http://schemas.openxmlformats.org/spreadsheetml/2006/main" count="3138" uniqueCount="1080">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</sst>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96</v>
      </c>
      <c r="Y52" s="778">
        <f t="shared" si="6"/>
        <v>96</v>
      </c>
      <c r="Z52" s="36">
        <f>IFERROR(IF(Y52=0,"",ROUNDUP(Y52/H52,0)*0.00902),"")</f>
        <v>0.21648000000000001</v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101.03999999999999</v>
      </c>
      <c r="BN52" s="64">
        <f t="shared" si="8"/>
        <v>101.03999999999999</v>
      </c>
      <c r="BO52" s="64">
        <f t="shared" si="9"/>
        <v>0.18181818181818182</v>
      </c>
      <c r="BP52" s="64">
        <f t="shared" si="10"/>
        <v>0.18181818181818182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24</v>
      </c>
      <c r="Y54" s="779">
        <f>IFERROR(Y48/H48,"0")+IFERROR(Y49/H49,"0")+IFERROR(Y50/H50,"0")+IFERROR(Y51/H51,"0")+IFERROR(Y52/H52,"0")+IFERROR(Y53/H53,"0")</f>
        <v>24</v>
      </c>
      <c r="Z54" s="779">
        <f>IFERROR(IF(Z48="",0,Z48),"0")+IFERROR(IF(Z49="",0,Z49),"0")+IFERROR(IF(Z50="",0,Z50),"0")+IFERROR(IF(Z51="",0,Z51),"0")+IFERROR(IF(Z52="",0,Z52),"0")+IFERROR(IF(Z53="",0,Z53),"0")</f>
        <v>0.21648000000000001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96</v>
      </c>
      <c r="Y55" s="779">
        <f>IFERROR(SUM(Y48:Y53),"0")</f>
        <v>96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64.8</v>
      </c>
      <c r="Y58" s="778">
        <f>IFERROR(IF(X58="",0,CEILING((X58/$H58),1)*$H58),"")</f>
        <v>64.8</v>
      </c>
      <c r="Z58" s="36">
        <f>IFERROR(IF(Y58=0,"",ROUNDUP(Y58/H58,0)*0.00651),"")</f>
        <v>0.23436000000000001</v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71.28</v>
      </c>
      <c r="BN58" s="64">
        <f>IFERROR(Y58*I58/H58,"0")</f>
        <v>71.28</v>
      </c>
      <c r="BO58" s="64">
        <f>IFERROR(1/J58*(X58/H58),"0")</f>
        <v>0.19780219780219782</v>
      </c>
      <c r="BP58" s="64">
        <f>IFERROR(1/J58*(Y58/H58),"0")</f>
        <v>0.19780219780219782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36</v>
      </c>
      <c r="Y59" s="779">
        <f>IFERROR(Y57/H57,"0")+IFERROR(Y58/H58,"0")</f>
        <v>36</v>
      </c>
      <c r="Z59" s="779">
        <f>IFERROR(IF(Z57="",0,Z57),"0")+IFERROR(IF(Z58="",0,Z58),"0")</f>
        <v>0.23436000000000001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64.8</v>
      </c>
      <c r="Y60" s="779">
        <f>IFERROR(SUM(Y57:Y58),"0")</f>
        <v>64.8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86.4</v>
      </c>
      <c r="Y64" s="778">
        <f t="shared" si="11"/>
        <v>86.4</v>
      </c>
      <c r="Z64" s="36">
        <f>IFERROR(IF(Y64=0,"",ROUNDUP(Y64/H64,0)*0.02175),"")</f>
        <v>0.17399999999999999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0.14285714285714285</v>
      </c>
      <c r="BP64" s="64">
        <f t="shared" si="15"/>
        <v>0.14285714285714285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54</v>
      </c>
      <c r="Y67" s="778">
        <f t="shared" si="11"/>
        <v>54</v>
      </c>
      <c r="Z67" s="36">
        <f>IFERROR(IF(Y67=0,"",ROUNDUP(Y67/H67,0)*0.00902),"")</f>
        <v>0.10824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56.52</v>
      </c>
      <c r="BN67" s="64">
        <f t="shared" si="13"/>
        <v>56.52</v>
      </c>
      <c r="BO67" s="64">
        <f t="shared" si="14"/>
        <v>9.0909090909090912E-2</v>
      </c>
      <c r="BP67" s="64">
        <f t="shared" si="15"/>
        <v>9.0909090909090912E-2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20</v>
      </c>
      <c r="Y72" s="779">
        <f>IFERROR(Y63/H63,"0")+IFERROR(Y64/H64,"0")+IFERROR(Y65/H65,"0")+IFERROR(Y66/H66,"0")+IFERROR(Y67/H67,"0")+IFERROR(Y68/H68,"0")+IFERROR(Y69/H69,"0")+IFERROR(Y70/H70,"0")+IFERROR(Y71/H71,"0")</f>
        <v>20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0.28223999999999999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140.4</v>
      </c>
      <c r="Y73" s="779">
        <f>IFERROR(SUM(Y63:Y71),"0")</f>
        <v>140.4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64.8</v>
      </c>
      <c r="Y78" s="778">
        <f>IFERROR(IF(X78="",0,CEILING((X78/$H78),1)*$H78),"")</f>
        <v>64.800000000000011</v>
      </c>
      <c r="Z78" s="36">
        <f>IFERROR(IF(Y78=0,"",ROUNDUP(Y78/H78,0)*0.00651),"")</f>
        <v>0.15623999999999999</v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69.11999999999999</v>
      </c>
      <c r="BN78" s="64">
        <f>IFERROR(Y78*I78/H78,"0")</f>
        <v>69.12</v>
      </c>
      <c r="BO78" s="64">
        <f>IFERROR(1/J78*(X78/H78),"0")</f>
        <v>0.13186813186813187</v>
      </c>
      <c r="BP78" s="64">
        <f>IFERROR(1/J78*(Y78/H78),"0")</f>
        <v>0.1318681318681319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23.999999999999996</v>
      </c>
      <c r="Y79" s="779">
        <f>IFERROR(Y75/H75,"0")+IFERROR(Y76/H76,"0")+IFERROR(Y77/H77,"0")+IFERROR(Y78/H78,"0")</f>
        <v>24.000000000000004</v>
      </c>
      <c r="Z79" s="779">
        <f>IFERROR(IF(Z75="",0,Z75),"0")+IFERROR(IF(Z76="",0,Z76),"0")+IFERROR(IF(Z77="",0,Z77),"0")+IFERROR(IF(Z78="",0,Z78),"0")</f>
        <v>0.15623999999999999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64.8</v>
      </c>
      <c r="Y80" s="779">
        <f>IFERROR(SUM(Y75:Y78),"0")</f>
        <v>64.800000000000011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64.8</v>
      </c>
      <c r="Y94" s="778">
        <f t="shared" si="21"/>
        <v>64.8</v>
      </c>
      <c r="Z94" s="36">
        <f>IFERROR(IF(Y94=0,"",ROUNDUP(Y94/H94,0)*0.00651),"")</f>
        <v>0.23436000000000001</v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73.655999999999992</v>
      </c>
      <c r="BN94" s="64">
        <f t="shared" si="23"/>
        <v>73.655999999999992</v>
      </c>
      <c r="BO94" s="64">
        <f t="shared" si="24"/>
        <v>0.19780219780219782</v>
      </c>
      <c r="BP94" s="64">
        <f t="shared" si="25"/>
        <v>0.19780219780219782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90.72</v>
      </c>
      <c r="Y95" s="778">
        <f t="shared" si="21"/>
        <v>90.72</v>
      </c>
      <c r="Z95" s="36">
        <f>IFERROR(IF(Y95=0,"",ROUNDUP(Y95/H95,0)*0.00651),"")</f>
        <v>0.23436000000000001</v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97.2</v>
      </c>
      <c r="BN95" s="64">
        <f t="shared" si="23"/>
        <v>97.2</v>
      </c>
      <c r="BO95" s="64">
        <f t="shared" si="24"/>
        <v>0.19780219780219782</v>
      </c>
      <c r="BP95" s="64">
        <f t="shared" si="25"/>
        <v>0.19780219780219782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64.8</v>
      </c>
      <c r="Y96" s="778">
        <f t="shared" si="21"/>
        <v>64.8</v>
      </c>
      <c r="Z96" s="36">
        <f>IFERROR(IF(Y96=0,"",ROUNDUP(Y96/H96,0)*0.00651),"")</f>
        <v>0.23436000000000001</v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71.28</v>
      </c>
      <c r="BN96" s="64">
        <f t="shared" si="23"/>
        <v>71.28</v>
      </c>
      <c r="BO96" s="64">
        <f t="shared" si="24"/>
        <v>0.19780219780219782</v>
      </c>
      <c r="BP96" s="64">
        <f t="shared" si="25"/>
        <v>0.19780219780219782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108</v>
      </c>
      <c r="Y97" s="779">
        <f>IFERROR(Y91/H91,"0")+IFERROR(Y92/H92,"0")+IFERROR(Y93/H93,"0")+IFERROR(Y94/H94,"0")+IFERROR(Y95/H95,"0")+IFERROR(Y96/H96,"0")</f>
        <v>108</v>
      </c>
      <c r="Z97" s="779">
        <f>IFERROR(IF(Z91="",0,Z91),"0")+IFERROR(IF(Z92="",0,Z92),"0")+IFERROR(IF(Z93="",0,Z93),"0")+IFERROR(IF(Z94="",0,Z94),"0")+IFERROR(IF(Z95="",0,Z95),"0")+IFERROR(IF(Z96="",0,Z96),"0")</f>
        <v>0.70308000000000004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220.32</v>
      </c>
      <c r="Y98" s="779">
        <f>IFERROR(SUM(Y91:Y96),"0")</f>
        <v>220.32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54</v>
      </c>
      <c r="Y109" s="778">
        <f>IFERROR(IF(X109="",0,CEILING((X109/$H109),1)*$H109),"")</f>
        <v>54</v>
      </c>
      <c r="Z109" s="36">
        <f>IFERROR(IF(Y109=0,"",ROUNDUP(Y109/H109,0)*0.00902),"")</f>
        <v>0.10824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56.52</v>
      </c>
      <c r="BN109" s="64">
        <f>IFERROR(Y109*I109/H109,"0")</f>
        <v>56.52</v>
      </c>
      <c r="BO109" s="64">
        <f>IFERROR(1/J109*(X109/H109),"0")</f>
        <v>9.0909090909090912E-2</v>
      </c>
      <c r="BP109" s="64">
        <f>IFERROR(1/J109*(Y109/H109),"0")</f>
        <v>9.0909090909090912E-2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12</v>
      </c>
      <c r="Y110" s="779">
        <f>IFERROR(Y107/H107,"0")+IFERROR(Y108/H108,"0")+IFERROR(Y109/H109,"0")</f>
        <v>12</v>
      </c>
      <c r="Z110" s="779">
        <f>IFERROR(IF(Z107="",0,Z107),"0")+IFERROR(IF(Z108="",0,Z108),"0")+IFERROR(IF(Z109="",0,Z109),"0")</f>
        <v>0.10824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54</v>
      </c>
      <c r="Y111" s="779">
        <f>IFERROR(SUM(Y107:Y109),"0")</f>
        <v>54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64.8</v>
      </c>
      <c r="Y115" s="778">
        <f t="shared" si="26"/>
        <v>64.800000000000011</v>
      </c>
      <c r="Z115" s="36">
        <f>IFERROR(IF(Y115=0,"",ROUNDUP(Y115/H115,0)*0.00651),"")</f>
        <v>0.15623999999999999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70.847999999999985</v>
      </c>
      <c r="BN115" s="64">
        <f t="shared" si="28"/>
        <v>70.848000000000013</v>
      </c>
      <c r="BO115" s="64">
        <f t="shared" si="29"/>
        <v>0.13186813186813187</v>
      </c>
      <c r="BP115" s="64">
        <f t="shared" si="30"/>
        <v>0.1318681318681319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23.999999999999996</v>
      </c>
      <c r="Y119" s="779">
        <f>IFERROR(Y113/H113,"0")+IFERROR(Y114/H114,"0")+IFERROR(Y115/H115,"0")+IFERROR(Y116/H116,"0")+IFERROR(Y117/H117,"0")+IFERROR(Y118/H118,"0")</f>
        <v>24.000000000000004</v>
      </c>
      <c r="Z119" s="779">
        <f>IFERROR(IF(Z113="",0,Z113),"0")+IFERROR(IF(Z114="",0,Z114),"0")+IFERROR(IF(Z115="",0,Z115),"0")+IFERROR(IF(Z116="",0,Z116),"0")+IFERROR(IF(Z117="",0,Z117),"0")+IFERROR(IF(Z118="",0,Z118),"0")</f>
        <v>0.15623999999999999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64.8</v>
      </c>
      <c r="Y120" s="779">
        <f>IFERROR(SUM(Y113:Y118),"0")</f>
        <v>64.800000000000011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86.4</v>
      </c>
      <c r="Y123" s="778">
        <f>IFERROR(IF(X123="",0,CEILING((X123/$H123),1)*$H123),"")</f>
        <v>86.4</v>
      </c>
      <c r="Z123" s="36">
        <f>IFERROR(IF(Y123=0,"",ROUNDUP(Y123/H123,0)*0.02175),"")</f>
        <v>0.17399999999999999</v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90.24</v>
      </c>
      <c r="BN123" s="64">
        <f>IFERROR(Y123*I123/H123,"0")</f>
        <v>90.24</v>
      </c>
      <c r="BO123" s="64">
        <f>IFERROR(1/J123*(X123/H123),"0")</f>
        <v>0.14285714285714285</v>
      </c>
      <c r="BP123" s="64">
        <f>IFERROR(1/J123*(Y123/H123),"0")</f>
        <v>0.14285714285714285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54</v>
      </c>
      <c r="Y126" s="778">
        <f>IFERROR(IF(X126="",0,CEILING((X126/$H126),1)*$H126),"")</f>
        <v>54</v>
      </c>
      <c r="Z126" s="36">
        <f>IFERROR(IF(Y126=0,"",ROUNDUP(Y126/H126,0)*0.00902),"")</f>
        <v>0.10824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56.52</v>
      </c>
      <c r="BN126" s="64">
        <f>IFERROR(Y126*I126/H126,"0")</f>
        <v>56.52</v>
      </c>
      <c r="BO126" s="64">
        <f>IFERROR(1/J126*(X126/H126),"0")</f>
        <v>9.0909090909090912E-2</v>
      </c>
      <c r="BP126" s="64">
        <f>IFERROR(1/J126*(Y126/H126),"0")</f>
        <v>9.0909090909090912E-2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20</v>
      </c>
      <c r="Y128" s="779">
        <f>IFERROR(Y123/H123,"0")+IFERROR(Y124/H124,"0")+IFERROR(Y125/H125,"0")+IFERROR(Y126/H126,"0")+IFERROR(Y127/H127,"0")</f>
        <v>20</v>
      </c>
      <c r="Z128" s="779">
        <f>IFERROR(IF(Z123="",0,Z123),"0")+IFERROR(IF(Z124="",0,Z124),"0")+IFERROR(IF(Z125="",0,Z125),"0")+IFERROR(IF(Z126="",0,Z126),"0")+IFERROR(IF(Z127="",0,Z127),"0")</f>
        <v>0.28223999999999999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140.4</v>
      </c>
      <c r="Y129" s="779">
        <f>IFERROR(SUM(Y123:Y127),"0")</f>
        <v>140.4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64.8</v>
      </c>
      <c r="Y142" s="778">
        <f t="shared" si="31"/>
        <v>64.800000000000011</v>
      </c>
      <c r="Z142" s="36">
        <f>IFERROR(IF(Y142=0,"",ROUNDUP(Y142/H142,0)*0.00651),"")</f>
        <v>0.15623999999999999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70.847999999999985</v>
      </c>
      <c r="BN142" s="64">
        <f t="shared" si="33"/>
        <v>70.848000000000013</v>
      </c>
      <c r="BO142" s="64">
        <f t="shared" si="34"/>
        <v>0.13186813186813187</v>
      </c>
      <c r="BP142" s="64">
        <f t="shared" si="35"/>
        <v>0.1318681318681319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64.8</v>
      </c>
      <c r="Y143" s="778">
        <f t="shared" si="31"/>
        <v>64.8</v>
      </c>
      <c r="Z143" s="36">
        <f>IFERROR(IF(Y143=0,"",ROUNDUP(Y143/H143,0)*0.00651),"")</f>
        <v>0.23436000000000001</v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71.28</v>
      </c>
      <c r="BN143" s="64">
        <f t="shared" si="33"/>
        <v>71.28</v>
      </c>
      <c r="BO143" s="64">
        <f t="shared" si="34"/>
        <v>0.19780219780219782</v>
      </c>
      <c r="BP143" s="64">
        <f t="shared" si="35"/>
        <v>0.19780219780219782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60</v>
      </c>
      <c r="Y145" s="779">
        <f>IFERROR(Y138/H138,"0")+IFERROR(Y139/H139,"0")+IFERROR(Y140/H140,"0")+IFERROR(Y141/H141,"0")+IFERROR(Y142/H142,"0")+IFERROR(Y143/H143,"0")+IFERROR(Y144/H144,"0")</f>
        <v>60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0.3906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129.6</v>
      </c>
      <c r="Y146" s="779">
        <f>IFERROR(SUM(Y138:Y144),"0")</f>
        <v>129.60000000000002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50.4</v>
      </c>
      <c r="Y195" s="778">
        <f t="shared" si="36"/>
        <v>50.400000000000006</v>
      </c>
      <c r="Z195" s="36">
        <f>IFERROR(IF(Y195=0,"",ROUNDUP(Y195/H195,0)*0.00753),"")</f>
        <v>9.0359999999999996E-2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52.800000000000004</v>
      </c>
      <c r="BN195" s="64">
        <f t="shared" si="38"/>
        <v>52.800000000000011</v>
      </c>
      <c r="BO195" s="64">
        <f t="shared" si="39"/>
        <v>7.6923076923076927E-2</v>
      </c>
      <c r="BP195" s="64">
        <f t="shared" si="40"/>
        <v>7.6923076923076927E-2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75.599999999999994</v>
      </c>
      <c r="Y198" s="778">
        <f t="shared" si="36"/>
        <v>75.600000000000009</v>
      </c>
      <c r="Z198" s="36">
        <f>IFERROR(IF(Y198=0,"",ROUNDUP(Y198/H198,0)*0.00502),"")</f>
        <v>0.18071999999999999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79.199999999999989</v>
      </c>
      <c r="BN198" s="64">
        <f t="shared" si="38"/>
        <v>79.2</v>
      </c>
      <c r="BO198" s="64">
        <f t="shared" si="39"/>
        <v>0.15384615384615383</v>
      </c>
      <c r="BP198" s="64">
        <f t="shared" si="40"/>
        <v>0.15384615384615385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47.999999999999993</v>
      </c>
      <c r="Y201" s="779">
        <f>IFERROR(Y193/H193,"0")+IFERROR(Y194/H194,"0")+IFERROR(Y195/H195,"0")+IFERROR(Y196/H196,"0")+IFERROR(Y197/H197,"0")+IFERROR(Y198/H198,"0")+IFERROR(Y199/H199,"0")+IFERROR(Y200/H200,"0")</f>
        <v>48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0.27107999999999999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126</v>
      </c>
      <c r="Y202" s="779">
        <f>IFERROR(SUM(Y193:Y200),"0")</f>
        <v>126.00000000000001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86.4</v>
      </c>
      <c r="Y205" s="778">
        <f>IFERROR(IF(X205="",0,CEILING((X205/$H205),1)*$H205),"")</f>
        <v>86.4</v>
      </c>
      <c r="Z205" s="36">
        <f>IFERROR(IF(Y205=0,"",ROUNDUP(Y205/H205,0)*0.02175),"")</f>
        <v>0.17399999999999999</v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90.24</v>
      </c>
      <c r="BN205" s="64">
        <f>IFERROR(Y205*I205/H205,"0")</f>
        <v>90.24</v>
      </c>
      <c r="BO205" s="64">
        <f>IFERROR(1/J205*(X205/H205),"0")</f>
        <v>0.14285714285714285</v>
      </c>
      <c r="BP205" s="64">
        <f>IFERROR(1/J205*(Y205/H205),"0")</f>
        <v>0.14285714285714285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64.8</v>
      </c>
      <c r="Y206" s="778">
        <f>IFERROR(IF(X206="",0,CEILING((X206/$H206),1)*$H206),"")</f>
        <v>64.800000000000011</v>
      </c>
      <c r="Z206" s="36">
        <f>IFERROR(IF(Y206=0,"",ROUNDUP(Y206/H206,0)*0.00651),"")</f>
        <v>0.15623999999999999</v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69.11999999999999</v>
      </c>
      <c r="BN206" s="64">
        <f>IFERROR(Y206*I206/H206,"0")</f>
        <v>69.12</v>
      </c>
      <c r="BO206" s="64">
        <f>IFERROR(1/J206*(X206/H206),"0")</f>
        <v>0.13186813186813187</v>
      </c>
      <c r="BP206" s="64">
        <f>IFERROR(1/J206*(Y206/H206),"0")</f>
        <v>0.1318681318681319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31.999999999999996</v>
      </c>
      <c r="Y207" s="779">
        <f>IFERROR(Y205/H205,"0")+IFERROR(Y206/H206,"0")</f>
        <v>32</v>
      </c>
      <c r="Z207" s="779">
        <f>IFERROR(IF(Z205="",0,Z205),"0")+IFERROR(IF(Z206="",0,Z206),"0")</f>
        <v>0.33023999999999998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151.19999999999999</v>
      </c>
      <c r="Y208" s="779">
        <f>IFERROR(SUM(Y205:Y206),"0")</f>
        <v>151.20000000000002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58.8</v>
      </c>
      <c r="Y211" s="778">
        <f>IFERROR(IF(X211="",0,CEILING((X211/$H211),1)*$H211),"")</f>
        <v>58.800000000000004</v>
      </c>
      <c r="Z211" s="36">
        <f>IFERROR(IF(Y211=0,"",ROUNDUP(Y211/H211,0)*0.00651),"")</f>
        <v>0.18228</v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63.839999999999996</v>
      </c>
      <c r="BN211" s="64">
        <f>IFERROR(Y211*I211/H211,"0")</f>
        <v>63.839999999999996</v>
      </c>
      <c r="BO211" s="64">
        <f>IFERROR(1/J211*(X211/H211),"0")</f>
        <v>0.15384615384615383</v>
      </c>
      <c r="BP211" s="64">
        <f>IFERROR(1/J211*(Y211/H211),"0")</f>
        <v>0.15384615384615385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27.999999999999996</v>
      </c>
      <c r="Y212" s="779">
        <f>IFERROR(Y210/H210,"0")+IFERROR(Y211/H211,"0")</f>
        <v>28</v>
      </c>
      <c r="Z212" s="779">
        <f>IFERROR(IF(Z210="",0,Z210),"0")+IFERROR(IF(Z211="",0,Z211),"0")</f>
        <v>0.18228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58.8</v>
      </c>
      <c r="Y213" s="779">
        <f>IFERROR(SUM(Y210:Y211),"0")</f>
        <v>58.800000000000004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69.599999999999994</v>
      </c>
      <c r="Y229" s="778">
        <f t="shared" si="46"/>
        <v>69.599999999999994</v>
      </c>
      <c r="Z229" s="36">
        <f>IFERROR(IF(Y229=0,"",ROUNDUP(Y229/H229,0)*0.02175),"")</f>
        <v>0.17399999999999999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74.111999999999995</v>
      </c>
      <c r="BN229" s="64">
        <f t="shared" si="48"/>
        <v>74.111999999999995</v>
      </c>
      <c r="BO229" s="64">
        <f t="shared" si="49"/>
        <v>0.14285714285714285</v>
      </c>
      <c r="BP229" s="64">
        <f t="shared" si="50"/>
        <v>0.14285714285714285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64.8</v>
      </c>
      <c r="Y232" s="778">
        <f t="shared" si="46"/>
        <v>64.8</v>
      </c>
      <c r="Z232" s="36">
        <f t="shared" si="51"/>
        <v>0.17577000000000001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71.604000000000013</v>
      </c>
      <c r="BN232" s="64">
        <f t="shared" si="48"/>
        <v>71.604000000000013</v>
      </c>
      <c r="BO232" s="64">
        <f t="shared" si="49"/>
        <v>0.14835164835164835</v>
      </c>
      <c r="BP232" s="64">
        <f t="shared" si="50"/>
        <v>0.14835164835164835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86.4</v>
      </c>
      <c r="Y233" s="778">
        <f t="shared" si="46"/>
        <v>86.399999999999991</v>
      </c>
      <c r="Z233" s="36">
        <f t="shared" si="51"/>
        <v>0.23436000000000001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95.472000000000023</v>
      </c>
      <c r="BN233" s="64">
        <f t="shared" si="48"/>
        <v>95.472000000000008</v>
      </c>
      <c r="BO233" s="64">
        <f t="shared" si="49"/>
        <v>0.19780219780219785</v>
      </c>
      <c r="BP233" s="64">
        <f t="shared" si="50"/>
        <v>0.19780219780219782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71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0.58413000000000004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220.79999999999998</v>
      </c>
      <c r="Y238" s="779">
        <f>IFERROR(SUM(Y226:Y236),"0")</f>
        <v>220.79999999999995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48</v>
      </c>
      <c r="Y270" s="778">
        <f t="shared" si="62"/>
        <v>48</v>
      </c>
      <c r="Z270" s="36">
        <f>IFERROR(IF(Y270=0,"",ROUNDUP(Y270/H270,0)*0.00902),"")</f>
        <v>0.10824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50.519999999999996</v>
      </c>
      <c r="BN270" s="64">
        <f t="shared" si="64"/>
        <v>50.519999999999996</v>
      </c>
      <c r="BO270" s="64">
        <f t="shared" si="65"/>
        <v>9.0909090909090912E-2</v>
      </c>
      <c r="BP270" s="64">
        <f t="shared" si="66"/>
        <v>9.0909090909090912E-2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12</v>
      </c>
      <c r="Y271" s="779">
        <f>IFERROR(Y262/H262,"0")+IFERROR(Y263/H263,"0")+IFERROR(Y264/H264,"0")+IFERROR(Y265/H265,"0")+IFERROR(Y266/H266,"0")+IFERROR(Y267/H267,"0")+IFERROR(Y268/H268,"0")+IFERROR(Y269/H269,"0")+IFERROR(Y270/H270,"0")</f>
        <v>12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0.10824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48</v>
      </c>
      <c r="Y272" s="779">
        <f>IFERROR(SUM(Y262:Y270),"0")</f>
        <v>48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57.6</v>
      </c>
      <c r="Y308" s="778">
        <f t="shared" si="72"/>
        <v>57.599999999999994</v>
      </c>
      <c r="Z308" s="36">
        <f>IFERROR(IF(Y308=0,"",ROUNDUP(Y308/H308,0)*0.00651),"")</f>
        <v>0.15623999999999999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63.648000000000003</v>
      </c>
      <c r="BN308" s="64">
        <f t="shared" si="74"/>
        <v>63.648000000000003</v>
      </c>
      <c r="BO308" s="64">
        <f t="shared" si="75"/>
        <v>0.13186813186813187</v>
      </c>
      <c r="BP308" s="64">
        <f t="shared" si="76"/>
        <v>0.13186813186813187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57.6</v>
      </c>
      <c r="Y309" s="778">
        <f t="shared" si="72"/>
        <v>57.599999999999994</v>
      </c>
      <c r="Z309" s="36">
        <f>IFERROR(IF(Y309=0,"",ROUNDUP(Y309/H309,0)*0.00651),"")</f>
        <v>0.15623999999999999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61.92</v>
      </c>
      <c r="BN309" s="64">
        <f t="shared" si="74"/>
        <v>61.919999999999995</v>
      </c>
      <c r="BO309" s="64">
        <f t="shared" si="75"/>
        <v>0.13186813186813187</v>
      </c>
      <c r="BP309" s="64">
        <f t="shared" si="76"/>
        <v>0.13186813186813187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48</v>
      </c>
      <c r="Y311" s="779">
        <f>IFERROR(Y305/H305,"0")+IFERROR(Y306/H306,"0")+IFERROR(Y307/H307,"0")+IFERROR(Y308/H308,"0")+IFERROR(Y309/H309,"0")+IFERROR(Y310/H310,"0")</f>
        <v>48</v>
      </c>
      <c r="Z311" s="779">
        <f>IFERROR(IF(Z305="",0,Z305),"0")+IFERROR(IF(Z306="",0,Z306),"0")+IFERROR(IF(Z307="",0,Z307),"0")+IFERROR(IF(Z308="",0,Z308),"0")+IFERROR(IF(Z309="",0,Z309),"0")+IFERROR(IF(Z310="",0,Z310),"0")</f>
        <v>0.31247999999999998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115.2</v>
      </c>
      <c r="Y312" s="779">
        <f>IFERROR(SUM(Y305:Y310),"0")</f>
        <v>115.19999999999999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120</v>
      </c>
      <c r="Y427" s="778">
        <f t="shared" si="87"/>
        <v>120</v>
      </c>
      <c r="Z427" s="36">
        <f>IFERROR(IF(Y427=0,"",ROUNDUP(Y427/H427,0)*0.00902),"")</f>
        <v>0.21648000000000001</v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125.04</v>
      </c>
      <c r="BN427" s="64">
        <f t="shared" si="89"/>
        <v>125.04</v>
      </c>
      <c r="BO427" s="64">
        <f t="shared" si="90"/>
        <v>0.18181818181818182</v>
      </c>
      <c r="BP427" s="64">
        <f t="shared" si="91"/>
        <v>0.18181818181818182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0.21648000000000001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120</v>
      </c>
      <c r="Y429" s="779">
        <f>IFERROR(SUM(Y417:Y427),"0")</f>
        <v>120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48</v>
      </c>
      <c r="Y432" s="778">
        <f>IFERROR(IF(X432="",0,CEILING((X432/$H432),1)*$H432),"")</f>
        <v>48</v>
      </c>
      <c r="Z432" s="36">
        <f>IFERROR(IF(Y432=0,"",ROUNDUP(Y432/H432,0)*0.00902),"")</f>
        <v>0.10824</v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50.519999999999996</v>
      </c>
      <c r="BN432" s="64">
        <f>IFERROR(Y432*I432/H432,"0")</f>
        <v>50.519999999999996</v>
      </c>
      <c r="BO432" s="64">
        <f>IFERROR(1/J432*(X432/H432),"0")</f>
        <v>9.0909090909090912E-2</v>
      </c>
      <c r="BP432" s="64">
        <f>IFERROR(1/J432*(Y432/H432),"0")</f>
        <v>9.0909090909090912E-2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12</v>
      </c>
      <c r="Y433" s="779">
        <f>IFERROR(Y431/H431,"0")+IFERROR(Y432/H432,"0")</f>
        <v>12</v>
      </c>
      <c r="Z433" s="779">
        <f>IFERROR(IF(Z431="",0,Z431),"0")+IFERROR(IF(Z432="",0,Z432),"0")</f>
        <v>0.10824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48</v>
      </c>
      <c r="Y434" s="779">
        <f>IFERROR(SUM(Y431:Y432),"0")</f>
        <v>48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57.6</v>
      </c>
      <c r="Y464" s="778">
        <f>IFERROR(IF(X464="",0,CEILING((X464/$H464),1)*$H464),"")</f>
        <v>57.599999999999994</v>
      </c>
      <c r="Z464" s="36">
        <f>IFERROR(IF(Y464=0,"",ROUNDUP(Y464/H464,0)*0.00651),"")</f>
        <v>0.15623999999999999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63.936000000000007</v>
      </c>
      <c r="BN464" s="64">
        <f>IFERROR(Y464*I464/H464,"0")</f>
        <v>63.935999999999993</v>
      </c>
      <c r="BO464" s="64">
        <f>IFERROR(1/J464*(X464/H464),"0")</f>
        <v>0.13186813186813187</v>
      </c>
      <c r="BP464" s="64">
        <f>IFERROR(1/J464*(Y464/H464),"0")</f>
        <v>0.13186813186813187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24</v>
      </c>
      <c r="Y467" s="779">
        <f>IFERROR(Y462/H462,"0")+IFERROR(Y463/H463,"0")+IFERROR(Y464/H464,"0")+IFERROR(Y465/H465,"0")+IFERROR(Y466/H466,"0")</f>
        <v>24</v>
      </c>
      <c r="Z467" s="779">
        <f>IFERROR(IF(Z462="",0,Z462),"0")+IFERROR(IF(Z463="",0,Z463),"0")+IFERROR(IF(Z464="",0,Z464),"0")+IFERROR(IF(Z465="",0,Z465),"0")+IFERROR(IF(Z466="",0,Z466),"0")</f>
        <v>0.15623999999999999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57.6</v>
      </c>
      <c r="Y468" s="779">
        <f>IFERROR(SUM(Y462:Y466),"0")</f>
        <v>57.599999999999994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75.599999999999994</v>
      </c>
      <c r="Y499" s="778">
        <f t="shared" si="98"/>
        <v>75.600000000000009</v>
      </c>
      <c r="Z499" s="36">
        <f t="shared" si="103"/>
        <v>0.18071999999999999</v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80.279999999999987</v>
      </c>
      <c r="BN499" s="64">
        <f t="shared" si="100"/>
        <v>80.28</v>
      </c>
      <c r="BO499" s="64">
        <f t="shared" si="101"/>
        <v>0.15384615384615383</v>
      </c>
      <c r="BP499" s="64">
        <f t="shared" si="102"/>
        <v>0.15384615384615385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75.599999999999994</v>
      </c>
      <c r="Y501" s="778">
        <f t="shared" si="98"/>
        <v>75.600000000000009</v>
      </c>
      <c r="Z501" s="36">
        <f t="shared" si="103"/>
        <v>0.18071999999999999</v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80.279999999999987</v>
      </c>
      <c r="BN501" s="64">
        <f t="shared" si="100"/>
        <v>80.28</v>
      </c>
      <c r="BO501" s="64">
        <f t="shared" si="101"/>
        <v>0.15384615384615383</v>
      </c>
      <c r="BP501" s="64">
        <f t="shared" si="102"/>
        <v>0.15384615384615385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71.999999999999986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72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0.36143999999999998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151.19999999999999</v>
      </c>
      <c r="Y506" s="779">
        <f>IFERROR(SUM(Y480:Y504),"0")</f>
        <v>151.20000000000002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75.599999999999994</v>
      </c>
      <c r="Y525" s="778">
        <f t="shared" si="104"/>
        <v>75.600000000000009</v>
      </c>
      <c r="Z525" s="36">
        <f>IFERROR(IF(Y525=0,"",ROUNDUP(Y525/H525,0)*0.00502),"")</f>
        <v>0.18071999999999999</v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80.279999999999987</v>
      </c>
      <c r="BN525" s="64">
        <f t="shared" si="106"/>
        <v>80.28</v>
      </c>
      <c r="BO525" s="64">
        <f t="shared" si="107"/>
        <v>0.15384615384615383</v>
      </c>
      <c r="BP525" s="64">
        <f t="shared" si="108"/>
        <v>0.15384615384615385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75.599999999999994</v>
      </c>
      <c r="Y527" s="778">
        <f t="shared" si="104"/>
        <v>75.600000000000009</v>
      </c>
      <c r="Z527" s="36">
        <f>IFERROR(IF(Y527=0,"",ROUNDUP(Y527/H527,0)*0.00502),"")</f>
        <v>0.18071999999999999</v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80.279999999999987</v>
      </c>
      <c r="BN527" s="64">
        <f t="shared" si="106"/>
        <v>80.28</v>
      </c>
      <c r="BO527" s="64">
        <f t="shared" si="107"/>
        <v>0.15384615384615383</v>
      </c>
      <c r="BP527" s="64">
        <f t="shared" si="108"/>
        <v>0.15384615384615385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71.999999999999986</v>
      </c>
      <c r="Y529" s="779">
        <f>IFERROR(Y523/H523,"0")+IFERROR(Y524/H524,"0")+IFERROR(Y525/H525,"0")+IFERROR(Y526/H526,"0")+IFERROR(Y527/H527,"0")+IFERROR(Y528/H528,"0")</f>
        <v>72</v>
      </c>
      <c r="Z529" s="779">
        <f>IFERROR(IF(Z523="",0,Z523),"0")+IFERROR(IF(Z524="",0,Z524),"0")+IFERROR(IF(Z525="",0,Z525),"0")+IFERROR(IF(Z526="",0,Z526),"0")+IFERROR(IF(Z527="",0,Z527),"0")+IFERROR(IF(Z528="",0,Z528),"0")</f>
        <v>0.36143999999999998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151.19999999999999</v>
      </c>
      <c r="Y530" s="779">
        <f>IFERROR(SUM(Y523:Y528),"0")</f>
        <v>151.20000000000002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115.2</v>
      </c>
      <c r="Y566" s="778">
        <f t="shared" si="109"/>
        <v>115.19999999999999</v>
      </c>
      <c r="Z566" s="36">
        <f>IFERROR(IF(Y566=0,"",ROUNDUP(Y566/H566,0)*0.00937),"")</f>
        <v>0.22488</v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167.04000000000002</v>
      </c>
      <c r="BN566" s="64">
        <f t="shared" si="111"/>
        <v>167.04</v>
      </c>
      <c r="BO566" s="64">
        <f t="shared" si="112"/>
        <v>0.2</v>
      </c>
      <c r="BP566" s="64">
        <f t="shared" si="113"/>
        <v>0.2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24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24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0.22488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115.2</v>
      </c>
      <c r="Y568" s="779">
        <f>IFERROR(SUM(Y555:Y566),"0")</f>
        <v>115.19999999999999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115.2</v>
      </c>
      <c r="Y571" s="778">
        <f>IFERROR(IF(X571="",0,CEILING((X571/$H571),1)*$H571),"")</f>
        <v>115.19999999999999</v>
      </c>
      <c r="Z571" s="36">
        <f>IFERROR(IF(Y571=0,"",ROUNDUP(Y571/H571,0)*0.00937),"")</f>
        <v>0.22488</v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167.04000000000002</v>
      </c>
      <c r="BN571" s="64">
        <f>IFERROR(Y571*I571/H571,"0")</f>
        <v>167.04</v>
      </c>
      <c r="BO571" s="64">
        <f>IFERROR(1/J571*(X571/H571),"0")</f>
        <v>0.2</v>
      </c>
      <c r="BP571" s="64">
        <f>IFERROR(1/J571*(Y571/H571),"0")</f>
        <v>0.2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24</v>
      </c>
      <c r="Y573" s="779">
        <f>IFERROR(Y570/H570,"0")+IFERROR(Y571/H571,"0")+IFERROR(Y572/H572,"0")</f>
        <v>24</v>
      </c>
      <c r="Z573" s="779">
        <f>IFERROR(IF(Z570="",0,Z570),"0")+IFERROR(IF(Z571="",0,Z571),"0")+IFERROR(IF(Z572="",0,Z572),"0")</f>
        <v>0.22488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115.2</v>
      </c>
      <c r="Y574" s="779">
        <f>IFERROR(SUM(Y570:Y572),"0")</f>
        <v>115.19999999999999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115.2</v>
      </c>
      <c r="Y580" s="778">
        <f t="shared" si="115"/>
        <v>115.19999999999999</v>
      </c>
      <c r="Z580" s="36">
        <f>IFERROR(IF(Y580=0,"",ROUNDUP(Y580/H580,0)*0.00937),"")</f>
        <v>0.22488</v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167.04000000000002</v>
      </c>
      <c r="BN580" s="64">
        <f t="shared" si="117"/>
        <v>167.04</v>
      </c>
      <c r="BO580" s="64">
        <f t="shared" si="118"/>
        <v>0.2</v>
      </c>
      <c r="BP580" s="64">
        <f t="shared" si="119"/>
        <v>0.2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129.6</v>
      </c>
      <c r="Y581" s="778">
        <f t="shared" si="115"/>
        <v>129.6</v>
      </c>
      <c r="Z581" s="36">
        <f>IFERROR(IF(Y581=0,"",ROUNDUP(Y581/H581,0)*0.00902),"")</f>
        <v>0.32472000000000001</v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137.16</v>
      </c>
      <c r="BN581" s="64">
        <f t="shared" si="117"/>
        <v>137.16</v>
      </c>
      <c r="BO581" s="64">
        <f t="shared" si="118"/>
        <v>0.27272727272727271</v>
      </c>
      <c r="BP581" s="64">
        <f t="shared" si="119"/>
        <v>0.27272727272727271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129.6</v>
      </c>
      <c r="Y583" s="778">
        <f t="shared" si="115"/>
        <v>129.6</v>
      </c>
      <c r="Z583" s="36">
        <f>IFERROR(IF(Y583=0,"",ROUNDUP(Y583/H583,0)*0.00902),"")</f>
        <v>0.32472000000000001</v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137.16</v>
      </c>
      <c r="BN583" s="64">
        <f t="shared" si="117"/>
        <v>137.16</v>
      </c>
      <c r="BO583" s="64">
        <f t="shared" si="118"/>
        <v>0.27272727272727271</v>
      </c>
      <c r="BP583" s="64">
        <f t="shared" si="119"/>
        <v>0.27272727272727271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96</v>
      </c>
      <c r="Y585" s="779">
        <f>IFERROR(Y576/H576,"0")+IFERROR(Y577/H577,"0")+IFERROR(Y578/H578,"0")+IFERROR(Y579/H579,"0")+IFERROR(Y580/H580,"0")+IFERROR(Y581/H581,"0")+IFERROR(Y582/H582,"0")+IFERROR(Y583/H583,"0")+IFERROR(Y584/H584,"0")</f>
        <v>96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0.87431999999999999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374.4</v>
      </c>
      <c r="Y586" s="779">
        <f>IFERROR(SUM(Y576:Y584),"0")</f>
        <v>374.4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2827.9199999999992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2827.9199999999996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3155.1240000000003</v>
      </c>
      <c r="Y664" s="779">
        <f>IFERROR(SUM(BN22:BN660),"0")</f>
        <v>3155.1240000000003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3305.1240000000003</v>
      </c>
      <c r="Y666" s="779">
        <f>GrossWeightTotalR+PalletQtyTotalR*25</f>
        <v>3305.1240000000003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915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915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6.8460899999999993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160.80000000000001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425.52000000000004</v>
      </c>
      <c r="E673" s="46">
        <f>IFERROR(Y107*1,"0")+IFERROR(Y108*1,"0")+IFERROR(Y109*1,"0")+IFERROR(Y113*1,"0")+IFERROR(Y114*1,"0")+IFERROR(Y115*1,"0")+IFERROR(Y116*1,"0")+IFERROR(Y117*1,"0")+IFERROR(Y118*1,"0")</f>
        <v>118.80000000000001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270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126.00000000000001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430.8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48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115.19999999999999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168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57.599999999999994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151.20000000000002</v>
      </c>
      <c r="Z673" s="46">
        <f>IFERROR(Y519*1,"0")+IFERROR(Y523*1,"0")+IFERROR(Y524*1,"0")+IFERROR(Y525*1,"0")+IFERROR(Y526*1,"0")+IFERROR(Y527*1,"0")+IFERROR(Y528*1,"0")+IFERROR(Y532*1,"0")+IFERROR(Y536*1,"0")</f>
        <v>151.20000000000002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604.79999999999995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2024-12-19T06:28:18Z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