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3D9601C2-B618-4F7D-A1FE-B843ED78E2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N323" i="1"/>
  <c r="BM323" i="1"/>
  <c r="Z323" i="1"/>
  <c r="Z324" i="1" s="1"/>
  <c r="Y323" i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Z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6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0" i="1" l="1"/>
  <c r="BN360" i="1"/>
  <c r="Z360" i="1"/>
  <c r="BP384" i="1"/>
  <c r="BN384" i="1"/>
  <c r="Z384" i="1"/>
  <c r="BP418" i="1"/>
  <c r="BN418" i="1"/>
  <c r="Z418" i="1"/>
  <c r="BP448" i="1"/>
  <c r="BN448" i="1"/>
  <c r="Z448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Z94" i="1"/>
  <c r="BN94" i="1"/>
  <c r="Z115" i="1"/>
  <c r="BN115" i="1"/>
  <c r="Z123" i="1"/>
  <c r="BN123" i="1"/>
  <c r="Z133" i="1"/>
  <c r="BN133" i="1"/>
  <c r="Y145" i="1"/>
  <c r="Z149" i="1"/>
  <c r="BN149" i="1"/>
  <c r="Z175" i="1"/>
  <c r="BN175" i="1"/>
  <c r="Z195" i="1"/>
  <c r="BN195" i="1"/>
  <c r="Z210" i="1"/>
  <c r="BN210" i="1"/>
  <c r="Y224" i="1"/>
  <c r="Z222" i="1"/>
  <c r="BN222" i="1"/>
  <c r="Z232" i="1"/>
  <c r="BN232" i="1"/>
  <c r="Z250" i="1"/>
  <c r="BN250" i="1"/>
  <c r="Z262" i="1"/>
  <c r="BN262" i="1"/>
  <c r="Z270" i="1"/>
  <c r="BN270" i="1"/>
  <c r="Z285" i="1"/>
  <c r="BN285" i="1"/>
  <c r="Z308" i="1"/>
  <c r="BN308" i="1"/>
  <c r="Y325" i="1"/>
  <c r="Y324" i="1"/>
  <c r="BP323" i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70" i="1"/>
  <c r="BN370" i="1"/>
  <c r="Z370" i="1"/>
  <c r="BP387" i="1"/>
  <c r="BN387" i="1"/>
  <c r="Z387" i="1"/>
  <c r="BP426" i="1"/>
  <c r="BN426" i="1"/>
  <c r="Z426" i="1"/>
  <c r="BP466" i="1"/>
  <c r="BN466" i="1"/>
  <c r="Z466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39" i="1"/>
  <c r="Y388" i="1"/>
  <c r="BP117" i="1"/>
  <c r="BN117" i="1"/>
  <c r="Z117" i="1"/>
  <c r="BP125" i="1"/>
  <c r="BN125" i="1"/>
  <c r="Z125" i="1"/>
  <c r="BP139" i="1"/>
  <c r="BN139" i="1"/>
  <c r="Z139" i="1"/>
  <c r="BP154" i="1"/>
  <c r="BN154" i="1"/>
  <c r="Z154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1" i="1"/>
  <c r="BN241" i="1"/>
  <c r="Z241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Z92" i="1"/>
  <c r="BN92" i="1"/>
  <c r="Z96" i="1"/>
  <c r="BN96" i="1"/>
  <c r="Y104" i="1"/>
  <c r="Z102" i="1"/>
  <c r="BN102" i="1"/>
  <c r="BP107" i="1"/>
  <c r="BN107" i="1"/>
  <c r="Y120" i="1"/>
  <c r="BP113" i="1"/>
  <c r="BN113" i="1"/>
  <c r="Z113" i="1"/>
  <c r="BP118" i="1"/>
  <c r="BN118" i="1"/>
  <c r="Z118" i="1"/>
  <c r="Y135" i="1"/>
  <c r="BP131" i="1"/>
  <c r="BN131" i="1"/>
  <c r="Z131" i="1"/>
  <c r="BP143" i="1"/>
  <c r="BN143" i="1"/>
  <c r="Z143" i="1"/>
  <c r="Y166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J673" i="1"/>
  <c r="BP206" i="1"/>
  <c r="BN206" i="1"/>
  <c r="Z206" i="1"/>
  <c r="BP220" i="1"/>
  <c r="BN220" i="1"/>
  <c r="Z220" i="1"/>
  <c r="BP230" i="1"/>
  <c r="BN230" i="1"/>
  <c r="Z230" i="1"/>
  <c r="Y247" i="1"/>
  <c r="BP240" i="1"/>
  <c r="BN240" i="1"/>
  <c r="Z240" i="1"/>
  <c r="BP245" i="1"/>
  <c r="BN245" i="1"/>
  <c r="Z245" i="1"/>
  <c r="BP257" i="1"/>
  <c r="BN257" i="1"/>
  <c r="Z257" i="1"/>
  <c r="BP268" i="1"/>
  <c r="BN268" i="1"/>
  <c r="Z268" i="1"/>
  <c r="BP283" i="1"/>
  <c r="BN283" i="1"/>
  <c r="Z283" i="1"/>
  <c r="Q673" i="1"/>
  <c r="BP306" i="1"/>
  <c r="BN306" i="1"/>
  <c r="Z306" i="1"/>
  <c r="BP347" i="1"/>
  <c r="BN347" i="1"/>
  <c r="Z347" i="1"/>
  <c r="BP362" i="1"/>
  <c r="BN362" i="1"/>
  <c r="Z362" i="1"/>
  <c r="Y381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50" i="1"/>
  <c r="BN450" i="1"/>
  <c r="Z450" i="1"/>
  <c r="Y506" i="1"/>
  <c r="BP480" i="1"/>
  <c r="BN480" i="1"/>
  <c r="Z480" i="1"/>
  <c r="H673" i="1"/>
  <c r="Y179" i="1"/>
  <c r="Y212" i="1"/>
  <c r="Y258" i="1"/>
  <c r="P673" i="1"/>
  <c r="Y338" i="1"/>
  <c r="Y373" i="1"/>
  <c r="Y389" i="1"/>
  <c r="Y396" i="1"/>
  <c r="Y401" i="1"/>
  <c r="Y455" i="1"/>
  <c r="Y467" i="1"/>
  <c r="BP484" i="1"/>
  <c r="BN484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BP263" i="1"/>
  <c r="BN263" i="1"/>
  <c r="Z263" i="1"/>
  <c r="BP267" i="1"/>
  <c r="BN267" i="1"/>
  <c r="Z267" i="1"/>
  <c r="Y271" i="1"/>
  <c r="Y290" i="1"/>
  <c r="BP280" i="1"/>
  <c r="BN280" i="1"/>
  <c r="Z280" i="1"/>
  <c r="H9" i="1"/>
  <c r="B673" i="1"/>
  <c r="X664" i="1"/>
  <c r="X665" i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BN148" i="1"/>
  <c r="BP148" i="1"/>
  <c r="G673" i="1"/>
  <c r="Z155" i="1"/>
  <c r="BN155" i="1"/>
  <c r="Y156" i="1"/>
  <c r="Z159" i="1"/>
  <c r="Z161" i="1" s="1"/>
  <c r="BN159" i="1"/>
  <c r="BP159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73" i="1"/>
  <c r="Y259" i="1"/>
  <c r="Z251" i="1"/>
  <c r="BN251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L673" i="1"/>
  <c r="Y272" i="1"/>
  <c r="M673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BN357" i="1"/>
  <c r="BP357" i="1"/>
  <c r="Z359" i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295" i="1"/>
  <c r="Y302" i="1"/>
  <c r="Y311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212" i="1" l="1"/>
  <c r="Z150" i="1"/>
  <c r="Z625" i="1"/>
  <c r="Z505" i="1"/>
  <c r="Z258" i="1"/>
  <c r="Z246" i="1"/>
  <c r="Z237" i="1"/>
  <c r="Z135" i="1"/>
  <c r="Z119" i="1"/>
  <c r="Y665" i="1"/>
  <c r="Z35" i="1"/>
  <c r="Z591" i="1"/>
  <c r="Z596" i="1"/>
  <c r="Z545" i="1"/>
  <c r="Z388" i="1"/>
  <c r="Z381" i="1"/>
  <c r="Z365" i="1"/>
  <c r="Z311" i="1"/>
  <c r="Z301" i="1"/>
  <c r="Z207" i="1"/>
  <c r="Z201" i="1"/>
  <c r="Z166" i="1"/>
  <c r="Z156" i="1"/>
  <c r="Z128" i="1"/>
  <c r="Z88" i="1"/>
  <c r="Y664" i="1"/>
  <c r="Y666" i="1" s="1"/>
  <c r="Z289" i="1"/>
  <c r="Y667" i="1"/>
  <c r="Z643" i="1"/>
  <c r="Z608" i="1"/>
  <c r="X666" i="1"/>
  <c r="Z567" i="1"/>
  <c r="Z636" i="1"/>
  <c r="Z649" i="1"/>
  <c r="Z615" i="1"/>
  <c r="Z585" i="1"/>
  <c r="Z573" i="1"/>
  <c r="Z467" i="1"/>
  <c r="Z412" i="1"/>
  <c r="Z529" i="1"/>
  <c r="Z438" i="1"/>
  <c r="Z428" i="1"/>
  <c r="Z401" i="1"/>
  <c r="Z395" i="1"/>
  <c r="Z223" i="1"/>
  <c r="Z179" i="1"/>
  <c r="Z97" i="1"/>
  <c r="Y663" i="1"/>
  <c r="Z668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<sst xmlns="http://schemas.openxmlformats.org/spreadsheetml/2006/main" count="3138" uniqueCount="1080">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</sst>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B648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16</v>
      </c>
      <c r="Y155" s="778">
        <f>IFERROR(IF(X155="",0,CEILING((X155/$H155),1)*$H155),"")</f>
        <v>16</v>
      </c>
      <c r="Z155" s="36">
        <f>IFERROR(IF(Y155=0,"",ROUNDUP(Y155/H155,0)*0.00651),"")</f>
        <v>3.2550000000000003E-2</v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16.899999999999999</v>
      </c>
      <c r="BN155" s="64">
        <f>IFERROR(Y155*I155/H155,"0")</f>
        <v>16.899999999999999</v>
      </c>
      <c r="BO155" s="64">
        <f>IFERROR(1/J155*(X155/H155),"0")</f>
        <v>2.7472527472527476E-2</v>
      </c>
      <c r="BP155" s="64">
        <f>IFERROR(1/J155*(Y155/H155),"0")</f>
        <v>2.7472527472527476E-2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5</v>
      </c>
      <c r="Y156" s="779">
        <f>IFERROR(Y154/H154,"0")+IFERROR(Y155/H155,"0")</f>
        <v>5</v>
      </c>
      <c r="Z156" s="779">
        <f>IFERROR(IF(Z154="",0,Z154),"0")+IFERROR(IF(Z155="",0,Z155),"0")</f>
        <v>3.2550000000000003E-2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16</v>
      </c>
      <c r="Y157" s="779">
        <f>IFERROR(SUM(Y154:Y155),"0")</f>
        <v>16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8</v>
      </c>
      <c r="Y159" s="778">
        <f>IFERROR(IF(X159="",0,CEILING((X159/$H159),1)*$H159),"")</f>
        <v>8.3999999999999986</v>
      </c>
      <c r="Z159" s="36">
        <f>IFERROR(IF(Y159=0,"",ROUNDUP(Y159/H159,0)*0.00651),"")</f>
        <v>1.9529999999999999E-2</v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8.7657142857142869</v>
      </c>
      <c r="BN159" s="64">
        <f>IFERROR(Y159*I159/H159,"0")</f>
        <v>9.2039999999999988</v>
      </c>
      <c r="BO159" s="64">
        <f>IFERROR(1/J159*(X159/H159),"0")</f>
        <v>1.5698587127158558E-2</v>
      </c>
      <c r="BP159" s="64">
        <f>IFERROR(1/J159*(Y159/H159),"0")</f>
        <v>1.6483516483516484E-2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2.8571428571428572</v>
      </c>
      <c r="Y161" s="779">
        <f>IFERROR(Y159/H159,"0")+IFERROR(Y160/H160,"0")</f>
        <v>2.9999999999999996</v>
      </c>
      <c r="Z161" s="779">
        <f>IFERROR(IF(Z159="",0,Z159),"0")+IFERROR(IF(Z160="",0,Z160),"0")</f>
        <v>1.9529999999999999E-2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8</v>
      </c>
      <c r="Y162" s="779">
        <f>IFERROR(SUM(Y159:Y160),"0")</f>
        <v>8.3999999999999986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8</v>
      </c>
      <c r="Y165" s="778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8.8121212121212107</v>
      </c>
      <c r="BN165" s="64">
        <f>IFERROR(Y165*I165/H165,"0")</f>
        <v>11.632</v>
      </c>
      <c r="BO165" s="64">
        <f>IFERROR(1/J165*(X165/H165),"0")</f>
        <v>1.6650016650016652E-2</v>
      </c>
      <c r="BP165" s="64">
        <f>IFERROR(1/J165*(Y165/H165),"0")</f>
        <v>2.197802197802198E-2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3.0303030303030303</v>
      </c>
      <c r="Y166" s="779">
        <f>IFERROR(Y164/H164,"0")+IFERROR(Y165/H165,"0")</f>
        <v>4</v>
      </c>
      <c r="Z166" s="779">
        <f>IFERROR(IF(Z164="",0,Z164),"0")+IFERROR(IF(Z165="",0,Z165),"0")</f>
        <v>2.6040000000000001E-2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8</v>
      </c>
      <c r="Y167" s="779">
        <f>IFERROR(SUM(Y164:Y165),"0")</f>
        <v>10.56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22" t="s">
        <v>415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1">
        <v>4301060404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30</v>
      </c>
      <c r="Y285" s="778">
        <f t="shared" si="67"/>
        <v>32</v>
      </c>
      <c r="Z285" s="36">
        <f>IFERROR(IF(Y285=0,"",ROUNDUP(Y285/H285,0)*0.00902),"")</f>
        <v>7.2160000000000002E-2</v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31.574999999999999</v>
      </c>
      <c r="BN285" s="64">
        <f t="shared" si="69"/>
        <v>33.68</v>
      </c>
      <c r="BO285" s="64">
        <f t="shared" si="70"/>
        <v>5.6818181818181823E-2</v>
      </c>
      <c r="BP285" s="64">
        <f t="shared" si="71"/>
        <v>6.0606060606060608E-2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7.5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8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7.2160000000000002E-2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30</v>
      </c>
      <c r="Y290" s="779">
        <f>IFERROR(SUM(Y279:Y288),"0")</f>
        <v>32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2500</v>
      </c>
      <c r="Y375" s="778">
        <f t="shared" ref="Y375:Y380" si="82">IFERROR(IF(X375="",0,CEILING((X375/$H375),1)*$H375),"")</f>
        <v>2503.7999999999997</v>
      </c>
      <c r="Z375" s="36">
        <f>IFERROR(IF(Y375=0,"",ROUNDUP(Y375/H375,0)*0.02175),"")</f>
        <v>6.9817499999999999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2678.8461538461538</v>
      </c>
      <c r="BN375" s="64">
        <f t="shared" ref="BN375:BN380" si="84">IFERROR(Y375*I375/H375,"0")</f>
        <v>2682.9180000000001</v>
      </c>
      <c r="BO375" s="64">
        <f t="shared" ref="BO375:BO380" si="85">IFERROR(1/J375*(X375/H375),"0")</f>
        <v>5.7234432234432226</v>
      </c>
      <c r="BP375" s="64">
        <f t="shared" ref="BP375:BP380" si="86">IFERROR(1/J375*(Y375/H375),"0")</f>
        <v>5.7321428571428568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18</v>
      </c>
      <c r="Y378" s="778">
        <f t="shared" si="82"/>
        <v>18</v>
      </c>
      <c r="Z378" s="36">
        <f>IFERROR(IF(Y378=0,"",ROUNDUP(Y378/H378,0)*0.00651),"")</f>
        <v>3.9059999999999997E-2</v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19.475999999999999</v>
      </c>
      <c r="BN378" s="64">
        <f t="shared" si="84"/>
        <v>19.475999999999999</v>
      </c>
      <c r="BO378" s="64">
        <f t="shared" si="85"/>
        <v>3.2967032967032968E-2</v>
      </c>
      <c r="BP378" s="64">
        <f t="shared" si="86"/>
        <v>3.2967032967032968E-2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326.5128205128205</v>
      </c>
      <c r="Y381" s="779">
        <f>IFERROR(Y375/H375,"0")+IFERROR(Y376/H376,"0")+IFERROR(Y377/H377,"0")+IFERROR(Y378/H378,"0")+IFERROR(Y379/H379,"0")+IFERROR(Y380/H380,"0")</f>
        <v>327</v>
      </c>
      <c r="Z381" s="779">
        <f>IFERROR(IF(Z375="",0,Z375),"0")+IFERROR(IF(Z376="",0,Z376),"0")+IFERROR(IF(Z377="",0,Z377),"0")+IFERROR(IF(Z378="",0,Z378),"0")+IFERROR(IF(Z379="",0,Z379),"0")+IFERROR(IF(Z380="",0,Z380),"0")</f>
        <v>7.02081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2518</v>
      </c>
      <c r="Y382" s="779">
        <f>IFERROR(SUM(Y375:Y380),"0")</f>
        <v>2521.7999999999997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6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1">
        <v>4301031336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2580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2588.7599999999998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2764.3749893439895</v>
      </c>
      <c r="Y664" s="779">
        <f>IFERROR(SUM(BN22:BN660),"0")</f>
        <v>2773.8100000000004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2914.3749893439895</v>
      </c>
      <c r="Y666" s="779">
        <f>GrossWeightTotalR+PalletQtyTotalR*25</f>
        <v>2923.8100000000004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344.90026640026639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347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7.1710900000000004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34.96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32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2521.7999999999997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Y17:Y18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D562:E562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101:T101"/>
    <mergeCell ref="A103:O104"/>
    <mergeCell ref="P650:V650"/>
    <mergeCell ref="A531:Z531"/>
    <mergeCell ref="A469:Z469"/>
    <mergeCell ref="P336:T336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P362:T362"/>
    <mergeCell ref="D34:E34"/>
    <mergeCell ref="D305:E305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D594:E594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588:T588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P58:T5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