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Пушкарный\3 машина\"/>
    </mc:Choice>
  </mc:AlternateContent>
  <xr:revisionPtr revIDLastSave="0" documentId="13_ncr:1_{6B5BAC41-5E6C-43B3-B69B-D285441EED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BP571" i="1" s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AC673" i="1" s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6" i="1"/>
  <c r="X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AA673" i="1" s="1"/>
  <c r="P541" i="1"/>
  <c r="X538" i="1"/>
  <c r="X537" i="1"/>
  <c r="BO536" i="1"/>
  <c r="BM536" i="1"/>
  <c r="Y536" i="1"/>
  <c r="Y537" i="1" s="1"/>
  <c r="P536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Z673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N447" i="1"/>
  <c r="BM447" i="1"/>
  <c r="Z447" i="1"/>
  <c r="Y447" i="1"/>
  <c r="BP447" i="1" s="1"/>
  <c r="P447" i="1"/>
  <c r="BO446" i="1"/>
  <c r="BM446" i="1"/>
  <c r="Y446" i="1"/>
  <c r="BP446" i="1" s="1"/>
  <c r="P446" i="1"/>
  <c r="X443" i="1"/>
  <c r="X442" i="1"/>
  <c r="BO441" i="1"/>
  <c r="BM441" i="1"/>
  <c r="Y441" i="1"/>
  <c r="Y443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BP432" i="1" s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W673" i="1" s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V673" i="1" s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5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Y365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9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Z27" i="1"/>
  <c r="Z35" i="1" s="1"/>
  <c r="BN27" i="1"/>
  <c r="Z32" i="1"/>
  <c r="BN32" i="1"/>
  <c r="Z34" i="1"/>
  <c r="BN34" i="1"/>
  <c r="Y35" i="1"/>
  <c r="Z38" i="1"/>
  <c r="Z39" i="1" s="1"/>
  <c r="BN38" i="1"/>
  <c r="BP38" i="1"/>
  <c r="Y40" i="1"/>
  <c r="Y43" i="1"/>
  <c r="BP42" i="1"/>
  <c r="BN42" i="1"/>
  <c r="Z42" i="1"/>
  <c r="Z43" i="1" s="1"/>
  <c r="Y44" i="1"/>
  <c r="C673" i="1"/>
  <c r="Y55" i="1"/>
  <c r="BP48" i="1"/>
  <c r="BN48" i="1"/>
  <c r="Z48" i="1"/>
  <c r="BP52" i="1"/>
  <c r="BN52" i="1"/>
  <c r="Z52" i="1"/>
  <c r="Y59" i="1"/>
  <c r="F9" i="1"/>
  <c r="J9" i="1"/>
  <c r="Z22" i="1"/>
  <c r="Z23" i="1" s="1"/>
  <c r="BN22" i="1"/>
  <c r="BP22" i="1"/>
  <c r="Y23" i="1"/>
  <c r="BP50" i="1"/>
  <c r="BN50" i="1"/>
  <c r="Z50" i="1"/>
  <c r="Y54" i="1"/>
  <c r="Y60" i="1"/>
  <c r="BP58" i="1"/>
  <c r="BN58" i="1"/>
  <c r="Z58" i="1"/>
  <c r="Z59" i="1" s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Y119" i="1"/>
  <c r="BP113" i="1"/>
  <c r="BN113" i="1"/>
  <c r="Z113" i="1"/>
  <c r="BP117" i="1"/>
  <c r="BN117" i="1"/>
  <c r="Z117" i="1"/>
  <c r="BP125" i="1"/>
  <c r="BN125" i="1"/>
  <c r="Z125" i="1"/>
  <c r="Y73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73" i="1"/>
  <c r="Y381" i="1"/>
  <c r="Y388" i="1"/>
  <c r="Y396" i="1"/>
  <c r="Y402" i="1"/>
  <c r="Y407" i="1"/>
  <c r="Y413" i="1"/>
  <c r="Y429" i="1"/>
  <c r="Z432" i="1"/>
  <c r="BN432" i="1"/>
  <c r="Y433" i="1"/>
  <c r="Z441" i="1"/>
  <c r="Z442" i="1" s="1"/>
  <c r="BN441" i="1"/>
  <c r="BP441" i="1"/>
  <c r="Y442" i="1"/>
  <c r="Z446" i="1"/>
  <c r="BN446" i="1"/>
  <c r="BP451" i="1"/>
  <c r="BN451" i="1"/>
  <c r="Z451" i="1"/>
  <c r="Y468" i="1"/>
  <c r="BP462" i="1"/>
  <c r="BN462" i="1"/>
  <c r="Z462" i="1"/>
  <c r="Y467" i="1"/>
  <c r="Z127" i="1"/>
  <c r="BN127" i="1"/>
  <c r="Z131" i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Z265" i="1"/>
  <c r="BN265" i="1"/>
  <c r="Z267" i="1"/>
  <c r="BN267" i="1"/>
  <c r="Z269" i="1"/>
  <c r="BN269" i="1"/>
  <c r="Y272" i="1"/>
  <c r="M673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3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Z385" i="1"/>
  <c r="Z388" i="1" s="1"/>
  <c r="BN385" i="1"/>
  <c r="Z386" i="1"/>
  <c r="BN386" i="1"/>
  <c r="Z391" i="1"/>
  <c r="Z395" i="1" s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Z412" i="1" s="1"/>
  <c r="BN409" i="1"/>
  <c r="BP409" i="1"/>
  <c r="Z411" i="1"/>
  <c r="BN411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Z431" i="1"/>
  <c r="Z433" i="1" s="1"/>
  <c r="BN431" i="1"/>
  <c r="BP431" i="1"/>
  <c r="Y454" i="1"/>
  <c r="X673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72" i="1"/>
  <c r="Y478" i="1"/>
  <c r="Y505" i="1"/>
  <c r="Y511" i="1"/>
  <c r="Y515" i="1"/>
  <c r="Y530" i="1"/>
  <c r="Y534" i="1"/>
  <c r="Y538" i="1"/>
  <c r="Y545" i="1"/>
  <c r="Y567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Z505" i="1" s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Y521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Z536" i="1"/>
  <c r="Z537" i="1" s="1"/>
  <c r="BN536" i="1"/>
  <c r="BP536" i="1"/>
  <c r="Z541" i="1"/>
  <c r="BN541" i="1"/>
  <c r="BP541" i="1"/>
  <c r="Z543" i="1"/>
  <c r="BN543" i="1"/>
  <c r="Y546" i="1"/>
  <c r="Z555" i="1"/>
  <c r="BN555" i="1"/>
  <c r="BP555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Z585" i="1" s="1"/>
  <c r="BN577" i="1"/>
  <c r="Z579" i="1"/>
  <c r="BN579" i="1"/>
  <c r="Z581" i="1"/>
  <c r="BN581" i="1"/>
  <c r="Z583" i="1"/>
  <c r="BN583" i="1"/>
  <c r="Z589" i="1"/>
  <c r="Z591" i="1" s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15" i="1" l="1"/>
  <c r="Z567" i="1"/>
  <c r="Z545" i="1"/>
  <c r="Z636" i="1"/>
  <c r="Z119" i="1"/>
  <c r="Y667" i="1"/>
  <c r="Y664" i="1"/>
  <c r="Z54" i="1"/>
  <c r="Z529" i="1"/>
  <c r="Z428" i="1"/>
  <c r="Z401" i="1"/>
  <c r="Z381" i="1"/>
  <c r="Z311" i="1"/>
  <c r="Z301" i="1"/>
  <c r="Z258" i="1"/>
  <c r="Z237" i="1"/>
  <c r="Z201" i="1"/>
  <c r="Z135" i="1"/>
  <c r="Z467" i="1"/>
  <c r="Z454" i="1"/>
  <c r="Z128" i="1"/>
  <c r="Z97" i="1"/>
  <c r="Y665" i="1"/>
  <c r="Z668" i="1"/>
  <c r="Y663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<sst xmlns="http://schemas.openxmlformats.org/spreadsheetml/2006/main" count="3138" uniqueCount="1080">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</sst>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5040</v>
      </c>
      <c r="Y431" s="778">
        <f>IFERROR(IF(X431="",0,CEILING((X431/$H431),1)*$H431),"")</f>
        <v>5040</v>
      </c>
      <c r="Z431" s="36">
        <f>IFERROR(IF(Y431=0,"",ROUNDUP(Y431/H431,0)*0.02175),"")</f>
        <v>7.3079999999999998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5201.28</v>
      </c>
      <c r="BN431" s="64">
        <f>IFERROR(Y431*I431/H431,"0")</f>
        <v>5201.28</v>
      </c>
      <c r="BO431" s="64">
        <f>IFERROR(1/J431*(X431/H431),"0")</f>
        <v>7</v>
      </c>
      <c r="BP431" s="64">
        <f>IFERROR(1/J431*(Y431/H431),"0")</f>
        <v>7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336</v>
      </c>
      <c r="Y433" s="779">
        <f>IFERROR(Y431/H431,"0")+IFERROR(Y432/H432,"0")</f>
        <v>336</v>
      </c>
      <c r="Z433" s="779">
        <f>IFERROR(IF(Z431="",0,Z431),"0")+IFERROR(IF(Z432="",0,Z432),"0")</f>
        <v>7.3079999999999998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5040</v>
      </c>
      <c r="Y434" s="779">
        <f>IFERROR(SUM(Y431:Y432),"0")</f>
        <v>5040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5040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5040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5201.28</v>
      </c>
      <c r="Y664" s="779">
        <f>IFERROR(SUM(BN22:BN660),"0")</f>
        <v>5201.28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5376.28</v>
      </c>
      <c r="Y666" s="779">
        <f>GrossWeightTotalR+PalletQtyTotalR*25</f>
        <v>5376.28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336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336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7.3079999999999998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5040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