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7,12,24 Теплова\"/>
    </mc:Choice>
  </mc:AlternateContent>
  <xr:revisionPtr revIDLastSave="0" documentId="13_ncr:1_{C6BC02B9-D731-4AF1-A7FC-FA729DCACD2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Y439" i="1" s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Y429" i="1" s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N398" i="1"/>
  <c r="BM398" i="1"/>
  <c r="Z398" i="1"/>
  <c r="Y398" i="1"/>
  <c r="Y402" i="1" s="1"/>
  <c r="P398" i="1"/>
  <c r="X396" i="1"/>
  <c r="X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BO391" i="1"/>
  <c r="BM391" i="1"/>
  <c r="Y391" i="1"/>
  <c r="Y396" i="1" s="1"/>
  <c r="X389" i="1"/>
  <c r="X388" i="1"/>
  <c r="BO387" i="1"/>
  <c r="BM387" i="1"/>
  <c r="Y387" i="1"/>
  <c r="BP387" i="1" s="1"/>
  <c r="P387" i="1"/>
  <c r="BO386" i="1"/>
  <c r="BM386" i="1"/>
  <c r="Y386" i="1"/>
  <c r="BP386" i="1" s="1"/>
  <c r="BO385" i="1"/>
  <c r="BM385" i="1"/>
  <c r="Y385" i="1"/>
  <c r="BP385" i="1" s="1"/>
  <c r="P385" i="1"/>
  <c r="BO384" i="1"/>
  <c r="BN384" i="1"/>
  <c r="BM384" i="1"/>
  <c r="Z384" i="1"/>
  <c r="Y384" i="1"/>
  <c r="Y388" i="1" s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O370" i="1"/>
  <c r="BM370" i="1"/>
  <c r="Y370" i="1"/>
  <c r="BP370" i="1" s="1"/>
  <c r="P370" i="1"/>
  <c r="BO369" i="1"/>
  <c r="BM369" i="1"/>
  <c r="Y369" i="1"/>
  <c r="BP369" i="1" s="1"/>
  <c r="P369" i="1"/>
  <c r="BO368" i="1"/>
  <c r="BM368" i="1"/>
  <c r="Y368" i="1"/>
  <c r="Y373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73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Y316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73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73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73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I673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4" i="1"/>
  <c r="Y103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A10" i="1" s="1"/>
  <c r="D7" i="1"/>
  <c r="Q6" i="1"/>
  <c r="P2" i="1"/>
  <c r="Z72" i="1" l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3" i="1"/>
  <c r="Z64" i="1"/>
  <c r="BN64" i="1"/>
  <c r="Z66" i="1"/>
  <c r="BN66" i="1"/>
  <c r="Z68" i="1"/>
  <c r="BN68" i="1"/>
  <c r="Z70" i="1"/>
  <c r="BN70" i="1"/>
  <c r="Y73" i="1"/>
  <c r="Z76" i="1"/>
  <c r="Z79" i="1" s="1"/>
  <c r="BN76" i="1"/>
  <c r="BP76" i="1"/>
  <c r="Z78" i="1"/>
  <c r="BN78" i="1"/>
  <c r="Z82" i="1"/>
  <c r="BN82" i="1"/>
  <c r="BP82" i="1"/>
  <c r="Z84" i="1"/>
  <c r="BN84" i="1"/>
  <c r="Z86" i="1"/>
  <c r="BN86" i="1"/>
  <c r="Y89" i="1"/>
  <c r="Y98" i="1"/>
  <c r="Z92" i="1"/>
  <c r="Z97" i="1" s="1"/>
  <c r="BN92" i="1"/>
  <c r="Z94" i="1"/>
  <c r="BN94" i="1"/>
  <c r="BP95" i="1"/>
  <c r="BN95" i="1"/>
  <c r="Y97" i="1"/>
  <c r="BP101" i="1"/>
  <c r="BN101" i="1"/>
  <c r="Z101" i="1"/>
  <c r="Z103" i="1" s="1"/>
  <c r="BP114" i="1"/>
  <c r="BN114" i="1"/>
  <c r="Z114" i="1"/>
  <c r="Z119" i="1" s="1"/>
  <c r="Y119" i="1"/>
  <c r="Z128" i="1"/>
  <c r="BP124" i="1"/>
  <c r="BN124" i="1"/>
  <c r="Z124" i="1"/>
  <c r="Y128" i="1"/>
  <c r="BP132" i="1"/>
  <c r="BN132" i="1"/>
  <c r="Z132" i="1"/>
  <c r="BP140" i="1"/>
  <c r="BN140" i="1"/>
  <c r="Z140" i="1"/>
  <c r="BP144" i="1"/>
  <c r="BN144" i="1"/>
  <c r="Z144" i="1"/>
  <c r="Z201" i="1"/>
  <c r="H9" i="1"/>
  <c r="Y24" i="1"/>
  <c r="Y72" i="1"/>
  <c r="Z110" i="1"/>
  <c r="BP108" i="1"/>
  <c r="BN108" i="1"/>
  <c r="Z108" i="1"/>
  <c r="BP116" i="1"/>
  <c r="BN116" i="1"/>
  <c r="Z116" i="1"/>
  <c r="BP126" i="1"/>
  <c r="BN126" i="1"/>
  <c r="Z126" i="1"/>
  <c r="BP134" i="1"/>
  <c r="BN134" i="1"/>
  <c r="Z134" i="1"/>
  <c r="Y136" i="1"/>
  <c r="Y145" i="1"/>
  <c r="BP138" i="1"/>
  <c r="BN138" i="1"/>
  <c r="Z138" i="1"/>
  <c r="Y146" i="1"/>
  <c r="BP142" i="1"/>
  <c r="BN142" i="1"/>
  <c r="Z142" i="1"/>
  <c r="Z212" i="1"/>
  <c r="Z311" i="1"/>
  <c r="Z401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Y259" i="1"/>
  <c r="Y272" i="1"/>
  <c r="Y276" i="1"/>
  <c r="Y289" i="1"/>
  <c r="Y301" i="1"/>
  <c r="Y312" i="1"/>
  <c r="Y317" i="1"/>
  <c r="Y321" i="1"/>
  <c r="Y325" i="1"/>
  <c r="Y330" i="1"/>
  <c r="Y334" i="1"/>
  <c r="Y338" i="1"/>
  <c r="Y349" i="1"/>
  <c r="Y353" i="1"/>
  <c r="Y366" i="1"/>
  <c r="Z369" i="1"/>
  <c r="BN369" i="1"/>
  <c r="Z371" i="1"/>
  <c r="BN371" i="1"/>
  <c r="Y372" i="1"/>
  <c r="Z375" i="1"/>
  <c r="Z381" i="1" s="1"/>
  <c r="BN375" i="1"/>
  <c r="BP375" i="1"/>
  <c r="Z377" i="1"/>
  <c r="BN377" i="1"/>
  <c r="Z379" i="1"/>
  <c r="BN379" i="1"/>
  <c r="Y382" i="1"/>
  <c r="Z385" i="1"/>
  <c r="Z388" i="1" s="1"/>
  <c r="BN385" i="1"/>
  <c r="Z386" i="1"/>
  <c r="BN386" i="1"/>
  <c r="Y389" i="1"/>
  <c r="Z391" i="1"/>
  <c r="BN391" i="1"/>
  <c r="BP391" i="1"/>
  <c r="Z392" i="1"/>
  <c r="BN392" i="1"/>
  <c r="Z394" i="1"/>
  <c r="BN394" i="1"/>
  <c r="Y395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R673" i="1"/>
  <c r="E673" i="1"/>
  <c r="Y111" i="1"/>
  <c r="F673" i="1"/>
  <c r="Y129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1" i="1"/>
  <c r="Z246" i="1" s="1"/>
  <c r="BN241" i="1"/>
  <c r="Z242" i="1"/>
  <c r="BN242" i="1"/>
  <c r="Z244" i="1"/>
  <c r="BN244" i="1"/>
  <c r="K673" i="1"/>
  <c r="Z251" i="1"/>
  <c r="Z258" i="1" s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3" i="1"/>
  <c r="Z299" i="1"/>
  <c r="Z301" i="1" s="1"/>
  <c r="BN299" i="1"/>
  <c r="Y302" i="1"/>
  <c r="Q673" i="1"/>
  <c r="Z306" i="1"/>
  <c r="BN306" i="1"/>
  <c r="Z308" i="1"/>
  <c r="BN308" i="1"/>
  <c r="Z310" i="1"/>
  <c r="BN310" i="1"/>
  <c r="Y311" i="1"/>
  <c r="Z315" i="1"/>
  <c r="Z316" i="1" s="1"/>
  <c r="BN315" i="1"/>
  <c r="BP315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Z336" i="1"/>
  <c r="Z338" i="1" s="1"/>
  <c r="BN336" i="1"/>
  <c r="BP336" i="1"/>
  <c r="T673" i="1"/>
  <c r="Y344" i="1"/>
  <c r="Z347" i="1"/>
  <c r="Z348" i="1" s="1"/>
  <c r="BN347" i="1"/>
  <c r="Z351" i="1"/>
  <c r="Z352" i="1" s="1"/>
  <c r="BN351" i="1"/>
  <c r="BP351" i="1"/>
  <c r="Z356" i="1"/>
  <c r="Z365" i="1" s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Z372" i="1" s="1"/>
  <c r="BN368" i="1"/>
  <c r="BP368" i="1"/>
  <c r="Z370" i="1"/>
  <c r="BN370" i="1"/>
  <c r="Z376" i="1"/>
  <c r="BN376" i="1"/>
  <c r="Z378" i="1"/>
  <c r="BN378" i="1"/>
  <c r="Z380" i="1"/>
  <c r="BN380" i="1"/>
  <c r="BP384" i="1"/>
  <c r="Z387" i="1"/>
  <c r="BN387" i="1"/>
  <c r="Z393" i="1"/>
  <c r="BN393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3" i="1"/>
  <c r="Y438" i="1"/>
  <c r="BP436" i="1"/>
  <c r="BN436" i="1"/>
  <c r="Z436" i="1"/>
  <c r="Z438" i="1" s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Z505" i="1" s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67" i="1" l="1"/>
  <c r="Z428" i="1"/>
  <c r="Z454" i="1"/>
  <c r="Y667" i="1"/>
  <c r="Y664" i="1"/>
  <c r="Z636" i="1"/>
  <c r="Z649" i="1"/>
  <c r="Z615" i="1"/>
  <c r="Z585" i="1"/>
  <c r="Z573" i="1"/>
  <c r="Z289" i="1"/>
  <c r="Z223" i="1"/>
  <c r="Z529" i="1"/>
  <c r="Z467" i="1"/>
  <c r="Z412" i="1"/>
  <c r="Z395" i="1"/>
  <c r="Z145" i="1"/>
  <c r="Y663" i="1"/>
  <c r="Z135" i="1"/>
  <c r="Z88" i="1"/>
  <c r="Z668" i="1" s="1"/>
  <c r="Z35" i="1"/>
  <c r="Y665" i="1"/>
  <c r="Y666" i="1" l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<sst xmlns="http://schemas.openxmlformats.org/spreadsheetml/2006/main" count="3138" uniqueCount="1080">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</sst>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31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3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6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0" customWidth="1"/>
    <col min="19" max="19" width="6.140625" style="77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0" customWidth="1"/>
    <col min="25" max="25" width="11" style="770" customWidth="1"/>
    <col min="26" max="26" width="10" style="770" customWidth="1"/>
    <col min="27" max="27" width="11.5703125" style="770" customWidth="1"/>
    <col min="28" max="28" width="10.42578125" style="770" customWidth="1"/>
    <col min="29" max="29" width="30" style="77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0" customWidth="1"/>
    <col min="34" max="34" width="9.140625" style="770" customWidth="1"/>
    <col min="35" max="16384" width="9.140625" style="770"/>
  </cols>
  <sheetData>
    <row r="1" spans="1:32" s="774" customFormat="1" ht="45" customHeight="1" x14ac:dyDescent="0.2">
      <c r="A1" s="41"/>
      <c r="B1" s="41"/>
      <c r="C1" s="41"/>
      <c r="D1" s="858" t="s">
        <v>0</v>
      </c>
      <c r="E1" s="810"/>
      <c r="F1" s="810"/>
      <c r="G1" s="12" t="s">
        <v>1</v>
      </c>
      <c r="H1" s="858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3" t="s">
        <v>8</v>
      </c>
      <c r="B5" s="924"/>
      <c r="C5" s="925"/>
      <c r="D5" s="863"/>
      <c r="E5" s="864"/>
      <c r="F5" s="1163" t="s">
        <v>9</v>
      </c>
      <c r="G5" s="925"/>
      <c r="H5" s="863"/>
      <c r="I5" s="1083"/>
      <c r="J5" s="1083"/>
      <c r="K5" s="1083"/>
      <c r="L5" s="1083"/>
      <c r="M5" s="864"/>
      <c r="N5" s="58"/>
      <c r="P5" s="24" t="s">
        <v>10</v>
      </c>
      <c r="Q5" s="1182">
        <v>45642</v>
      </c>
      <c r="R5" s="920"/>
      <c r="T5" s="981" t="s">
        <v>11</v>
      </c>
      <c r="U5" s="965"/>
      <c r="V5" s="983" t="s">
        <v>12</v>
      </c>
      <c r="W5" s="920"/>
      <c r="AB5" s="51"/>
      <c r="AC5" s="51"/>
      <c r="AD5" s="51"/>
      <c r="AE5" s="51"/>
    </row>
    <row r="6" spans="1:32" s="774" customFormat="1" ht="24" customHeight="1" x14ac:dyDescent="0.2">
      <c r="A6" s="923" t="s">
        <v>13</v>
      </c>
      <c r="B6" s="924"/>
      <c r="C6" s="925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0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990" t="s">
        <v>16</v>
      </c>
      <c r="U6" s="965"/>
      <c r="V6" s="1062" t="s">
        <v>17</v>
      </c>
      <c r="W6" s="829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88"/>
      <c r="U7" s="965"/>
      <c r="V7" s="1063"/>
      <c r="W7" s="1064"/>
      <c r="AB7" s="51"/>
      <c r="AC7" s="51"/>
      <c r="AD7" s="51"/>
      <c r="AE7" s="51"/>
    </row>
    <row r="8" spans="1:32" s="774" customFormat="1" ht="25.5" customHeight="1" x14ac:dyDescent="0.2">
      <c r="A8" s="1210" t="s">
        <v>18</v>
      </c>
      <c r="B8" s="796"/>
      <c r="C8" s="797"/>
      <c r="D8" s="846" t="s">
        <v>19</v>
      </c>
      <c r="E8" s="847"/>
      <c r="F8" s="847"/>
      <c r="G8" s="847"/>
      <c r="H8" s="847"/>
      <c r="I8" s="847"/>
      <c r="J8" s="847"/>
      <c r="K8" s="847"/>
      <c r="L8" s="847"/>
      <c r="M8" s="848"/>
      <c r="N8" s="61"/>
      <c r="P8" s="24" t="s">
        <v>20</v>
      </c>
      <c r="Q8" s="932">
        <v>0.41666666666666669</v>
      </c>
      <c r="R8" s="837"/>
      <c r="T8" s="788"/>
      <c r="U8" s="965"/>
      <c r="V8" s="1063"/>
      <c r="W8" s="1064"/>
      <c r="AB8" s="51"/>
      <c r="AC8" s="51"/>
      <c r="AD8" s="51"/>
      <c r="AE8" s="51"/>
    </row>
    <row r="9" spans="1:32" s="774" customFormat="1" ht="39.950000000000003" customHeight="1" x14ac:dyDescent="0.2">
      <c r="A9" s="9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6"/>
      <c r="E9" s="799"/>
      <c r="F9" s="9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75"/>
      <c r="P9" s="26" t="s">
        <v>21</v>
      </c>
      <c r="Q9" s="916"/>
      <c r="R9" s="917"/>
      <c r="T9" s="788"/>
      <c r="U9" s="965"/>
      <c r="V9" s="1065"/>
      <c r="W9" s="1066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6"/>
      <c r="E10" s="799"/>
      <c r="F10" s="9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53" t="str">
        <f>IFERROR(VLOOKUP($D$10,Proxy,2,FALSE),"")</f>
        <v/>
      </c>
      <c r="I10" s="788"/>
      <c r="J10" s="788"/>
      <c r="K10" s="788"/>
      <c r="L10" s="788"/>
      <c r="M10" s="788"/>
      <c r="N10" s="773"/>
      <c r="P10" s="26" t="s">
        <v>22</v>
      </c>
      <c r="Q10" s="992"/>
      <c r="R10" s="993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8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75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2"/>
      <c r="R12" s="837"/>
      <c r="S12" s="23"/>
      <c r="U12" s="24"/>
      <c r="V12" s="810"/>
      <c r="W12" s="788"/>
      <c r="AB12" s="51"/>
      <c r="AC12" s="51"/>
      <c r="AD12" s="51"/>
      <c r="AE12" s="51"/>
    </row>
    <row r="13" spans="1:32" s="774" customFormat="1" ht="23.25" customHeight="1" x14ac:dyDescent="0.2">
      <c r="A13" s="975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8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75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4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8" t="s">
        <v>38</v>
      </c>
      <c r="D17" s="825" t="s">
        <v>39</v>
      </c>
      <c r="E17" s="894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93"/>
      <c r="R17" s="893"/>
      <c r="S17" s="893"/>
      <c r="T17" s="894"/>
      <c r="U17" s="1207" t="s">
        <v>51</v>
      </c>
      <c r="V17" s="925"/>
      <c r="W17" s="825" t="s">
        <v>52</v>
      </c>
      <c r="X17" s="825" t="s">
        <v>53</v>
      </c>
      <c r="Y17" s="1208" t="s">
        <v>54</v>
      </c>
      <c r="Z17" s="1079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95"/>
      <c r="E18" s="897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95"/>
      <c r="Q18" s="896"/>
      <c r="R18" s="896"/>
      <c r="S18" s="896"/>
      <c r="T18" s="897"/>
      <c r="U18" s="67" t="s">
        <v>61</v>
      </c>
      <c r="V18" s="67" t="s">
        <v>62</v>
      </c>
      <c r="W18" s="826"/>
      <c r="X18" s="826"/>
      <c r="Y18" s="1209"/>
      <c r="Z18" s="1080"/>
      <c r="AA18" s="1055"/>
      <c r="AB18" s="1055"/>
      <c r="AC18" s="1055"/>
      <c r="AD18" s="1160"/>
      <c r="AE18" s="1161"/>
      <c r="AF18" s="1162"/>
      <c r="AG18" s="66"/>
      <c r="BD18" s="65"/>
    </row>
    <row r="19" spans="1:68" ht="27.75" customHeight="1" x14ac:dyDescent="0.2">
      <c r="A19" s="874" t="s">
        <v>63</v>
      </c>
      <c r="B19" s="875"/>
      <c r="C19" s="875"/>
      <c r="D19" s="875"/>
      <c r="E19" s="875"/>
      <c r="F19" s="875"/>
      <c r="G19" s="875"/>
      <c r="H19" s="875"/>
      <c r="I19" s="875"/>
      <c r="J19" s="875"/>
      <c r="K19" s="875"/>
      <c r="L19" s="875"/>
      <c r="M19" s="875"/>
      <c r="N19" s="875"/>
      <c r="O19" s="875"/>
      <c r="P19" s="875"/>
      <c r="Q19" s="875"/>
      <c r="R19" s="875"/>
      <c r="S19" s="875"/>
      <c r="T19" s="875"/>
      <c r="U19" s="875"/>
      <c r="V19" s="875"/>
      <c r="W19" s="875"/>
      <c r="X19" s="875"/>
      <c r="Y19" s="875"/>
      <c r="Z19" s="875"/>
      <c r="AA19" s="48"/>
      <c r="AB19" s="48"/>
      <c r="AC19" s="48"/>
    </row>
    <row r="20" spans="1:68" ht="16.5" customHeight="1" x14ac:dyDescent="0.25">
      <c r="A20" s="808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72"/>
      <c r="AB20" s="772"/>
      <c r="AC20" s="772"/>
    </row>
    <row r="21" spans="1:68" ht="14.25" customHeight="1" x14ac:dyDescent="0.25">
      <c r="A21" s="800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7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3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91">
        <v>4607091383911</v>
      </c>
      <c r="E32" s="792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91">
        <v>4680115885905</v>
      </c>
      <c r="E33" s="792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91">
        <v>4607091388244</v>
      </c>
      <c r="E34" s="792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7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91">
        <v>4607091388503</v>
      </c>
      <c r="E38" s="792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7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91">
        <v>4607091389111</v>
      </c>
      <c r="E42" s="792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7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4" t="s">
        <v>113</v>
      </c>
      <c r="B45" s="875"/>
      <c r="C45" s="875"/>
      <c r="D45" s="875"/>
      <c r="E45" s="875"/>
      <c r="F45" s="875"/>
      <c r="G45" s="875"/>
      <c r="H45" s="875"/>
      <c r="I45" s="875"/>
      <c r="J45" s="875"/>
      <c r="K45" s="875"/>
      <c r="L45" s="875"/>
      <c r="M45" s="875"/>
      <c r="N45" s="875"/>
      <c r="O45" s="875"/>
      <c r="P45" s="875"/>
      <c r="Q45" s="875"/>
      <c r="R45" s="875"/>
      <c r="S45" s="875"/>
      <c r="T45" s="875"/>
      <c r="U45" s="875"/>
      <c r="V45" s="875"/>
      <c r="W45" s="875"/>
      <c r="X45" s="875"/>
      <c r="Y45" s="875"/>
      <c r="Z45" s="875"/>
      <c r="AA45" s="48"/>
      <c r="AB45" s="48"/>
      <c r="AC45" s="48"/>
    </row>
    <row r="46" spans="1:68" ht="16.5" customHeight="1" x14ac:dyDescent="0.25">
      <c r="A46" s="808" t="s">
        <v>114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72"/>
      <c r="AB46" s="772"/>
      <c r="AC46" s="772"/>
    </row>
    <row r="47" spans="1:68" ht="14.25" customHeight="1" x14ac:dyDescent="0.25">
      <c r="A47" s="800" t="s">
        <v>115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91">
        <v>4607091385670</v>
      </c>
      <c r="E48" s="79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91">
        <v>4607091385670</v>
      </c>
      <c r="E49" s="792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91">
        <v>4680115883956</v>
      </c>
      <c r="E50" s="79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91">
        <v>4680115882539</v>
      </c>
      <c r="E51" s="79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91">
        <v>4607091385687</v>
      </c>
      <c r="E52" s="792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91">
        <v>4680115883949</v>
      </c>
      <c r="E53" s="79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7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91">
        <v>4680115885233</v>
      </c>
      <c r="E57" s="79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91">
        <v>4680115884915</v>
      </c>
      <c r="E58" s="792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7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8" t="s">
        <v>141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72"/>
      <c r="AB61" s="772"/>
      <c r="AC61" s="772"/>
    </row>
    <row r="62" spans="1:68" ht="14.25" customHeight="1" x14ac:dyDescent="0.25">
      <c r="A62" s="800" t="s">
        <v>115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91">
        <v>4680115885882</v>
      </c>
      <c r="E63" s="79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91">
        <v>4680115881426</v>
      </c>
      <c r="E64" s="792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91">
        <v>4680115881426</v>
      </c>
      <c r="E65" s="792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91">
        <v>4680115880283</v>
      </c>
      <c r="E66" s="792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91">
        <v>4680115882720</v>
      </c>
      <c r="E67" s="792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91">
        <v>4680115881525</v>
      </c>
      <c r="E68" s="792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91">
        <v>4680115885899</v>
      </c>
      <c r="E69" s="79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91">
        <v>4607091382952</v>
      </c>
      <c r="E70" s="792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9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91">
        <v>4680115881419</v>
      </c>
      <c r="E71" s="79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7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89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89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91">
        <v>4680115881440</v>
      </c>
      <c r="E75" s="79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91">
        <v>4680115882751</v>
      </c>
      <c r="E76" s="79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91">
        <v>4680115885950</v>
      </c>
      <c r="E77" s="792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91">
        <v>4680115881433</v>
      </c>
      <c r="E78" s="792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7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89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89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91">
        <v>4680115885066</v>
      </c>
      <c r="E82" s="79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91">
        <v>4680115885042</v>
      </c>
      <c r="E83" s="79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91">
        <v>4680115885080</v>
      </c>
      <c r="E84" s="79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91">
        <v>4680115885073</v>
      </c>
      <c r="E85" s="79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91">
        <v>4680115885059</v>
      </c>
      <c r="E86" s="79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91">
        <v>4680115885097</v>
      </c>
      <c r="E87" s="79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7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89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89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91">
        <v>4680115881891</v>
      </c>
      <c r="E91" s="79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91">
        <v>4680115885769</v>
      </c>
      <c r="E92" s="79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91">
        <v>4680115884410</v>
      </c>
      <c r="E93" s="79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0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91">
        <v>4680115884311</v>
      </c>
      <c r="E94" s="792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91">
        <v>4680115885929</v>
      </c>
      <c r="E95" s="792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91">
        <v>4680115884403</v>
      </c>
      <c r="E96" s="792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7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89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89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91">
        <v>4680115881532</v>
      </c>
      <c r="E100" s="79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91">
        <v>4680115881532</v>
      </c>
      <c r="E101" s="79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91">
        <v>4680115881464</v>
      </c>
      <c r="E102" s="79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7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89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89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8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72"/>
      <c r="AB105" s="772"/>
      <c r="AC105" s="772"/>
    </row>
    <row r="106" spans="1:68" ht="14.25" customHeight="1" x14ac:dyDescent="0.25">
      <c r="A106" s="800" t="s">
        <v>115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91">
        <v>4680115881327</v>
      </c>
      <c r="E107" s="79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91">
        <v>4680115881518</v>
      </c>
      <c r="E108" s="79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91">
        <v>4680115881303</v>
      </c>
      <c r="E109" s="79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7"/>
      <c r="B110" s="788"/>
      <c r="C110" s="788"/>
      <c r="D110" s="788"/>
      <c r="E110" s="788"/>
      <c r="F110" s="788"/>
      <c r="G110" s="788"/>
      <c r="H110" s="788"/>
      <c r="I110" s="788"/>
      <c r="J110" s="788"/>
      <c r="K110" s="788"/>
      <c r="L110" s="788"/>
      <c r="M110" s="788"/>
      <c r="N110" s="788"/>
      <c r="O110" s="789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88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89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88"/>
      <c r="P112" s="788"/>
      <c r="Q112" s="788"/>
      <c r="R112" s="788"/>
      <c r="S112" s="788"/>
      <c r="T112" s="788"/>
      <c r="U112" s="788"/>
      <c r="V112" s="788"/>
      <c r="W112" s="788"/>
      <c r="X112" s="788"/>
      <c r="Y112" s="788"/>
      <c r="Z112" s="788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91">
        <v>4607091386967</v>
      </c>
      <c r="E113" s="79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91">
        <v>4607091386967</v>
      </c>
      <c r="E114" s="792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91">
        <v>4607091385731</v>
      </c>
      <c r="E115" s="792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91">
        <v>4680115880894</v>
      </c>
      <c r="E116" s="792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91">
        <v>4680115880214</v>
      </c>
      <c r="E117" s="792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91">
        <v>4680115880214</v>
      </c>
      <c r="E118" s="792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6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7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89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89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8" t="s">
        <v>245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72"/>
      <c r="AB121" s="772"/>
      <c r="AC121" s="772"/>
    </row>
    <row r="122" spans="1:68" ht="14.25" customHeight="1" x14ac:dyDescent="0.25">
      <c r="A122" s="800" t="s">
        <v>115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91">
        <v>4680115882133</v>
      </c>
      <c r="E123" s="79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91">
        <v>4680115882133</v>
      </c>
      <c r="E124" s="792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91">
        <v>4680115880269</v>
      </c>
      <c r="E125" s="792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91">
        <v>4680115880429</v>
      </c>
      <c r="E126" s="792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91">
        <v>4680115881457</v>
      </c>
      <c r="E127" s="792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7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89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89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91">
        <v>4680115881488</v>
      </c>
      <c r="E131" s="792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91">
        <v>4680115882775</v>
      </c>
      <c r="E132" s="79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91">
        <v>4680115882775</v>
      </c>
      <c r="E133" s="792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91">
        <v>4680115880658</v>
      </c>
      <c r="E134" s="792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7"/>
      <c r="B135" s="788"/>
      <c r="C135" s="788"/>
      <c r="D135" s="788"/>
      <c r="E135" s="788"/>
      <c r="F135" s="788"/>
      <c r="G135" s="788"/>
      <c r="H135" s="788"/>
      <c r="I135" s="788"/>
      <c r="J135" s="788"/>
      <c r="K135" s="788"/>
      <c r="L135" s="788"/>
      <c r="M135" s="788"/>
      <c r="N135" s="788"/>
      <c r="O135" s="789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88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89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88"/>
      <c r="P137" s="788"/>
      <c r="Q137" s="788"/>
      <c r="R137" s="788"/>
      <c r="S137" s="788"/>
      <c r="T137" s="788"/>
      <c r="U137" s="788"/>
      <c r="V137" s="788"/>
      <c r="W137" s="788"/>
      <c r="X137" s="788"/>
      <c r="Y137" s="788"/>
      <c r="Z137" s="788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91">
        <v>4607091385168</v>
      </c>
      <c r="E138" s="792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8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91">
        <v>4607091385168</v>
      </c>
      <c r="E139" s="792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91">
        <v>4680115884540</v>
      </c>
      <c r="E140" s="792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91">
        <v>4607091383256</v>
      </c>
      <c r="E141" s="792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91">
        <v>4607091385748</v>
      </c>
      <c r="E142" s="792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91">
        <v>4680115884533</v>
      </c>
      <c r="E143" s="792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91">
        <v>4680115882645</v>
      </c>
      <c r="E144" s="792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7"/>
      <c r="B145" s="788"/>
      <c r="C145" s="788"/>
      <c r="D145" s="788"/>
      <c r="E145" s="788"/>
      <c r="F145" s="788"/>
      <c r="G145" s="788"/>
      <c r="H145" s="788"/>
      <c r="I145" s="788"/>
      <c r="J145" s="788"/>
      <c r="K145" s="788"/>
      <c r="L145" s="788"/>
      <c r="M145" s="788"/>
      <c r="N145" s="788"/>
      <c r="O145" s="789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8"/>
      <c r="P147" s="788"/>
      <c r="Q147" s="788"/>
      <c r="R147" s="788"/>
      <c r="S147" s="788"/>
      <c r="T147" s="788"/>
      <c r="U147" s="788"/>
      <c r="V147" s="788"/>
      <c r="W147" s="788"/>
      <c r="X147" s="788"/>
      <c r="Y147" s="788"/>
      <c r="Z147" s="788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91">
        <v>4680115882652</v>
      </c>
      <c r="E148" s="792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91">
        <v>4680115880238</v>
      </c>
      <c r="E149" s="792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7"/>
      <c r="B150" s="788"/>
      <c r="C150" s="788"/>
      <c r="D150" s="788"/>
      <c r="E150" s="788"/>
      <c r="F150" s="788"/>
      <c r="G150" s="788"/>
      <c r="H150" s="788"/>
      <c r="I150" s="788"/>
      <c r="J150" s="788"/>
      <c r="K150" s="788"/>
      <c r="L150" s="788"/>
      <c r="M150" s="788"/>
      <c r="N150" s="788"/>
      <c r="O150" s="789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88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89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8" t="s">
        <v>291</v>
      </c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8"/>
      <c r="P152" s="788"/>
      <c r="Q152" s="788"/>
      <c r="R152" s="788"/>
      <c r="S152" s="788"/>
      <c r="T152" s="788"/>
      <c r="U152" s="788"/>
      <c r="V152" s="788"/>
      <c r="W152" s="788"/>
      <c r="X152" s="788"/>
      <c r="Y152" s="788"/>
      <c r="Z152" s="788"/>
      <c r="AA152" s="772"/>
      <c r="AB152" s="772"/>
      <c r="AC152" s="772"/>
    </row>
    <row r="153" spans="1:68" ht="14.25" customHeight="1" x14ac:dyDescent="0.25">
      <c r="A153" s="800" t="s">
        <v>115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91">
        <v>4680115882577</v>
      </c>
      <c r="E154" s="79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91">
        <v>4680115882577</v>
      </c>
      <c r="E155" s="79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7"/>
      <c r="B156" s="788"/>
      <c r="C156" s="788"/>
      <c r="D156" s="788"/>
      <c r="E156" s="788"/>
      <c r="F156" s="788"/>
      <c r="G156" s="788"/>
      <c r="H156" s="788"/>
      <c r="I156" s="788"/>
      <c r="J156" s="788"/>
      <c r="K156" s="788"/>
      <c r="L156" s="788"/>
      <c r="M156" s="788"/>
      <c r="N156" s="788"/>
      <c r="O156" s="789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8"/>
      <c r="P158" s="788"/>
      <c r="Q158" s="788"/>
      <c r="R158" s="788"/>
      <c r="S158" s="788"/>
      <c r="T158" s="788"/>
      <c r="U158" s="788"/>
      <c r="V158" s="788"/>
      <c r="W158" s="788"/>
      <c r="X158" s="788"/>
      <c r="Y158" s="788"/>
      <c r="Z158" s="788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91">
        <v>4680115883444</v>
      </c>
      <c r="E159" s="79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91">
        <v>4680115883444</v>
      </c>
      <c r="E160" s="79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7"/>
      <c r="B161" s="788"/>
      <c r="C161" s="788"/>
      <c r="D161" s="788"/>
      <c r="E161" s="788"/>
      <c r="F161" s="788"/>
      <c r="G161" s="788"/>
      <c r="H161" s="788"/>
      <c r="I161" s="788"/>
      <c r="J161" s="788"/>
      <c r="K161" s="788"/>
      <c r="L161" s="788"/>
      <c r="M161" s="788"/>
      <c r="N161" s="788"/>
      <c r="O161" s="789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8"/>
      <c r="P163" s="788"/>
      <c r="Q163" s="788"/>
      <c r="R163" s="788"/>
      <c r="S163" s="788"/>
      <c r="T163" s="788"/>
      <c r="U163" s="788"/>
      <c r="V163" s="788"/>
      <c r="W163" s="788"/>
      <c r="X163" s="788"/>
      <c r="Y163" s="788"/>
      <c r="Z163" s="788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91">
        <v>4680115882584</v>
      </c>
      <c r="E164" s="79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91">
        <v>4680115882584</v>
      </c>
      <c r="E165" s="79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7"/>
      <c r="B166" s="788"/>
      <c r="C166" s="788"/>
      <c r="D166" s="788"/>
      <c r="E166" s="788"/>
      <c r="F166" s="788"/>
      <c r="G166" s="788"/>
      <c r="H166" s="788"/>
      <c r="I166" s="788"/>
      <c r="J166" s="788"/>
      <c r="K166" s="788"/>
      <c r="L166" s="788"/>
      <c r="M166" s="788"/>
      <c r="N166" s="788"/>
      <c r="O166" s="789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88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89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8" t="s">
        <v>113</v>
      </c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8"/>
      <c r="P168" s="788"/>
      <c r="Q168" s="788"/>
      <c r="R168" s="788"/>
      <c r="S168" s="788"/>
      <c r="T168" s="788"/>
      <c r="U168" s="788"/>
      <c r="V168" s="788"/>
      <c r="W168" s="788"/>
      <c r="X168" s="788"/>
      <c r="Y168" s="788"/>
      <c r="Z168" s="788"/>
      <c r="AA168" s="772"/>
      <c r="AB168" s="772"/>
      <c r="AC168" s="772"/>
    </row>
    <row r="169" spans="1:68" ht="14.25" customHeight="1" x14ac:dyDescent="0.25">
      <c r="A169" s="800" t="s">
        <v>115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91">
        <v>4607091384604</v>
      </c>
      <c r="E170" s="79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7"/>
      <c r="B171" s="788"/>
      <c r="C171" s="788"/>
      <c r="D171" s="788"/>
      <c r="E171" s="788"/>
      <c r="F171" s="788"/>
      <c r="G171" s="788"/>
      <c r="H171" s="788"/>
      <c r="I171" s="788"/>
      <c r="J171" s="788"/>
      <c r="K171" s="788"/>
      <c r="L171" s="788"/>
      <c r="M171" s="788"/>
      <c r="N171" s="788"/>
      <c r="O171" s="789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88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89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88"/>
      <c r="P173" s="788"/>
      <c r="Q173" s="788"/>
      <c r="R173" s="788"/>
      <c r="S173" s="788"/>
      <c r="T173" s="788"/>
      <c r="U173" s="788"/>
      <c r="V173" s="788"/>
      <c r="W173" s="788"/>
      <c r="X173" s="788"/>
      <c r="Y173" s="788"/>
      <c r="Z173" s="788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91">
        <v>4607091387667</v>
      </c>
      <c r="E174" s="79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91">
        <v>4607091387636</v>
      </c>
      <c r="E175" s="79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91">
        <v>4607091382426</v>
      </c>
      <c r="E176" s="79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91">
        <v>4607091386547</v>
      </c>
      <c r="E177" s="79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91">
        <v>4607091382464</v>
      </c>
      <c r="E178" s="79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7"/>
      <c r="B179" s="788"/>
      <c r="C179" s="788"/>
      <c r="D179" s="788"/>
      <c r="E179" s="788"/>
      <c r="F179" s="788"/>
      <c r="G179" s="788"/>
      <c r="H179" s="788"/>
      <c r="I179" s="788"/>
      <c r="J179" s="788"/>
      <c r="K179" s="788"/>
      <c r="L179" s="788"/>
      <c r="M179" s="788"/>
      <c r="N179" s="788"/>
      <c r="O179" s="789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88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89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88"/>
      <c r="P181" s="788"/>
      <c r="Q181" s="788"/>
      <c r="R181" s="788"/>
      <c r="S181" s="788"/>
      <c r="T181" s="788"/>
      <c r="U181" s="788"/>
      <c r="V181" s="788"/>
      <c r="W181" s="788"/>
      <c r="X181" s="788"/>
      <c r="Y181" s="788"/>
      <c r="Z181" s="788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91">
        <v>4607091386264</v>
      </c>
      <c r="E182" s="79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91">
        <v>4607091385427</v>
      </c>
      <c r="E183" s="79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7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88"/>
      <c r="B185" s="788"/>
      <c r="C185" s="788"/>
      <c r="D185" s="788"/>
      <c r="E185" s="788"/>
      <c r="F185" s="788"/>
      <c r="G185" s="788"/>
      <c r="H185" s="788"/>
      <c r="I185" s="788"/>
      <c r="J185" s="788"/>
      <c r="K185" s="788"/>
      <c r="L185" s="788"/>
      <c r="M185" s="788"/>
      <c r="N185" s="788"/>
      <c r="O185" s="789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4" t="s">
        <v>325</v>
      </c>
      <c r="B186" s="875"/>
      <c r="C186" s="875"/>
      <c r="D186" s="875"/>
      <c r="E186" s="875"/>
      <c r="F186" s="875"/>
      <c r="G186" s="875"/>
      <c r="H186" s="875"/>
      <c r="I186" s="875"/>
      <c r="J186" s="875"/>
      <c r="K186" s="875"/>
      <c r="L186" s="875"/>
      <c r="M186" s="875"/>
      <c r="N186" s="875"/>
      <c r="O186" s="875"/>
      <c r="P186" s="875"/>
      <c r="Q186" s="875"/>
      <c r="R186" s="875"/>
      <c r="S186" s="875"/>
      <c r="T186" s="875"/>
      <c r="U186" s="875"/>
      <c r="V186" s="875"/>
      <c r="W186" s="875"/>
      <c r="X186" s="875"/>
      <c r="Y186" s="875"/>
      <c r="Z186" s="875"/>
      <c r="AA186" s="48"/>
      <c r="AB186" s="48"/>
      <c r="AC186" s="48"/>
    </row>
    <row r="187" spans="1:68" ht="16.5" customHeight="1" x14ac:dyDescent="0.25">
      <c r="A187" s="808" t="s">
        <v>326</v>
      </c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88"/>
      <c r="P187" s="788"/>
      <c r="Q187" s="788"/>
      <c r="R187" s="788"/>
      <c r="S187" s="788"/>
      <c r="T187" s="788"/>
      <c r="U187" s="788"/>
      <c r="V187" s="788"/>
      <c r="W187" s="788"/>
      <c r="X187" s="788"/>
      <c r="Y187" s="788"/>
      <c r="Z187" s="788"/>
      <c r="AA187" s="772"/>
      <c r="AB187" s="772"/>
      <c r="AC187" s="772"/>
    </row>
    <row r="188" spans="1:68" ht="14.25" customHeight="1" x14ac:dyDescent="0.25">
      <c r="A188" s="800" t="s">
        <v>172</v>
      </c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8"/>
      <c r="P188" s="788"/>
      <c r="Q188" s="788"/>
      <c r="R188" s="788"/>
      <c r="S188" s="788"/>
      <c r="T188" s="788"/>
      <c r="U188" s="788"/>
      <c r="V188" s="788"/>
      <c r="W188" s="788"/>
      <c r="X188" s="788"/>
      <c r="Y188" s="788"/>
      <c r="Z188" s="788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91">
        <v>4680115886223</v>
      </c>
      <c r="E189" s="79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7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88"/>
      <c r="B191" s="788"/>
      <c r="C191" s="788"/>
      <c r="D191" s="788"/>
      <c r="E191" s="788"/>
      <c r="F191" s="788"/>
      <c r="G191" s="788"/>
      <c r="H191" s="788"/>
      <c r="I191" s="788"/>
      <c r="J191" s="788"/>
      <c r="K191" s="788"/>
      <c r="L191" s="788"/>
      <c r="M191" s="788"/>
      <c r="N191" s="788"/>
      <c r="O191" s="789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88"/>
      <c r="P192" s="788"/>
      <c r="Q192" s="788"/>
      <c r="R192" s="788"/>
      <c r="S192" s="788"/>
      <c r="T192" s="788"/>
      <c r="U192" s="788"/>
      <c r="V192" s="788"/>
      <c r="W192" s="788"/>
      <c r="X192" s="788"/>
      <c r="Y192" s="788"/>
      <c r="Z192" s="788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91">
        <v>4680115880993</v>
      </c>
      <c r="E193" s="792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91">
        <v>4680115881761</v>
      </c>
      <c r="E194" s="792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91">
        <v>4680115881563</v>
      </c>
      <c r="E195" s="792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91">
        <v>4680115880986</v>
      </c>
      <c r="E196" s="79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91">
        <v>4680115881785</v>
      </c>
      <c r="E197" s="79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91">
        <v>4680115881679</v>
      </c>
      <c r="E198" s="79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91">
        <v>4680115880191</v>
      </c>
      <c r="E199" s="79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91">
        <v>4680115883963</v>
      </c>
      <c r="E200" s="79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7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88"/>
      <c r="B202" s="788"/>
      <c r="C202" s="788"/>
      <c r="D202" s="788"/>
      <c r="E202" s="788"/>
      <c r="F202" s="788"/>
      <c r="G202" s="788"/>
      <c r="H202" s="788"/>
      <c r="I202" s="788"/>
      <c r="J202" s="788"/>
      <c r="K202" s="788"/>
      <c r="L202" s="788"/>
      <c r="M202" s="788"/>
      <c r="N202" s="788"/>
      <c r="O202" s="789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customHeight="1" x14ac:dyDescent="0.25">
      <c r="A203" s="808" t="s">
        <v>350</v>
      </c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88"/>
      <c r="P203" s="788"/>
      <c r="Q203" s="788"/>
      <c r="R203" s="788"/>
      <c r="S203" s="788"/>
      <c r="T203" s="788"/>
      <c r="U203" s="788"/>
      <c r="V203" s="788"/>
      <c r="W203" s="788"/>
      <c r="X203" s="788"/>
      <c r="Y203" s="788"/>
      <c r="Z203" s="788"/>
      <c r="AA203" s="772"/>
      <c r="AB203" s="772"/>
      <c r="AC203" s="772"/>
    </row>
    <row r="204" spans="1:68" ht="14.25" customHeight="1" x14ac:dyDescent="0.25">
      <c r="A204" s="800" t="s">
        <v>115</v>
      </c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8"/>
      <c r="P204" s="788"/>
      <c r="Q204" s="788"/>
      <c r="R204" s="788"/>
      <c r="S204" s="788"/>
      <c r="T204" s="788"/>
      <c r="U204" s="788"/>
      <c r="V204" s="788"/>
      <c r="W204" s="788"/>
      <c r="X204" s="788"/>
      <c r="Y204" s="788"/>
      <c r="Z204" s="788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91">
        <v>4680115881402</v>
      </c>
      <c r="E205" s="79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91">
        <v>4680115881396</v>
      </c>
      <c r="E206" s="79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7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88"/>
      <c r="B208" s="788"/>
      <c r="C208" s="788"/>
      <c r="D208" s="788"/>
      <c r="E208" s="788"/>
      <c r="F208" s="788"/>
      <c r="G208" s="788"/>
      <c r="H208" s="788"/>
      <c r="I208" s="788"/>
      <c r="J208" s="788"/>
      <c r="K208" s="788"/>
      <c r="L208" s="788"/>
      <c r="M208" s="788"/>
      <c r="N208" s="788"/>
      <c r="O208" s="789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88"/>
      <c r="P209" s="788"/>
      <c r="Q209" s="788"/>
      <c r="R209" s="788"/>
      <c r="S209" s="788"/>
      <c r="T209" s="788"/>
      <c r="U209" s="788"/>
      <c r="V209" s="788"/>
      <c r="W209" s="788"/>
      <c r="X209" s="788"/>
      <c r="Y209" s="788"/>
      <c r="Z209" s="788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91">
        <v>4680115882935</v>
      </c>
      <c r="E210" s="79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91">
        <v>4680115880764</v>
      </c>
      <c r="E211" s="79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7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88"/>
      <c r="B213" s="788"/>
      <c r="C213" s="788"/>
      <c r="D213" s="788"/>
      <c r="E213" s="788"/>
      <c r="F213" s="788"/>
      <c r="G213" s="788"/>
      <c r="H213" s="788"/>
      <c r="I213" s="788"/>
      <c r="J213" s="788"/>
      <c r="K213" s="788"/>
      <c r="L213" s="788"/>
      <c r="M213" s="788"/>
      <c r="N213" s="788"/>
      <c r="O213" s="789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88"/>
      <c r="P214" s="788"/>
      <c r="Q214" s="788"/>
      <c r="R214" s="788"/>
      <c r="S214" s="788"/>
      <c r="T214" s="788"/>
      <c r="U214" s="788"/>
      <c r="V214" s="788"/>
      <c r="W214" s="788"/>
      <c r="X214" s="788"/>
      <c r="Y214" s="788"/>
      <c r="Z214" s="788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91">
        <v>4680115882683</v>
      </c>
      <c r="E215" s="79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91">
        <v>4680115882690</v>
      </c>
      <c r="E216" s="79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91">
        <v>4680115882669</v>
      </c>
      <c r="E217" s="79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91">
        <v>4680115882676</v>
      </c>
      <c r="E218" s="79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91">
        <v>4680115884014</v>
      </c>
      <c r="E219" s="79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91">
        <v>4680115884007</v>
      </c>
      <c r="E220" s="79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91">
        <v>4680115884038</v>
      </c>
      <c r="E221" s="79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91">
        <v>4680115884021</v>
      </c>
      <c r="E222" s="79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7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88"/>
      <c r="B224" s="788"/>
      <c r="C224" s="788"/>
      <c r="D224" s="788"/>
      <c r="E224" s="788"/>
      <c r="F224" s="788"/>
      <c r="G224" s="788"/>
      <c r="H224" s="788"/>
      <c r="I224" s="788"/>
      <c r="J224" s="788"/>
      <c r="K224" s="788"/>
      <c r="L224" s="788"/>
      <c r="M224" s="788"/>
      <c r="N224" s="788"/>
      <c r="O224" s="789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88"/>
      <c r="P225" s="788"/>
      <c r="Q225" s="788"/>
      <c r="R225" s="788"/>
      <c r="S225" s="788"/>
      <c r="T225" s="788"/>
      <c r="U225" s="788"/>
      <c r="V225" s="788"/>
      <c r="W225" s="788"/>
      <c r="X225" s="788"/>
      <c r="Y225" s="788"/>
      <c r="Z225" s="788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91">
        <v>4680115881594</v>
      </c>
      <c r="E226" s="79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91">
        <v>4680115880962</v>
      </c>
      <c r="E227" s="79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16</v>
      </c>
      <c r="Y227" s="778">
        <f t="shared" si="46"/>
        <v>23.4</v>
      </c>
      <c r="Z227" s="36">
        <f>IFERROR(IF(Y227=0,"",ROUNDUP(Y227/H227,0)*0.02175),"")</f>
        <v>6.5250000000000002E-2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17.156923076923078</v>
      </c>
      <c r="BN227" s="64">
        <f t="shared" si="48"/>
        <v>25.092000000000002</v>
      </c>
      <c r="BO227" s="64">
        <f t="shared" si="49"/>
        <v>3.6630036630036632E-2</v>
      </c>
      <c r="BP227" s="64">
        <f t="shared" si="50"/>
        <v>5.3571428571428568E-2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91">
        <v>4680115881617</v>
      </c>
      <c r="E228" s="79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91">
        <v>4680115880573</v>
      </c>
      <c r="E229" s="79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91">
        <v>4680115882195</v>
      </c>
      <c r="E230" s="79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91">
        <v>4680115882607</v>
      </c>
      <c r="E231" s="79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91">
        <v>4680115880092</v>
      </c>
      <c r="E232" s="79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91">
        <v>4680115880221</v>
      </c>
      <c r="E233" s="79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91">
        <v>4680115882942</v>
      </c>
      <c r="E234" s="79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91">
        <v>4680115880504</v>
      </c>
      <c r="E235" s="79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91">
        <v>4680115882164</v>
      </c>
      <c r="E236" s="79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2.88</v>
      </c>
      <c r="Y236" s="778">
        <f t="shared" si="46"/>
        <v>4.8</v>
      </c>
      <c r="Z236" s="36">
        <f t="shared" si="51"/>
        <v>1.302E-2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3.1896</v>
      </c>
      <c r="BN236" s="64">
        <f t="shared" si="48"/>
        <v>5.3159999999999998</v>
      </c>
      <c r="BO236" s="64">
        <f t="shared" si="49"/>
        <v>6.5934065934065934E-3</v>
      </c>
      <c r="BP236" s="64">
        <f t="shared" si="50"/>
        <v>1.098901098901099E-2</v>
      </c>
    </row>
    <row r="237" spans="1:68" x14ac:dyDescent="0.2">
      <c r="A237" s="787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3.2512820512820513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5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7.8270000000000006E-2</v>
      </c>
      <c r="AA237" s="780"/>
      <c r="AB237" s="780"/>
      <c r="AC237" s="780"/>
    </row>
    <row r="238" spans="1:68" x14ac:dyDescent="0.2">
      <c r="A238" s="788"/>
      <c r="B238" s="788"/>
      <c r="C238" s="788"/>
      <c r="D238" s="788"/>
      <c r="E238" s="788"/>
      <c r="F238" s="788"/>
      <c r="G238" s="788"/>
      <c r="H238" s="788"/>
      <c r="I238" s="788"/>
      <c r="J238" s="788"/>
      <c r="K238" s="788"/>
      <c r="L238" s="788"/>
      <c r="M238" s="788"/>
      <c r="N238" s="788"/>
      <c r="O238" s="789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18.88</v>
      </c>
      <c r="Y238" s="779">
        <f>IFERROR(SUM(Y226:Y236),"0")</f>
        <v>28.2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88"/>
      <c r="P239" s="788"/>
      <c r="Q239" s="788"/>
      <c r="R239" s="788"/>
      <c r="S239" s="788"/>
      <c r="T239" s="788"/>
      <c r="U239" s="788"/>
      <c r="V239" s="788"/>
      <c r="W239" s="788"/>
      <c r="X239" s="788"/>
      <c r="Y239" s="788"/>
      <c r="Z239" s="788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91">
        <v>4680115882874</v>
      </c>
      <c r="E240" s="79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91">
        <v>4680115882874</v>
      </c>
      <c r="E241" s="79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91">
        <v>4680115882874</v>
      </c>
      <c r="E242" s="79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2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91">
        <v>4680115884434</v>
      </c>
      <c r="E243" s="79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91">
        <v>4680115880818</v>
      </c>
      <c r="E244" s="79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91">
        <v>4680115880801</v>
      </c>
      <c r="E245" s="79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7"/>
      <c r="B246" s="788"/>
      <c r="C246" s="788"/>
      <c r="D246" s="788"/>
      <c r="E246" s="788"/>
      <c r="F246" s="788"/>
      <c r="G246" s="788"/>
      <c r="H246" s="788"/>
      <c r="I246" s="788"/>
      <c r="J246" s="788"/>
      <c r="K246" s="788"/>
      <c r="L246" s="788"/>
      <c r="M246" s="788"/>
      <c r="N246" s="788"/>
      <c r="O246" s="789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88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89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8" t="s">
        <v>428</v>
      </c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88"/>
      <c r="P248" s="788"/>
      <c r="Q248" s="788"/>
      <c r="R248" s="788"/>
      <c r="S248" s="788"/>
      <c r="T248" s="788"/>
      <c r="U248" s="788"/>
      <c r="V248" s="788"/>
      <c r="W248" s="788"/>
      <c r="X248" s="788"/>
      <c r="Y248" s="788"/>
      <c r="Z248" s="788"/>
      <c r="AA248" s="772"/>
      <c r="AB248" s="772"/>
      <c r="AC248" s="772"/>
    </row>
    <row r="249" spans="1:68" ht="14.25" customHeight="1" x14ac:dyDescent="0.25">
      <c r="A249" s="800" t="s">
        <v>115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91">
        <v>4680115884274</v>
      </c>
      <c r="E250" s="792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9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91">
        <v>4680115884274</v>
      </c>
      <c r="E251" s="792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91">
        <v>4680115884298</v>
      </c>
      <c r="E252" s="79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91">
        <v>4680115884250</v>
      </c>
      <c r="E253" s="792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91">
        <v>4680115884250</v>
      </c>
      <c r="E254" s="792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91">
        <v>4680115884281</v>
      </c>
      <c r="E255" s="79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91">
        <v>4680115884199</v>
      </c>
      <c r="E256" s="79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91">
        <v>4680115884267</v>
      </c>
      <c r="E257" s="79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7"/>
      <c r="B258" s="788"/>
      <c r="C258" s="788"/>
      <c r="D258" s="788"/>
      <c r="E258" s="788"/>
      <c r="F258" s="788"/>
      <c r="G258" s="788"/>
      <c r="H258" s="788"/>
      <c r="I258" s="788"/>
      <c r="J258" s="788"/>
      <c r="K258" s="788"/>
      <c r="L258" s="788"/>
      <c r="M258" s="788"/>
      <c r="N258" s="788"/>
      <c r="O258" s="789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88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89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8" t="s">
        <v>449</v>
      </c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88"/>
      <c r="P260" s="788"/>
      <c r="Q260" s="788"/>
      <c r="R260" s="788"/>
      <c r="S260" s="788"/>
      <c r="T260" s="788"/>
      <c r="U260" s="788"/>
      <c r="V260" s="788"/>
      <c r="W260" s="788"/>
      <c r="X260" s="788"/>
      <c r="Y260" s="788"/>
      <c r="Z260" s="788"/>
      <c r="AA260" s="772"/>
      <c r="AB260" s="772"/>
      <c r="AC260" s="772"/>
    </row>
    <row r="261" spans="1:68" ht="14.25" customHeight="1" x14ac:dyDescent="0.25">
      <c r="A261" s="800" t="s">
        <v>115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91">
        <v>4680115884137</v>
      </c>
      <c r="E262" s="792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91">
        <v>4680115884137</v>
      </c>
      <c r="E263" s="792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91">
        <v>4680115884236</v>
      </c>
      <c r="E264" s="79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91">
        <v>4680115884175</v>
      </c>
      <c r="E265" s="792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91">
        <v>4680115884175</v>
      </c>
      <c r="E266" s="792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91">
        <v>4680115884144</v>
      </c>
      <c r="E267" s="79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91">
        <v>4680115885288</v>
      </c>
      <c r="E268" s="79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91">
        <v>4680115884182</v>
      </c>
      <c r="E269" s="79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91">
        <v>4680115884205</v>
      </c>
      <c r="E270" s="79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7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88"/>
      <c r="P273" s="788"/>
      <c r="Q273" s="788"/>
      <c r="R273" s="788"/>
      <c r="S273" s="788"/>
      <c r="T273" s="788"/>
      <c r="U273" s="788"/>
      <c r="V273" s="788"/>
      <c r="W273" s="788"/>
      <c r="X273" s="788"/>
      <c r="Y273" s="788"/>
      <c r="Z273" s="788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91">
        <v>4680115885721</v>
      </c>
      <c r="E274" s="79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7"/>
      <c r="B275" s="788"/>
      <c r="C275" s="788"/>
      <c r="D275" s="788"/>
      <c r="E275" s="788"/>
      <c r="F275" s="788"/>
      <c r="G275" s="788"/>
      <c r="H275" s="788"/>
      <c r="I275" s="788"/>
      <c r="J275" s="788"/>
      <c r="K275" s="788"/>
      <c r="L275" s="788"/>
      <c r="M275" s="788"/>
      <c r="N275" s="788"/>
      <c r="O275" s="789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88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89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8" t="s">
        <v>473</v>
      </c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88"/>
      <c r="P277" s="788"/>
      <c r="Q277" s="788"/>
      <c r="R277" s="788"/>
      <c r="S277" s="788"/>
      <c r="T277" s="788"/>
      <c r="U277" s="788"/>
      <c r="V277" s="788"/>
      <c r="W277" s="788"/>
      <c r="X277" s="788"/>
      <c r="Y277" s="788"/>
      <c r="Z277" s="788"/>
      <c r="AA277" s="772"/>
      <c r="AB277" s="772"/>
      <c r="AC277" s="772"/>
    </row>
    <row r="278" spans="1:68" ht="14.25" customHeight="1" x14ac:dyDescent="0.25">
      <c r="A278" s="800" t="s">
        <v>115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91">
        <v>4680115885837</v>
      </c>
      <c r="E279" s="79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91">
        <v>4607091387452</v>
      </c>
      <c r="E280" s="79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91">
        <v>4680115885806</v>
      </c>
      <c r="E281" s="79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91">
        <v>4680115885806</v>
      </c>
      <c r="E282" s="792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91">
        <v>4680115885851</v>
      </c>
      <c r="E283" s="79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91">
        <v>4607091385984</v>
      </c>
      <c r="E284" s="79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91">
        <v>4680115885844</v>
      </c>
      <c r="E285" s="792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91">
        <v>4607091387469</v>
      </c>
      <c r="E286" s="792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91">
        <v>4680115885820</v>
      </c>
      <c r="E287" s="792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91">
        <v>4607091387438</v>
      </c>
      <c r="E288" s="79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7"/>
      <c r="B289" s="788"/>
      <c r="C289" s="788"/>
      <c r="D289" s="788"/>
      <c r="E289" s="788"/>
      <c r="F289" s="788"/>
      <c r="G289" s="788"/>
      <c r="H289" s="788"/>
      <c r="I289" s="788"/>
      <c r="J289" s="788"/>
      <c r="K289" s="788"/>
      <c r="L289" s="788"/>
      <c r="M289" s="788"/>
      <c r="N289" s="788"/>
      <c r="O289" s="789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88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9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8" t="s">
        <v>500</v>
      </c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88"/>
      <c r="P291" s="788"/>
      <c r="Q291" s="788"/>
      <c r="R291" s="788"/>
      <c r="S291" s="788"/>
      <c r="T291" s="788"/>
      <c r="U291" s="788"/>
      <c r="V291" s="788"/>
      <c r="W291" s="788"/>
      <c r="X291" s="788"/>
      <c r="Y291" s="788"/>
      <c r="Z291" s="788"/>
      <c r="AA291" s="772"/>
      <c r="AB291" s="772"/>
      <c r="AC291" s="772"/>
    </row>
    <row r="292" spans="1:68" ht="14.25" customHeight="1" x14ac:dyDescent="0.25">
      <c r="A292" s="800" t="s">
        <v>115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91">
        <v>4680115885707</v>
      </c>
      <c r="E293" s="79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7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88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89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8" t="s">
        <v>503</v>
      </c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88"/>
      <c r="P296" s="788"/>
      <c r="Q296" s="788"/>
      <c r="R296" s="788"/>
      <c r="S296" s="788"/>
      <c r="T296" s="788"/>
      <c r="U296" s="788"/>
      <c r="V296" s="788"/>
      <c r="W296" s="788"/>
      <c r="X296" s="788"/>
      <c r="Y296" s="788"/>
      <c r="Z296" s="788"/>
      <c r="AA296" s="772"/>
      <c r="AB296" s="772"/>
      <c r="AC296" s="772"/>
    </row>
    <row r="297" spans="1:68" ht="14.25" customHeight="1" x14ac:dyDescent="0.25">
      <c r="A297" s="800" t="s">
        <v>115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91">
        <v>4607091383423</v>
      </c>
      <c r="E298" s="79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91">
        <v>4680115885691</v>
      </c>
      <c r="E299" s="79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91">
        <v>4680115885660</v>
      </c>
      <c r="E300" s="79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7"/>
      <c r="B301" s="788"/>
      <c r="C301" s="788"/>
      <c r="D301" s="788"/>
      <c r="E301" s="788"/>
      <c r="F301" s="788"/>
      <c r="G301" s="788"/>
      <c r="H301" s="788"/>
      <c r="I301" s="788"/>
      <c r="J301" s="788"/>
      <c r="K301" s="788"/>
      <c r="L301" s="788"/>
      <c r="M301" s="788"/>
      <c r="N301" s="788"/>
      <c r="O301" s="789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8" t="s">
        <v>512</v>
      </c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88"/>
      <c r="P303" s="788"/>
      <c r="Q303" s="788"/>
      <c r="R303" s="788"/>
      <c r="S303" s="788"/>
      <c r="T303" s="788"/>
      <c r="U303" s="788"/>
      <c r="V303" s="788"/>
      <c r="W303" s="788"/>
      <c r="X303" s="788"/>
      <c r="Y303" s="788"/>
      <c r="Z303" s="788"/>
      <c r="AA303" s="772"/>
      <c r="AB303" s="772"/>
      <c r="AC303" s="772"/>
    </row>
    <row r="304" spans="1:68" ht="14.25" customHeight="1" x14ac:dyDescent="0.25">
      <c r="A304" s="800" t="s">
        <v>73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91">
        <v>4680115881556</v>
      </c>
      <c r="E305" s="79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91">
        <v>4680115881037</v>
      </c>
      <c r="E306" s="79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91">
        <v>4680115886186</v>
      </c>
      <c r="E307" s="79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91">
        <v>4680115881228</v>
      </c>
      <c r="E308" s="79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91">
        <v>4680115881211</v>
      </c>
      <c r="E309" s="79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91">
        <v>4680115881020</v>
      </c>
      <c r="E310" s="79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7"/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789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8" t="s">
        <v>528</v>
      </c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8"/>
      <c r="P313" s="788"/>
      <c r="Q313" s="788"/>
      <c r="R313" s="788"/>
      <c r="S313" s="788"/>
      <c r="T313" s="788"/>
      <c r="U313" s="788"/>
      <c r="V313" s="788"/>
      <c r="W313" s="788"/>
      <c r="X313" s="788"/>
      <c r="Y313" s="788"/>
      <c r="Z313" s="788"/>
      <c r="AA313" s="772"/>
      <c r="AB313" s="772"/>
      <c r="AC313" s="772"/>
    </row>
    <row r="314" spans="1:68" ht="14.25" customHeight="1" x14ac:dyDescent="0.25">
      <c r="A314" s="800" t="s">
        <v>115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91">
        <v>4607091389296</v>
      </c>
      <c r="E315" s="79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7"/>
      <c r="B316" s="788"/>
      <c r="C316" s="788"/>
      <c r="D316" s="788"/>
      <c r="E316" s="788"/>
      <c r="F316" s="788"/>
      <c r="G316" s="788"/>
      <c r="H316" s="788"/>
      <c r="I316" s="788"/>
      <c r="J316" s="788"/>
      <c r="K316" s="788"/>
      <c r="L316" s="788"/>
      <c r="M316" s="788"/>
      <c r="N316" s="788"/>
      <c r="O316" s="789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8"/>
      <c r="P318" s="788"/>
      <c r="Q318" s="788"/>
      <c r="R318" s="788"/>
      <c r="S318" s="788"/>
      <c r="T318" s="788"/>
      <c r="U318" s="788"/>
      <c r="V318" s="788"/>
      <c r="W318" s="788"/>
      <c r="X318" s="788"/>
      <c r="Y318" s="788"/>
      <c r="Z318" s="788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91">
        <v>4680115880344</v>
      </c>
      <c r="E319" s="79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7"/>
      <c r="B320" s="788"/>
      <c r="C320" s="788"/>
      <c r="D320" s="788"/>
      <c r="E320" s="788"/>
      <c r="F320" s="788"/>
      <c r="G320" s="788"/>
      <c r="H320" s="788"/>
      <c r="I320" s="788"/>
      <c r="J320" s="788"/>
      <c r="K320" s="788"/>
      <c r="L320" s="788"/>
      <c r="M320" s="788"/>
      <c r="N320" s="788"/>
      <c r="O320" s="789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88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89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88"/>
      <c r="P322" s="788"/>
      <c r="Q322" s="788"/>
      <c r="R322" s="788"/>
      <c r="S322" s="788"/>
      <c r="T322" s="788"/>
      <c r="U322" s="788"/>
      <c r="V322" s="788"/>
      <c r="W322" s="788"/>
      <c r="X322" s="788"/>
      <c r="Y322" s="788"/>
      <c r="Z322" s="788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91">
        <v>4680115884618</v>
      </c>
      <c r="E323" s="79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7"/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9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88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89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8" t="s">
        <v>538</v>
      </c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88"/>
      <c r="P326" s="788"/>
      <c r="Q326" s="788"/>
      <c r="R326" s="788"/>
      <c r="S326" s="788"/>
      <c r="T326" s="788"/>
      <c r="U326" s="788"/>
      <c r="V326" s="788"/>
      <c r="W326" s="788"/>
      <c r="X326" s="788"/>
      <c r="Y326" s="788"/>
      <c r="Z326" s="788"/>
      <c r="AA326" s="772"/>
      <c r="AB326" s="772"/>
      <c r="AC326" s="772"/>
    </row>
    <row r="327" spans="1:68" ht="14.25" customHeight="1" x14ac:dyDescent="0.25">
      <c r="A327" s="800" t="s">
        <v>115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91">
        <v>4607091389807</v>
      </c>
      <c r="E328" s="79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7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88"/>
      <c r="P331" s="788"/>
      <c r="Q331" s="788"/>
      <c r="R331" s="788"/>
      <c r="S331" s="788"/>
      <c r="T331" s="788"/>
      <c r="U331" s="788"/>
      <c r="V331" s="788"/>
      <c r="W331" s="788"/>
      <c r="X331" s="788"/>
      <c r="Y331" s="788"/>
      <c r="Z331" s="788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91">
        <v>4680115880481</v>
      </c>
      <c r="E332" s="79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7"/>
      <c r="B333" s="788"/>
      <c r="C333" s="788"/>
      <c r="D333" s="788"/>
      <c r="E333" s="788"/>
      <c r="F333" s="788"/>
      <c r="G333" s="788"/>
      <c r="H333" s="788"/>
      <c r="I333" s="788"/>
      <c r="J333" s="788"/>
      <c r="K333" s="788"/>
      <c r="L333" s="788"/>
      <c r="M333" s="788"/>
      <c r="N333" s="788"/>
      <c r="O333" s="789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88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89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88"/>
      <c r="P335" s="788"/>
      <c r="Q335" s="788"/>
      <c r="R335" s="788"/>
      <c r="S335" s="788"/>
      <c r="T335" s="788"/>
      <c r="U335" s="788"/>
      <c r="V335" s="788"/>
      <c r="W335" s="788"/>
      <c r="X335" s="788"/>
      <c r="Y335" s="788"/>
      <c r="Z335" s="788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91">
        <v>4680115880412</v>
      </c>
      <c r="E336" s="79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91">
        <v>4680115880511</v>
      </c>
      <c r="E337" s="79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7"/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9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88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89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8" t="s">
        <v>551</v>
      </c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88"/>
      <c r="P340" s="788"/>
      <c r="Q340" s="788"/>
      <c r="R340" s="788"/>
      <c r="S340" s="788"/>
      <c r="T340" s="788"/>
      <c r="U340" s="788"/>
      <c r="V340" s="788"/>
      <c r="W340" s="788"/>
      <c r="X340" s="788"/>
      <c r="Y340" s="788"/>
      <c r="Z340" s="788"/>
      <c r="AA340" s="772"/>
      <c r="AB340" s="772"/>
      <c r="AC340" s="772"/>
    </row>
    <row r="341" spans="1:68" ht="14.25" customHeight="1" x14ac:dyDescent="0.25">
      <c r="A341" s="800" t="s">
        <v>115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91">
        <v>4680115882973</v>
      </c>
      <c r="E342" s="79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7"/>
      <c r="B343" s="788"/>
      <c r="C343" s="788"/>
      <c r="D343" s="788"/>
      <c r="E343" s="788"/>
      <c r="F343" s="788"/>
      <c r="G343" s="788"/>
      <c r="H343" s="788"/>
      <c r="I343" s="788"/>
      <c r="J343" s="788"/>
      <c r="K343" s="788"/>
      <c r="L343" s="788"/>
      <c r="M343" s="788"/>
      <c r="N343" s="788"/>
      <c r="O343" s="789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88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89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88"/>
      <c r="P345" s="788"/>
      <c r="Q345" s="788"/>
      <c r="R345" s="788"/>
      <c r="S345" s="788"/>
      <c r="T345" s="788"/>
      <c r="U345" s="788"/>
      <c r="V345" s="788"/>
      <c r="W345" s="788"/>
      <c r="X345" s="788"/>
      <c r="Y345" s="788"/>
      <c r="Z345" s="788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91">
        <v>4607091389845</v>
      </c>
      <c r="E346" s="79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91">
        <v>4680115882881</v>
      </c>
      <c r="E347" s="79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7"/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9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88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89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88"/>
      <c r="P350" s="788"/>
      <c r="Q350" s="788"/>
      <c r="R350" s="788"/>
      <c r="S350" s="788"/>
      <c r="T350" s="788"/>
      <c r="U350" s="788"/>
      <c r="V350" s="788"/>
      <c r="W350" s="788"/>
      <c r="X350" s="788"/>
      <c r="Y350" s="788"/>
      <c r="Z350" s="788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91">
        <v>4680115883390</v>
      </c>
      <c r="E351" s="79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7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88"/>
      <c r="B353" s="788"/>
      <c r="C353" s="788"/>
      <c r="D353" s="788"/>
      <c r="E353" s="788"/>
      <c r="F353" s="788"/>
      <c r="G353" s="788"/>
      <c r="H353" s="788"/>
      <c r="I353" s="788"/>
      <c r="J353" s="788"/>
      <c r="K353" s="788"/>
      <c r="L353" s="788"/>
      <c r="M353" s="788"/>
      <c r="N353" s="788"/>
      <c r="O353" s="789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8" t="s">
        <v>562</v>
      </c>
      <c r="B354" s="788"/>
      <c r="C354" s="788"/>
      <c r="D354" s="788"/>
      <c r="E354" s="788"/>
      <c r="F354" s="788"/>
      <c r="G354" s="788"/>
      <c r="H354" s="788"/>
      <c r="I354" s="788"/>
      <c r="J354" s="788"/>
      <c r="K354" s="788"/>
      <c r="L354" s="788"/>
      <c r="M354" s="788"/>
      <c r="N354" s="788"/>
      <c r="O354" s="788"/>
      <c r="P354" s="788"/>
      <c r="Q354" s="788"/>
      <c r="R354" s="788"/>
      <c r="S354" s="788"/>
      <c r="T354" s="788"/>
      <c r="U354" s="788"/>
      <c r="V354" s="788"/>
      <c r="W354" s="788"/>
      <c r="X354" s="788"/>
      <c r="Y354" s="788"/>
      <c r="Z354" s="788"/>
      <c r="AA354" s="772"/>
      <c r="AB354" s="772"/>
      <c r="AC354" s="772"/>
    </row>
    <row r="355" spans="1:68" ht="14.25" customHeight="1" x14ac:dyDescent="0.25">
      <c r="A355" s="800" t="s">
        <v>115</v>
      </c>
      <c r="B355" s="788"/>
      <c r="C355" s="788"/>
      <c r="D355" s="788"/>
      <c r="E355" s="788"/>
      <c r="F355" s="788"/>
      <c r="G355" s="788"/>
      <c r="H355" s="788"/>
      <c r="I355" s="788"/>
      <c r="J355" s="788"/>
      <c r="K355" s="788"/>
      <c r="L355" s="788"/>
      <c r="M355" s="788"/>
      <c r="N355" s="788"/>
      <c r="O355" s="788"/>
      <c r="P355" s="788"/>
      <c r="Q355" s="788"/>
      <c r="R355" s="788"/>
      <c r="S355" s="788"/>
      <c r="T355" s="788"/>
      <c r="U355" s="788"/>
      <c r="V355" s="788"/>
      <c r="W355" s="788"/>
      <c r="X355" s="788"/>
      <c r="Y355" s="788"/>
      <c r="Z355" s="788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91">
        <v>4680115885615</v>
      </c>
      <c r="E356" s="79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91">
        <v>4680115885554</v>
      </c>
      <c r="E357" s="79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91">
        <v>4680115885554</v>
      </c>
      <c r="E358" s="792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91">
        <v>4680115885646</v>
      </c>
      <c r="E359" s="79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91">
        <v>4680115885622</v>
      </c>
      <c r="E360" s="79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91">
        <v>4680115881938</v>
      </c>
      <c r="E361" s="79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91">
        <v>4607091387346</v>
      </c>
      <c r="E362" s="79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91">
        <v>4680115885608</v>
      </c>
      <c r="E363" s="79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91">
        <v>4607091386011</v>
      </c>
      <c r="E364" s="792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7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88"/>
      <c r="B366" s="788"/>
      <c r="C366" s="788"/>
      <c r="D366" s="788"/>
      <c r="E366" s="788"/>
      <c r="F366" s="788"/>
      <c r="G366" s="788"/>
      <c r="H366" s="788"/>
      <c r="I366" s="788"/>
      <c r="J366" s="788"/>
      <c r="K366" s="788"/>
      <c r="L366" s="788"/>
      <c r="M366" s="788"/>
      <c r="N366" s="788"/>
      <c r="O366" s="789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88"/>
      <c r="C367" s="788"/>
      <c r="D367" s="788"/>
      <c r="E367" s="788"/>
      <c r="F367" s="788"/>
      <c r="G367" s="788"/>
      <c r="H367" s="788"/>
      <c r="I367" s="788"/>
      <c r="J367" s="788"/>
      <c r="K367" s="788"/>
      <c r="L367" s="788"/>
      <c r="M367" s="788"/>
      <c r="N367" s="788"/>
      <c r="O367" s="788"/>
      <c r="P367" s="788"/>
      <c r="Q367" s="788"/>
      <c r="R367" s="788"/>
      <c r="S367" s="788"/>
      <c r="T367" s="788"/>
      <c r="U367" s="788"/>
      <c r="V367" s="788"/>
      <c r="W367" s="788"/>
      <c r="X367" s="788"/>
      <c r="Y367" s="788"/>
      <c r="Z367" s="788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91">
        <v>4607091387193</v>
      </c>
      <c r="E368" s="792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91">
        <v>4607091387230</v>
      </c>
      <c r="E369" s="792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91">
        <v>4607091387292</v>
      </c>
      <c r="E370" s="792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91">
        <v>4607091387285</v>
      </c>
      <c r="E371" s="792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7"/>
      <c r="B372" s="788"/>
      <c r="C372" s="788"/>
      <c r="D372" s="788"/>
      <c r="E372" s="788"/>
      <c r="F372" s="788"/>
      <c r="G372" s="788"/>
      <c r="H372" s="788"/>
      <c r="I372" s="788"/>
      <c r="J372" s="788"/>
      <c r="K372" s="788"/>
      <c r="L372" s="788"/>
      <c r="M372" s="788"/>
      <c r="N372" s="788"/>
      <c r="O372" s="789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88"/>
      <c r="B373" s="788"/>
      <c r="C373" s="788"/>
      <c r="D373" s="788"/>
      <c r="E373" s="788"/>
      <c r="F373" s="788"/>
      <c r="G373" s="788"/>
      <c r="H373" s="788"/>
      <c r="I373" s="788"/>
      <c r="J373" s="788"/>
      <c r="K373" s="788"/>
      <c r="L373" s="788"/>
      <c r="M373" s="788"/>
      <c r="N373" s="788"/>
      <c r="O373" s="789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88"/>
      <c r="C374" s="788"/>
      <c r="D374" s="788"/>
      <c r="E374" s="788"/>
      <c r="F374" s="788"/>
      <c r="G374" s="788"/>
      <c r="H374" s="788"/>
      <c r="I374" s="788"/>
      <c r="J374" s="788"/>
      <c r="K374" s="788"/>
      <c r="L374" s="788"/>
      <c r="M374" s="788"/>
      <c r="N374" s="788"/>
      <c r="O374" s="788"/>
      <c r="P374" s="788"/>
      <c r="Q374" s="788"/>
      <c r="R374" s="788"/>
      <c r="S374" s="788"/>
      <c r="T374" s="788"/>
      <c r="U374" s="788"/>
      <c r="V374" s="788"/>
      <c r="W374" s="788"/>
      <c r="X374" s="788"/>
      <c r="Y374" s="788"/>
      <c r="Z374" s="788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91">
        <v>4607091387766</v>
      </c>
      <c r="E375" s="792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91">
        <v>4607091387957</v>
      </c>
      <c r="E376" s="792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91">
        <v>4607091387964</v>
      </c>
      <c r="E377" s="792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91">
        <v>4680115884588</v>
      </c>
      <c r="E378" s="792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91">
        <v>4607091387537</v>
      </c>
      <c r="E379" s="792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91">
        <v>4607091387513</v>
      </c>
      <c r="E380" s="792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7"/>
      <c r="B381" s="788"/>
      <c r="C381" s="788"/>
      <c r="D381" s="788"/>
      <c r="E381" s="788"/>
      <c r="F381" s="788"/>
      <c r="G381" s="788"/>
      <c r="H381" s="788"/>
      <c r="I381" s="788"/>
      <c r="J381" s="788"/>
      <c r="K381" s="788"/>
      <c r="L381" s="788"/>
      <c r="M381" s="788"/>
      <c r="N381" s="788"/>
      <c r="O381" s="789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88"/>
      <c r="B382" s="788"/>
      <c r="C382" s="788"/>
      <c r="D382" s="788"/>
      <c r="E382" s="788"/>
      <c r="F382" s="788"/>
      <c r="G382" s="788"/>
      <c r="H382" s="788"/>
      <c r="I382" s="788"/>
      <c r="J382" s="788"/>
      <c r="K382" s="788"/>
      <c r="L382" s="788"/>
      <c r="M382" s="788"/>
      <c r="N382" s="788"/>
      <c r="O382" s="789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88"/>
      <c r="C383" s="788"/>
      <c r="D383" s="788"/>
      <c r="E383" s="788"/>
      <c r="F383" s="788"/>
      <c r="G383" s="788"/>
      <c r="H383" s="788"/>
      <c r="I383" s="788"/>
      <c r="J383" s="788"/>
      <c r="K383" s="788"/>
      <c r="L383" s="788"/>
      <c r="M383" s="788"/>
      <c r="N383" s="788"/>
      <c r="O383" s="788"/>
      <c r="P383" s="788"/>
      <c r="Q383" s="788"/>
      <c r="R383" s="788"/>
      <c r="S383" s="788"/>
      <c r="T383" s="788"/>
      <c r="U383" s="788"/>
      <c r="V383" s="788"/>
      <c r="W383" s="788"/>
      <c r="X383" s="788"/>
      <c r="Y383" s="788"/>
      <c r="Z383" s="788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91">
        <v>4607091380880</v>
      </c>
      <c r="E384" s="79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91">
        <v>4607091384482</v>
      </c>
      <c r="E385" s="792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16</v>
      </c>
      <c r="Y385" s="778">
        <f>IFERROR(IF(X385="",0,CEILING((X385/$H385),1)*$H385),"")</f>
        <v>23.4</v>
      </c>
      <c r="Z385" s="36">
        <f>IFERROR(IF(Y385=0,"",ROUNDUP(Y385/H385,0)*0.02175),"")</f>
        <v>6.5250000000000002E-2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17.156923076923078</v>
      </c>
      <c r="BN385" s="64">
        <f>IFERROR(Y385*I385/H385,"0")</f>
        <v>25.092000000000002</v>
      </c>
      <c r="BO385" s="64">
        <f>IFERROR(1/J385*(X385/H385),"0")</f>
        <v>3.6630036630036632E-2</v>
      </c>
      <c r="BP385" s="64">
        <f>IFERROR(1/J385*(Y385/H385),"0")</f>
        <v>5.3571428571428568E-2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91">
        <v>4607091380897</v>
      </c>
      <c r="E386" s="79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5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91">
        <v>4607091380897</v>
      </c>
      <c r="E387" s="79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7"/>
      <c r="B388" s="788"/>
      <c r="C388" s="788"/>
      <c r="D388" s="788"/>
      <c r="E388" s="788"/>
      <c r="F388" s="788"/>
      <c r="G388" s="788"/>
      <c r="H388" s="788"/>
      <c r="I388" s="788"/>
      <c r="J388" s="788"/>
      <c r="K388" s="788"/>
      <c r="L388" s="788"/>
      <c r="M388" s="788"/>
      <c r="N388" s="788"/>
      <c r="O388" s="789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2.0512820512820515</v>
      </c>
      <c r="Y388" s="779">
        <f>IFERROR(Y384/H384,"0")+IFERROR(Y385/H385,"0")+IFERROR(Y386/H386,"0")+IFERROR(Y387/H387,"0")</f>
        <v>3</v>
      </c>
      <c r="Z388" s="779">
        <f>IFERROR(IF(Z384="",0,Z384),"0")+IFERROR(IF(Z385="",0,Z385),"0")+IFERROR(IF(Z386="",0,Z386),"0")+IFERROR(IF(Z387="",0,Z387),"0")</f>
        <v>6.5250000000000002E-2</v>
      </c>
      <c r="AA388" s="780"/>
      <c r="AB388" s="780"/>
      <c r="AC388" s="780"/>
    </row>
    <row r="389" spans="1:68" x14ac:dyDescent="0.2">
      <c r="A389" s="788"/>
      <c r="B389" s="788"/>
      <c r="C389" s="788"/>
      <c r="D389" s="788"/>
      <c r="E389" s="788"/>
      <c r="F389" s="788"/>
      <c r="G389" s="788"/>
      <c r="H389" s="788"/>
      <c r="I389" s="788"/>
      <c r="J389" s="788"/>
      <c r="K389" s="788"/>
      <c r="L389" s="788"/>
      <c r="M389" s="788"/>
      <c r="N389" s="788"/>
      <c r="O389" s="789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16</v>
      </c>
      <c r="Y389" s="779">
        <f>IFERROR(SUM(Y384:Y387),"0")</f>
        <v>23.4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88"/>
      <c r="C390" s="788"/>
      <c r="D390" s="788"/>
      <c r="E390" s="788"/>
      <c r="F390" s="788"/>
      <c r="G390" s="788"/>
      <c r="H390" s="788"/>
      <c r="I390" s="788"/>
      <c r="J390" s="788"/>
      <c r="K390" s="788"/>
      <c r="L390" s="788"/>
      <c r="M390" s="788"/>
      <c r="N390" s="788"/>
      <c r="O390" s="788"/>
      <c r="P390" s="788"/>
      <c r="Q390" s="788"/>
      <c r="R390" s="788"/>
      <c r="S390" s="788"/>
      <c r="T390" s="788"/>
      <c r="U390" s="788"/>
      <c r="V390" s="788"/>
      <c r="W390" s="788"/>
      <c r="X390" s="788"/>
      <c r="Y390" s="788"/>
      <c r="Z390" s="788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91">
        <v>4607091388374</v>
      </c>
      <c r="E391" s="792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91">
        <v>4607091388381</v>
      </c>
      <c r="E392" s="792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3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91">
        <v>4607091383102</v>
      </c>
      <c r="E393" s="792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91">
        <v>4607091388404</v>
      </c>
      <c r="E394" s="792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7"/>
      <c r="B395" s="788"/>
      <c r="C395" s="788"/>
      <c r="D395" s="788"/>
      <c r="E395" s="788"/>
      <c r="F395" s="788"/>
      <c r="G395" s="788"/>
      <c r="H395" s="788"/>
      <c r="I395" s="788"/>
      <c r="J395" s="788"/>
      <c r="K395" s="788"/>
      <c r="L395" s="788"/>
      <c r="M395" s="788"/>
      <c r="N395" s="788"/>
      <c r="O395" s="789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88"/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9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8"/>
      <c r="P397" s="788"/>
      <c r="Q397" s="788"/>
      <c r="R397" s="788"/>
      <c r="S397" s="788"/>
      <c r="T397" s="788"/>
      <c r="U397" s="788"/>
      <c r="V397" s="788"/>
      <c r="W397" s="788"/>
      <c r="X397" s="788"/>
      <c r="Y397" s="788"/>
      <c r="Z397" s="788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91">
        <v>4680115881808</v>
      </c>
      <c r="E398" s="79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91">
        <v>4680115881822</v>
      </c>
      <c r="E399" s="79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91">
        <v>4680115880016</v>
      </c>
      <c r="E400" s="79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7"/>
      <c r="B401" s="788"/>
      <c r="C401" s="788"/>
      <c r="D401" s="788"/>
      <c r="E401" s="788"/>
      <c r="F401" s="788"/>
      <c r="G401" s="788"/>
      <c r="H401" s="788"/>
      <c r="I401" s="788"/>
      <c r="J401" s="788"/>
      <c r="K401" s="788"/>
      <c r="L401" s="788"/>
      <c r="M401" s="788"/>
      <c r="N401" s="788"/>
      <c r="O401" s="789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88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89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8" t="s">
        <v>649</v>
      </c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8"/>
      <c r="P403" s="788"/>
      <c r="Q403" s="788"/>
      <c r="R403" s="788"/>
      <c r="S403" s="788"/>
      <c r="T403" s="788"/>
      <c r="U403" s="788"/>
      <c r="V403" s="788"/>
      <c r="W403" s="788"/>
      <c r="X403" s="788"/>
      <c r="Y403" s="788"/>
      <c r="Z403" s="788"/>
      <c r="AA403" s="772"/>
      <c r="AB403" s="772"/>
      <c r="AC403" s="772"/>
    </row>
    <row r="404" spans="1:68" ht="14.25" customHeight="1" x14ac:dyDescent="0.25">
      <c r="A404" s="800" t="s">
        <v>64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91">
        <v>4607091383836</v>
      </c>
      <c r="E405" s="792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7"/>
      <c r="B406" s="788"/>
      <c r="C406" s="788"/>
      <c r="D406" s="788"/>
      <c r="E406" s="788"/>
      <c r="F406" s="788"/>
      <c r="G406" s="788"/>
      <c r="H406" s="788"/>
      <c r="I406" s="788"/>
      <c r="J406" s="788"/>
      <c r="K406" s="788"/>
      <c r="L406" s="788"/>
      <c r="M406" s="788"/>
      <c r="N406" s="788"/>
      <c r="O406" s="789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88"/>
      <c r="B407" s="788"/>
      <c r="C407" s="788"/>
      <c r="D407" s="788"/>
      <c r="E407" s="788"/>
      <c r="F407" s="788"/>
      <c r="G407" s="788"/>
      <c r="H407" s="788"/>
      <c r="I407" s="788"/>
      <c r="J407" s="788"/>
      <c r="K407" s="788"/>
      <c r="L407" s="788"/>
      <c r="M407" s="788"/>
      <c r="N407" s="788"/>
      <c r="O407" s="789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8"/>
      <c r="P408" s="788"/>
      <c r="Q408" s="788"/>
      <c r="R408" s="788"/>
      <c r="S408" s="788"/>
      <c r="T408" s="788"/>
      <c r="U408" s="788"/>
      <c r="V408" s="788"/>
      <c r="W408" s="788"/>
      <c r="X408" s="788"/>
      <c r="Y408" s="788"/>
      <c r="Z408" s="788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91">
        <v>4607091387919</v>
      </c>
      <c r="E409" s="792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91">
        <v>4680115883604</v>
      </c>
      <c r="E410" s="792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91">
        <v>4680115883567</v>
      </c>
      <c r="E411" s="792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7"/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9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88"/>
      <c r="B413" s="788"/>
      <c r="C413" s="788"/>
      <c r="D413" s="788"/>
      <c r="E413" s="788"/>
      <c r="F413" s="788"/>
      <c r="G413" s="788"/>
      <c r="H413" s="788"/>
      <c r="I413" s="788"/>
      <c r="J413" s="788"/>
      <c r="K413" s="788"/>
      <c r="L413" s="788"/>
      <c r="M413" s="788"/>
      <c r="N413" s="788"/>
      <c r="O413" s="789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customHeight="1" x14ac:dyDescent="0.2">
      <c r="A414" s="874" t="s">
        <v>662</v>
      </c>
      <c r="B414" s="875"/>
      <c r="C414" s="875"/>
      <c r="D414" s="875"/>
      <c r="E414" s="875"/>
      <c r="F414" s="875"/>
      <c r="G414" s="875"/>
      <c r="H414" s="875"/>
      <c r="I414" s="875"/>
      <c r="J414" s="875"/>
      <c r="K414" s="875"/>
      <c r="L414" s="875"/>
      <c r="M414" s="875"/>
      <c r="N414" s="875"/>
      <c r="O414" s="875"/>
      <c r="P414" s="875"/>
      <c r="Q414" s="875"/>
      <c r="R414" s="875"/>
      <c r="S414" s="875"/>
      <c r="T414" s="875"/>
      <c r="U414" s="875"/>
      <c r="V414" s="875"/>
      <c r="W414" s="875"/>
      <c r="X414" s="875"/>
      <c r="Y414" s="875"/>
      <c r="Z414" s="875"/>
      <c r="AA414" s="48"/>
      <c r="AB414" s="48"/>
      <c r="AC414" s="48"/>
    </row>
    <row r="415" spans="1:68" ht="16.5" customHeight="1" x14ac:dyDescent="0.25">
      <c r="A415" s="808" t="s">
        <v>663</v>
      </c>
      <c r="B415" s="788"/>
      <c r="C415" s="788"/>
      <c r="D415" s="788"/>
      <c r="E415" s="788"/>
      <c r="F415" s="788"/>
      <c r="G415" s="788"/>
      <c r="H415" s="788"/>
      <c r="I415" s="788"/>
      <c r="J415" s="788"/>
      <c r="K415" s="788"/>
      <c r="L415" s="788"/>
      <c r="M415" s="788"/>
      <c r="N415" s="788"/>
      <c r="O415" s="788"/>
      <c r="P415" s="788"/>
      <c r="Q415" s="788"/>
      <c r="R415" s="788"/>
      <c r="S415" s="788"/>
      <c r="T415" s="788"/>
      <c r="U415" s="788"/>
      <c r="V415" s="788"/>
      <c r="W415" s="788"/>
      <c r="X415" s="788"/>
      <c r="Y415" s="788"/>
      <c r="Z415" s="788"/>
      <c r="AA415" s="772"/>
      <c r="AB415" s="772"/>
      <c r="AC415" s="772"/>
    </row>
    <row r="416" spans="1:68" ht="14.25" customHeight="1" x14ac:dyDescent="0.25">
      <c r="A416" s="800" t="s">
        <v>115</v>
      </c>
      <c r="B416" s="788"/>
      <c r="C416" s="788"/>
      <c r="D416" s="788"/>
      <c r="E416" s="788"/>
      <c r="F416" s="788"/>
      <c r="G416" s="788"/>
      <c r="H416" s="788"/>
      <c r="I416" s="788"/>
      <c r="J416" s="788"/>
      <c r="K416" s="788"/>
      <c r="L416" s="788"/>
      <c r="M416" s="788"/>
      <c r="N416" s="788"/>
      <c r="O416" s="788"/>
      <c r="P416" s="788"/>
      <c r="Q416" s="788"/>
      <c r="R416" s="788"/>
      <c r="S416" s="788"/>
      <c r="T416" s="788"/>
      <c r="U416" s="788"/>
      <c r="V416" s="788"/>
      <c r="W416" s="788"/>
      <c r="X416" s="788"/>
      <c r="Y416" s="788"/>
      <c r="Z416" s="788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91">
        <v>4680115884847</v>
      </c>
      <c r="E417" s="79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91">
        <v>4680115884847</v>
      </c>
      <c r="E418" s="79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91">
        <v>4680115884854</v>
      </c>
      <c r="E419" s="79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91">
        <v>4680115884854</v>
      </c>
      <c r="E420" s="79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91">
        <v>4607091383997</v>
      </c>
      <c r="E421" s="79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91">
        <v>4680115884830</v>
      </c>
      <c r="E422" s="79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91">
        <v>4680115884830</v>
      </c>
      <c r="E423" s="79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1190</v>
      </c>
      <c r="Y423" s="778">
        <f t="shared" si="87"/>
        <v>1200</v>
      </c>
      <c r="Z423" s="36">
        <f>IFERROR(IF(Y423=0,"",ROUNDUP(Y423/H423,0)*0.02175),"")</f>
        <v>1.7399999999999998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1228.0800000000002</v>
      </c>
      <c r="BN423" s="64">
        <f t="shared" si="89"/>
        <v>1238.4000000000001</v>
      </c>
      <c r="BO423" s="64">
        <f t="shared" si="90"/>
        <v>1.6527777777777777</v>
      </c>
      <c r="BP423" s="64">
        <f t="shared" si="91"/>
        <v>1.6666666666666665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91">
        <v>4680115882638</v>
      </c>
      <c r="E424" s="792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91">
        <v>4680115884922</v>
      </c>
      <c r="E425" s="79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91">
        <v>4680115884878</v>
      </c>
      <c r="E426" s="79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91">
        <v>4680115884861</v>
      </c>
      <c r="E427" s="79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7"/>
      <c r="B428" s="788"/>
      <c r="C428" s="788"/>
      <c r="D428" s="788"/>
      <c r="E428" s="788"/>
      <c r="F428" s="788"/>
      <c r="G428" s="788"/>
      <c r="H428" s="788"/>
      <c r="I428" s="788"/>
      <c r="J428" s="788"/>
      <c r="K428" s="788"/>
      <c r="L428" s="788"/>
      <c r="M428" s="788"/>
      <c r="N428" s="788"/>
      <c r="O428" s="789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79.333333333333329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80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1.7399999999999998</v>
      </c>
      <c r="AA428" s="780"/>
      <c r="AB428" s="780"/>
      <c r="AC428" s="780"/>
    </row>
    <row r="429" spans="1:68" x14ac:dyDescent="0.2">
      <c r="A429" s="788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89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1190</v>
      </c>
      <c r="Y429" s="779">
        <f>IFERROR(SUM(Y417:Y427),"0")</f>
        <v>1200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88"/>
      <c r="P430" s="788"/>
      <c r="Q430" s="788"/>
      <c r="R430" s="788"/>
      <c r="S430" s="788"/>
      <c r="T430" s="788"/>
      <c r="U430" s="788"/>
      <c r="V430" s="788"/>
      <c r="W430" s="788"/>
      <c r="X430" s="788"/>
      <c r="Y430" s="788"/>
      <c r="Z430" s="788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91">
        <v>4607091383980</v>
      </c>
      <c r="E431" s="792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1100</v>
      </c>
      <c r="Y431" s="778">
        <f>IFERROR(IF(X431="",0,CEILING((X431/$H431),1)*$H431),"")</f>
        <v>1110</v>
      </c>
      <c r="Z431" s="36">
        <f>IFERROR(IF(Y431=0,"",ROUNDUP(Y431/H431,0)*0.02175),"")</f>
        <v>1.6094999999999999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1135.2</v>
      </c>
      <c r="BN431" s="64">
        <f>IFERROR(Y431*I431/H431,"0")</f>
        <v>1145.52</v>
      </c>
      <c r="BO431" s="64">
        <f>IFERROR(1/J431*(X431/H431),"0")</f>
        <v>1.5277777777777777</v>
      </c>
      <c r="BP431" s="64">
        <f>IFERROR(1/J431*(Y431/H431),"0")</f>
        <v>1.5416666666666665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91">
        <v>4607091384178</v>
      </c>
      <c r="E432" s="792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7"/>
      <c r="B433" s="788"/>
      <c r="C433" s="788"/>
      <c r="D433" s="788"/>
      <c r="E433" s="788"/>
      <c r="F433" s="788"/>
      <c r="G433" s="788"/>
      <c r="H433" s="788"/>
      <c r="I433" s="788"/>
      <c r="J433" s="788"/>
      <c r="K433" s="788"/>
      <c r="L433" s="788"/>
      <c r="M433" s="788"/>
      <c r="N433" s="788"/>
      <c r="O433" s="789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73.333333333333329</v>
      </c>
      <c r="Y433" s="779">
        <f>IFERROR(Y431/H431,"0")+IFERROR(Y432/H432,"0")</f>
        <v>74</v>
      </c>
      <c r="Z433" s="779">
        <f>IFERROR(IF(Z431="",0,Z431),"0")+IFERROR(IF(Z432="",0,Z432),"0")</f>
        <v>1.6094999999999999</v>
      </c>
      <c r="AA433" s="780"/>
      <c r="AB433" s="780"/>
      <c r="AC433" s="780"/>
    </row>
    <row r="434" spans="1:68" x14ac:dyDescent="0.2">
      <c r="A434" s="788"/>
      <c r="B434" s="788"/>
      <c r="C434" s="788"/>
      <c r="D434" s="788"/>
      <c r="E434" s="788"/>
      <c r="F434" s="788"/>
      <c r="G434" s="788"/>
      <c r="H434" s="788"/>
      <c r="I434" s="788"/>
      <c r="J434" s="788"/>
      <c r="K434" s="788"/>
      <c r="L434" s="788"/>
      <c r="M434" s="788"/>
      <c r="N434" s="788"/>
      <c r="O434" s="789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1100</v>
      </c>
      <c r="Y434" s="779">
        <f>IFERROR(SUM(Y431:Y432),"0")</f>
        <v>1110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8"/>
      <c r="P435" s="788"/>
      <c r="Q435" s="788"/>
      <c r="R435" s="788"/>
      <c r="S435" s="788"/>
      <c r="T435" s="788"/>
      <c r="U435" s="788"/>
      <c r="V435" s="788"/>
      <c r="W435" s="788"/>
      <c r="X435" s="788"/>
      <c r="Y435" s="788"/>
      <c r="Z435" s="788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91">
        <v>4607091383928</v>
      </c>
      <c r="E436" s="792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91">
        <v>4607091384260</v>
      </c>
      <c r="E437" s="792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4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8</v>
      </c>
      <c r="Y437" s="778">
        <f>IFERROR(IF(X437="",0,CEILING((X437/$H437),1)*$H437),"")</f>
        <v>9</v>
      </c>
      <c r="Z437" s="36">
        <f>IFERROR(IF(Y437=0,"",ROUNDUP(Y437/H437,0)*0.02175),"")</f>
        <v>2.1749999999999999E-2</v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8.5013333333333332</v>
      </c>
      <c r="BN437" s="64">
        <f>IFERROR(Y437*I437/H437,"0")</f>
        <v>9.5640000000000001</v>
      </c>
      <c r="BO437" s="64">
        <f>IFERROR(1/J437*(X437/H437),"0")</f>
        <v>1.5873015873015872E-2</v>
      </c>
      <c r="BP437" s="64">
        <f>IFERROR(1/J437*(Y437/H437),"0")</f>
        <v>1.7857142857142856E-2</v>
      </c>
    </row>
    <row r="438" spans="1:68" x14ac:dyDescent="0.2">
      <c r="A438" s="787"/>
      <c r="B438" s="788"/>
      <c r="C438" s="788"/>
      <c r="D438" s="788"/>
      <c r="E438" s="788"/>
      <c r="F438" s="788"/>
      <c r="G438" s="788"/>
      <c r="H438" s="788"/>
      <c r="I438" s="788"/>
      <c r="J438" s="788"/>
      <c r="K438" s="788"/>
      <c r="L438" s="788"/>
      <c r="M438" s="788"/>
      <c r="N438" s="788"/>
      <c r="O438" s="789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0.88888888888888884</v>
      </c>
      <c r="Y438" s="779">
        <f>IFERROR(Y436/H436,"0")+IFERROR(Y437/H437,"0")</f>
        <v>1</v>
      </c>
      <c r="Z438" s="779">
        <f>IFERROR(IF(Z436="",0,Z436),"0")+IFERROR(IF(Z437="",0,Z437),"0")</f>
        <v>2.1749999999999999E-2</v>
      </c>
      <c r="AA438" s="780"/>
      <c r="AB438" s="780"/>
      <c r="AC438" s="780"/>
    </row>
    <row r="439" spans="1:68" x14ac:dyDescent="0.2">
      <c r="A439" s="788"/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9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8</v>
      </c>
      <c r="Y439" s="779">
        <f>IFERROR(SUM(Y436:Y437),"0")</f>
        <v>9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88"/>
      <c r="P440" s="788"/>
      <c r="Q440" s="788"/>
      <c r="R440" s="788"/>
      <c r="S440" s="788"/>
      <c r="T440" s="788"/>
      <c r="U440" s="788"/>
      <c r="V440" s="788"/>
      <c r="W440" s="788"/>
      <c r="X440" s="788"/>
      <c r="Y440" s="788"/>
      <c r="Z440" s="788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91">
        <v>4607091384673</v>
      </c>
      <c r="E441" s="79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7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88"/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9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8" t="s">
        <v>707</v>
      </c>
      <c r="B444" s="788"/>
      <c r="C444" s="788"/>
      <c r="D444" s="788"/>
      <c r="E444" s="788"/>
      <c r="F444" s="788"/>
      <c r="G444" s="788"/>
      <c r="H444" s="788"/>
      <c r="I444" s="788"/>
      <c r="J444" s="788"/>
      <c r="K444" s="788"/>
      <c r="L444" s="788"/>
      <c r="M444" s="788"/>
      <c r="N444" s="788"/>
      <c r="O444" s="788"/>
      <c r="P444" s="788"/>
      <c r="Q444" s="788"/>
      <c r="R444" s="788"/>
      <c r="S444" s="788"/>
      <c r="T444" s="788"/>
      <c r="U444" s="788"/>
      <c r="V444" s="788"/>
      <c r="W444" s="788"/>
      <c r="X444" s="788"/>
      <c r="Y444" s="788"/>
      <c r="Z444" s="788"/>
      <c r="AA444" s="772"/>
      <c r="AB444" s="772"/>
      <c r="AC444" s="772"/>
    </row>
    <row r="445" spans="1:68" ht="14.25" customHeight="1" x14ac:dyDescent="0.25">
      <c r="A445" s="800" t="s">
        <v>115</v>
      </c>
      <c r="B445" s="788"/>
      <c r="C445" s="788"/>
      <c r="D445" s="788"/>
      <c r="E445" s="788"/>
      <c r="F445" s="788"/>
      <c r="G445" s="788"/>
      <c r="H445" s="788"/>
      <c r="I445" s="788"/>
      <c r="J445" s="788"/>
      <c r="K445" s="788"/>
      <c r="L445" s="788"/>
      <c r="M445" s="788"/>
      <c r="N445" s="788"/>
      <c r="O445" s="788"/>
      <c r="P445" s="788"/>
      <c r="Q445" s="788"/>
      <c r="R445" s="788"/>
      <c r="S445" s="788"/>
      <c r="T445" s="788"/>
      <c r="U445" s="788"/>
      <c r="V445" s="788"/>
      <c r="W445" s="788"/>
      <c r="X445" s="788"/>
      <c r="Y445" s="788"/>
      <c r="Z445" s="788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91">
        <v>4680115881907</v>
      </c>
      <c r="E446" s="79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91">
        <v>4680115881907</v>
      </c>
      <c r="E447" s="792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91">
        <v>4680115883925</v>
      </c>
      <c r="E448" s="79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91">
        <v>4680115883925</v>
      </c>
      <c r="E449" s="792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91">
        <v>4607091384192</v>
      </c>
      <c r="E450" s="79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91">
        <v>4680115884892</v>
      </c>
      <c r="E451" s="792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91">
        <v>4680115884885</v>
      </c>
      <c r="E452" s="792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91">
        <v>4680115884908</v>
      </c>
      <c r="E453" s="792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7"/>
      <c r="B454" s="788"/>
      <c r="C454" s="788"/>
      <c r="D454" s="788"/>
      <c r="E454" s="788"/>
      <c r="F454" s="788"/>
      <c r="G454" s="788"/>
      <c r="H454" s="788"/>
      <c r="I454" s="788"/>
      <c r="J454" s="788"/>
      <c r="K454" s="788"/>
      <c r="L454" s="788"/>
      <c r="M454" s="788"/>
      <c r="N454" s="788"/>
      <c r="O454" s="789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88"/>
      <c r="B455" s="788"/>
      <c r="C455" s="788"/>
      <c r="D455" s="788"/>
      <c r="E455" s="788"/>
      <c r="F455" s="788"/>
      <c r="G455" s="788"/>
      <c r="H455" s="788"/>
      <c r="I455" s="788"/>
      <c r="J455" s="788"/>
      <c r="K455" s="788"/>
      <c r="L455" s="788"/>
      <c r="M455" s="788"/>
      <c r="N455" s="788"/>
      <c r="O455" s="789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88"/>
      <c r="P456" s="788"/>
      <c r="Q456" s="788"/>
      <c r="R456" s="788"/>
      <c r="S456" s="788"/>
      <c r="T456" s="788"/>
      <c r="U456" s="788"/>
      <c r="V456" s="788"/>
      <c r="W456" s="788"/>
      <c r="X456" s="788"/>
      <c r="Y456" s="788"/>
      <c r="Z456" s="788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91">
        <v>4607091384802</v>
      </c>
      <c r="E457" s="792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91">
        <v>4607091384826</v>
      </c>
      <c r="E458" s="792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7"/>
      <c r="B459" s="788"/>
      <c r="C459" s="788"/>
      <c r="D459" s="788"/>
      <c r="E459" s="788"/>
      <c r="F459" s="788"/>
      <c r="G459" s="788"/>
      <c r="H459" s="788"/>
      <c r="I459" s="788"/>
      <c r="J459" s="788"/>
      <c r="K459" s="788"/>
      <c r="L459" s="788"/>
      <c r="M459" s="788"/>
      <c r="N459" s="788"/>
      <c r="O459" s="789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88"/>
      <c r="B460" s="788"/>
      <c r="C460" s="788"/>
      <c r="D460" s="788"/>
      <c r="E460" s="788"/>
      <c r="F460" s="788"/>
      <c r="G460" s="788"/>
      <c r="H460" s="788"/>
      <c r="I460" s="788"/>
      <c r="J460" s="788"/>
      <c r="K460" s="788"/>
      <c r="L460" s="788"/>
      <c r="M460" s="788"/>
      <c r="N460" s="788"/>
      <c r="O460" s="789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88"/>
      <c r="C461" s="788"/>
      <c r="D461" s="788"/>
      <c r="E461" s="788"/>
      <c r="F461" s="788"/>
      <c r="G461" s="788"/>
      <c r="H461" s="788"/>
      <c r="I461" s="788"/>
      <c r="J461" s="788"/>
      <c r="K461" s="788"/>
      <c r="L461" s="788"/>
      <c r="M461" s="788"/>
      <c r="N461" s="788"/>
      <c r="O461" s="788"/>
      <c r="P461" s="788"/>
      <c r="Q461" s="788"/>
      <c r="R461" s="788"/>
      <c r="S461" s="788"/>
      <c r="T461" s="788"/>
      <c r="U461" s="788"/>
      <c r="V461" s="788"/>
      <c r="W461" s="788"/>
      <c r="X461" s="788"/>
      <c r="Y461" s="788"/>
      <c r="Z461" s="788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91">
        <v>4607091384246</v>
      </c>
      <c r="E462" s="792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100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91">
        <v>4680115881976</v>
      </c>
      <c r="E463" s="792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9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91">
        <v>4607091384253</v>
      </c>
      <c r="E464" s="79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91">
        <v>4607091384253</v>
      </c>
      <c r="E465" s="792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91">
        <v>4680115881969</v>
      </c>
      <c r="E466" s="792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7"/>
      <c r="B467" s="788"/>
      <c r="C467" s="788"/>
      <c r="D467" s="788"/>
      <c r="E467" s="788"/>
      <c r="F467" s="788"/>
      <c r="G467" s="788"/>
      <c r="H467" s="788"/>
      <c r="I467" s="788"/>
      <c r="J467" s="788"/>
      <c r="K467" s="788"/>
      <c r="L467" s="788"/>
      <c r="M467" s="788"/>
      <c r="N467" s="788"/>
      <c r="O467" s="789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88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9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8"/>
      <c r="P469" s="788"/>
      <c r="Q469" s="788"/>
      <c r="R469" s="788"/>
      <c r="S469" s="788"/>
      <c r="T469" s="788"/>
      <c r="U469" s="788"/>
      <c r="V469" s="788"/>
      <c r="W469" s="788"/>
      <c r="X469" s="788"/>
      <c r="Y469" s="788"/>
      <c r="Z469" s="788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91">
        <v>4607091389357</v>
      </c>
      <c r="E470" s="792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5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7"/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9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88"/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9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4" t="s">
        <v>751</v>
      </c>
      <c r="B473" s="875"/>
      <c r="C473" s="875"/>
      <c r="D473" s="875"/>
      <c r="E473" s="875"/>
      <c r="F473" s="875"/>
      <c r="G473" s="875"/>
      <c r="H473" s="875"/>
      <c r="I473" s="875"/>
      <c r="J473" s="875"/>
      <c r="K473" s="875"/>
      <c r="L473" s="875"/>
      <c r="M473" s="875"/>
      <c r="N473" s="875"/>
      <c r="O473" s="875"/>
      <c r="P473" s="875"/>
      <c r="Q473" s="875"/>
      <c r="R473" s="875"/>
      <c r="S473" s="875"/>
      <c r="T473" s="875"/>
      <c r="U473" s="875"/>
      <c r="V473" s="875"/>
      <c r="W473" s="875"/>
      <c r="X473" s="875"/>
      <c r="Y473" s="875"/>
      <c r="Z473" s="875"/>
      <c r="AA473" s="48"/>
      <c r="AB473" s="48"/>
      <c r="AC473" s="48"/>
    </row>
    <row r="474" spans="1:68" ht="16.5" customHeight="1" x14ac:dyDescent="0.25">
      <c r="A474" s="808" t="s">
        <v>752</v>
      </c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88"/>
      <c r="P474" s="788"/>
      <c r="Q474" s="788"/>
      <c r="R474" s="788"/>
      <c r="S474" s="788"/>
      <c r="T474" s="788"/>
      <c r="U474" s="788"/>
      <c r="V474" s="788"/>
      <c r="W474" s="788"/>
      <c r="X474" s="788"/>
      <c r="Y474" s="788"/>
      <c r="Z474" s="788"/>
      <c r="AA474" s="772"/>
      <c r="AB474" s="772"/>
      <c r="AC474" s="772"/>
    </row>
    <row r="475" spans="1:68" ht="14.25" customHeight="1" x14ac:dyDescent="0.25">
      <c r="A475" s="800" t="s">
        <v>115</v>
      </c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88"/>
      <c r="P475" s="788"/>
      <c r="Q475" s="788"/>
      <c r="R475" s="788"/>
      <c r="S475" s="788"/>
      <c r="T475" s="788"/>
      <c r="U475" s="788"/>
      <c r="V475" s="788"/>
      <c r="W475" s="788"/>
      <c r="X475" s="788"/>
      <c r="Y475" s="788"/>
      <c r="Z475" s="788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91">
        <v>4607091389708</v>
      </c>
      <c r="E476" s="792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7"/>
      <c r="B477" s="788"/>
      <c r="C477" s="788"/>
      <c r="D477" s="788"/>
      <c r="E477" s="788"/>
      <c r="F477" s="788"/>
      <c r="G477" s="788"/>
      <c r="H477" s="788"/>
      <c r="I477" s="788"/>
      <c r="J477" s="788"/>
      <c r="K477" s="788"/>
      <c r="L477" s="788"/>
      <c r="M477" s="788"/>
      <c r="N477" s="788"/>
      <c r="O477" s="789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88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8"/>
      <c r="P479" s="788"/>
      <c r="Q479" s="788"/>
      <c r="R479" s="788"/>
      <c r="S479" s="788"/>
      <c r="T479" s="788"/>
      <c r="U479" s="788"/>
      <c r="V479" s="788"/>
      <c r="W479" s="788"/>
      <c r="X479" s="788"/>
      <c r="Y479" s="788"/>
      <c r="Z479" s="788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91">
        <v>4680115886100</v>
      </c>
      <c r="E480" s="792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1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91">
        <v>4607091389753</v>
      </c>
      <c r="E481" s="792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91">
        <v>4607091389753</v>
      </c>
      <c r="E482" s="792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91">
        <v>4680115886117</v>
      </c>
      <c r="E483" s="792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4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91">
        <v>4680115886117</v>
      </c>
      <c r="E484" s="792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91">
        <v>4607091389760</v>
      </c>
      <c r="E485" s="79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91">
        <v>4607091389746</v>
      </c>
      <c r="E486" s="79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91">
        <v>4607091389746</v>
      </c>
      <c r="E487" s="79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91">
        <v>4680115883147</v>
      </c>
      <c r="E488" s="79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91">
        <v>4680115883147</v>
      </c>
      <c r="E489" s="79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9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91">
        <v>4607091384338</v>
      </c>
      <c r="E490" s="792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91">
        <v>4607091384338</v>
      </c>
      <c r="E491" s="79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91">
        <v>4680115883154</v>
      </c>
      <c r="E492" s="792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91">
        <v>4680115883154</v>
      </c>
      <c r="E493" s="79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91">
        <v>4680115883154</v>
      </c>
      <c r="E494" s="79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8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91">
        <v>4607091389524</v>
      </c>
      <c r="E495" s="79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91">
        <v>4607091389524</v>
      </c>
      <c r="E496" s="79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91">
        <v>4680115883161</v>
      </c>
      <c r="E497" s="79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91">
        <v>4680115883161</v>
      </c>
      <c r="E498" s="79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5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91">
        <v>4607091389531</v>
      </c>
      <c r="E499" s="79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91">
        <v>4607091389531</v>
      </c>
      <c r="E500" s="79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91">
        <v>4607091384345</v>
      </c>
      <c r="E501" s="79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91">
        <v>4680115883185</v>
      </c>
      <c r="E502" s="79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91">
        <v>4680115883185</v>
      </c>
      <c r="E503" s="79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91">
        <v>4680115883185</v>
      </c>
      <c r="E504" s="792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6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7"/>
      <c r="B505" s="788"/>
      <c r="C505" s="788"/>
      <c r="D505" s="788"/>
      <c r="E505" s="788"/>
      <c r="F505" s="788"/>
      <c r="G505" s="788"/>
      <c r="H505" s="788"/>
      <c r="I505" s="788"/>
      <c r="J505" s="788"/>
      <c r="K505" s="788"/>
      <c r="L505" s="788"/>
      <c r="M505" s="788"/>
      <c r="N505" s="788"/>
      <c r="O505" s="789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88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89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88"/>
      <c r="P507" s="788"/>
      <c r="Q507" s="788"/>
      <c r="R507" s="788"/>
      <c r="S507" s="788"/>
      <c r="T507" s="788"/>
      <c r="U507" s="788"/>
      <c r="V507" s="788"/>
      <c r="W507" s="788"/>
      <c r="X507" s="788"/>
      <c r="Y507" s="788"/>
      <c r="Z507" s="788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91">
        <v>4607091384352</v>
      </c>
      <c r="E508" s="792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91">
        <v>4607091389654</v>
      </c>
      <c r="E509" s="792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7"/>
      <c r="B510" s="788"/>
      <c r="C510" s="788"/>
      <c r="D510" s="788"/>
      <c r="E510" s="788"/>
      <c r="F510" s="788"/>
      <c r="G510" s="788"/>
      <c r="H510" s="788"/>
      <c r="I510" s="788"/>
      <c r="J510" s="788"/>
      <c r="K510" s="788"/>
      <c r="L510" s="788"/>
      <c r="M510" s="788"/>
      <c r="N510" s="788"/>
      <c r="O510" s="789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88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89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88"/>
      <c r="P512" s="788"/>
      <c r="Q512" s="788"/>
      <c r="R512" s="788"/>
      <c r="S512" s="788"/>
      <c r="T512" s="788"/>
      <c r="U512" s="788"/>
      <c r="V512" s="788"/>
      <c r="W512" s="788"/>
      <c r="X512" s="788"/>
      <c r="Y512" s="788"/>
      <c r="Z512" s="788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91">
        <v>4680115884335</v>
      </c>
      <c r="E513" s="792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91">
        <v>4680115884113</v>
      </c>
      <c r="E514" s="792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7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customHeight="1" x14ac:dyDescent="0.25">
      <c r="A517" s="808" t="s">
        <v>820</v>
      </c>
      <c r="B517" s="788"/>
      <c r="C517" s="788"/>
      <c r="D517" s="788"/>
      <c r="E517" s="788"/>
      <c r="F517" s="788"/>
      <c r="G517" s="788"/>
      <c r="H517" s="788"/>
      <c r="I517" s="788"/>
      <c r="J517" s="788"/>
      <c r="K517" s="788"/>
      <c r="L517" s="788"/>
      <c r="M517" s="788"/>
      <c r="N517" s="788"/>
      <c r="O517" s="788"/>
      <c r="P517" s="788"/>
      <c r="Q517" s="788"/>
      <c r="R517" s="788"/>
      <c r="S517" s="788"/>
      <c r="T517" s="788"/>
      <c r="U517" s="788"/>
      <c r="V517" s="788"/>
      <c r="W517" s="788"/>
      <c r="X517" s="788"/>
      <c r="Y517" s="788"/>
      <c r="Z517" s="788"/>
      <c r="AA517" s="772"/>
      <c r="AB517" s="772"/>
      <c r="AC517" s="772"/>
    </row>
    <row r="518" spans="1:68" ht="14.25" customHeight="1" x14ac:dyDescent="0.25">
      <c r="A518" s="800" t="s">
        <v>172</v>
      </c>
      <c r="B518" s="788"/>
      <c r="C518" s="788"/>
      <c r="D518" s="788"/>
      <c r="E518" s="788"/>
      <c r="F518" s="788"/>
      <c r="G518" s="788"/>
      <c r="H518" s="788"/>
      <c r="I518" s="788"/>
      <c r="J518" s="788"/>
      <c r="K518" s="788"/>
      <c r="L518" s="788"/>
      <c r="M518" s="788"/>
      <c r="N518" s="788"/>
      <c r="O518" s="788"/>
      <c r="P518" s="788"/>
      <c r="Q518" s="788"/>
      <c r="R518" s="788"/>
      <c r="S518" s="788"/>
      <c r="T518" s="788"/>
      <c r="U518" s="788"/>
      <c r="V518" s="788"/>
      <c r="W518" s="788"/>
      <c r="X518" s="788"/>
      <c r="Y518" s="788"/>
      <c r="Z518" s="788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91">
        <v>4607091389364</v>
      </c>
      <c r="E519" s="792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7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89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88"/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9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88"/>
      <c r="C522" s="788"/>
      <c r="D522" s="788"/>
      <c r="E522" s="788"/>
      <c r="F522" s="788"/>
      <c r="G522" s="788"/>
      <c r="H522" s="788"/>
      <c r="I522" s="788"/>
      <c r="J522" s="788"/>
      <c r="K522" s="788"/>
      <c r="L522" s="788"/>
      <c r="M522" s="788"/>
      <c r="N522" s="788"/>
      <c r="O522" s="788"/>
      <c r="P522" s="788"/>
      <c r="Q522" s="788"/>
      <c r="R522" s="788"/>
      <c r="S522" s="788"/>
      <c r="T522" s="788"/>
      <c r="U522" s="788"/>
      <c r="V522" s="788"/>
      <c r="W522" s="788"/>
      <c r="X522" s="788"/>
      <c r="Y522" s="788"/>
      <c r="Z522" s="788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91">
        <v>4680115886094</v>
      </c>
      <c r="E523" s="792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4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91">
        <v>4607091389739</v>
      </c>
      <c r="E524" s="792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91">
        <v>4607091389425</v>
      </c>
      <c r="E525" s="79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91">
        <v>4680115880771</v>
      </c>
      <c r="E526" s="792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3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91">
        <v>4607091389500</v>
      </c>
      <c r="E527" s="792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91">
        <v>4607091389500</v>
      </c>
      <c r="E528" s="79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87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88"/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9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88"/>
      <c r="C531" s="788"/>
      <c r="D531" s="788"/>
      <c r="E531" s="788"/>
      <c r="F531" s="788"/>
      <c r="G531" s="788"/>
      <c r="H531" s="788"/>
      <c r="I531" s="788"/>
      <c r="J531" s="788"/>
      <c r="K531" s="788"/>
      <c r="L531" s="788"/>
      <c r="M531" s="788"/>
      <c r="N531" s="788"/>
      <c r="O531" s="788"/>
      <c r="P531" s="788"/>
      <c r="Q531" s="788"/>
      <c r="R531" s="788"/>
      <c r="S531" s="788"/>
      <c r="T531" s="788"/>
      <c r="U531" s="788"/>
      <c r="V531" s="788"/>
      <c r="W531" s="788"/>
      <c r="X531" s="788"/>
      <c r="Y531" s="788"/>
      <c r="Z531" s="788"/>
      <c r="AA531" s="771"/>
      <c r="AB531" s="771"/>
      <c r="AC531" s="771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91">
        <v>4680115884359</v>
      </c>
      <c r="E532" s="792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87"/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9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88"/>
      <c r="B534" s="788"/>
      <c r="C534" s="788"/>
      <c r="D534" s="788"/>
      <c r="E534" s="788"/>
      <c r="F534" s="788"/>
      <c r="G534" s="788"/>
      <c r="H534" s="788"/>
      <c r="I534" s="788"/>
      <c r="J534" s="788"/>
      <c r="K534" s="788"/>
      <c r="L534" s="788"/>
      <c r="M534" s="788"/>
      <c r="N534" s="788"/>
      <c r="O534" s="789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88"/>
      <c r="P535" s="788"/>
      <c r="Q535" s="788"/>
      <c r="R535" s="788"/>
      <c r="S535" s="788"/>
      <c r="T535" s="788"/>
      <c r="U535" s="788"/>
      <c r="V535" s="788"/>
      <c r="W535" s="788"/>
      <c r="X535" s="788"/>
      <c r="Y535" s="788"/>
      <c r="Z535" s="788"/>
      <c r="AA535" s="771"/>
      <c r="AB535" s="771"/>
      <c r="AC535" s="771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91">
        <v>4680115884564</v>
      </c>
      <c r="E536" s="792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87"/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9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88"/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9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8" t="s">
        <v>845</v>
      </c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8"/>
      <c r="P539" s="788"/>
      <c r="Q539" s="788"/>
      <c r="R539" s="788"/>
      <c r="S539" s="788"/>
      <c r="T539" s="788"/>
      <c r="U539" s="788"/>
      <c r="V539" s="788"/>
      <c r="W539" s="788"/>
      <c r="X539" s="788"/>
      <c r="Y539" s="788"/>
      <c r="Z539" s="788"/>
      <c r="AA539" s="772"/>
      <c r="AB539" s="772"/>
      <c r="AC539" s="772"/>
    </row>
    <row r="540" spans="1:68" ht="14.25" customHeight="1" x14ac:dyDescent="0.25">
      <c r="A540" s="800" t="s">
        <v>64</v>
      </c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88"/>
      <c r="P540" s="788"/>
      <c r="Q540" s="788"/>
      <c r="R540" s="788"/>
      <c r="S540" s="788"/>
      <c r="T540" s="788"/>
      <c r="U540" s="788"/>
      <c r="V540" s="788"/>
      <c r="W540" s="788"/>
      <c r="X540" s="788"/>
      <c r="Y540" s="788"/>
      <c r="Z540" s="788"/>
      <c r="AA540" s="771"/>
      <c r="AB540" s="771"/>
      <c r="AC540" s="771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91">
        <v>4680115885189</v>
      </c>
      <c r="E541" s="792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91">
        <v>4680115885172</v>
      </c>
      <c r="E542" s="792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91">
        <v>4680115885110</v>
      </c>
      <c r="E543" s="792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91">
        <v>4680115885219</v>
      </c>
      <c r="E544" s="792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87"/>
      <c r="B545" s="788"/>
      <c r="C545" s="788"/>
      <c r="D545" s="788"/>
      <c r="E545" s="788"/>
      <c r="F545" s="788"/>
      <c r="G545" s="788"/>
      <c r="H545" s="788"/>
      <c r="I545" s="788"/>
      <c r="J545" s="788"/>
      <c r="K545" s="788"/>
      <c r="L545" s="788"/>
      <c r="M545" s="788"/>
      <c r="N545" s="788"/>
      <c r="O545" s="789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88"/>
      <c r="B546" s="788"/>
      <c r="C546" s="788"/>
      <c r="D546" s="788"/>
      <c r="E546" s="788"/>
      <c r="F546" s="788"/>
      <c r="G546" s="788"/>
      <c r="H546" s="788"/>
      <c r="I546" s="788"/>
      <c r="J546" s="788"/>
      <c r="K546" s="788"/>
      <c r="L546" s="788"/>
      <c r="M546" s="788"/>
      <c r="N546" s="788"/>
      <c r="O546" s="789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8" t="s">
        <v>857</v>
      </c>
      <c r="B547" s="788"/>
      <c r="C547" s="788"/>
      <c r="D547" s="788"/>
      <c r="E547" s="788"/>
      <c r="F547" s="788"/>
      <c r="G547" s="788"/>
      <c r="H547" s="788"/>
      <c r="I547" s="788"/>
      <c r="J547" s="788"/>
      <c r="K547" s="788"/>
      <c r="L547" s="788"/>
      <c r="M547" s="788"/>
      <c r="N547" s="788"/>
      <c r="O547" s="788"/>
      <c r="P547" s="788"/>
      <c r="Q547" s="788"/>
      <c r="R547" s="788"/>
      <c r="S547" s="788"/>
      <c r="T547" s="788"/>
      <c r="U547" s="788"/>
      <c r="V547" s="788"/>
      <c r="W547" s="788"/>
      <c r="X547" s="788"/>
      <c r="Y547" s="788"/>
      <c r="Z547" s="788"/>
      <c r="AA547" s="772"/>
      <c r="AB547" s="772"/>
      <c r="AC547" s="772"/>
    </row>
    <row r="548" spans="1:68" ht="14.25" customHeight="1" x14ac:dyDescent="0.25">
      <c r="A548" s="800" t="s">
        <v>64</v>
      </c>
      <c r="B548" s="788"/>
      <c r="C548" s="788"/>
      <c r="D548" s="788"/>
      <c r="E548" s="788"/>
      <c r="F548" s="788"/>
      <c r="G548" s="788"/>
      <c r="H548" s="788"/>
      <c r="I548" s="788"/>
      <c r="J548" s="788"/>
      <c r="K548" s="788"/>
      <c r="L548" s="788"/>
      <c r="M548" s="788"/>
      <c r="N548" s="788"/>
      <c r="O548" s="788"/>
      <c r="P548" s="788"/>
      <c r="Q548" s="788"/>
      <c r="R548" s="788"/>
      <c r="S548" s="788"/>
      <c r="T548" s="788"/>
      <c r="U548" s="788"/>
      <c r="V548" s="788"/>
      <c r="W548" s="788"/>
      <c r="X548" s="788"/>
      <c r="Y548" s="788"/>
      <c r="Z548" s="788"/>
      <c r="AA548" s="771"/>
      <c r="AB548" s="771"/>
      <c r="AC548" s="771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91">
        <v>4680115885103</v>
      </c>
      <c r="E549" s="792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87"/>
      <c r="B550" s="788"/>
      <c r="C550" s="788"/>
      <c r="D550" s="788"/>
      <c r="E550" s="788"/>
      <c r="F550" s="788"/>
      <c r="G550" s="788"/>
      <c r="H550" s="788"/>
      <c r="I550" s="788"/>
      <c r="J550" s="788"/>
      <c r="K550" s="788"/>
      <c r="L550" s="788"/>
      <c r="M550" s="788"/>
      <c r="N550" s="788"/>
      <c r="O550" s="789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88"/>
      <c r="B551" s="788"/>
      <c r="C551" s="788"/>
      <c r="D551" s="788"/>
      <c r="E551" s="788"/>
      <c r="F551" s="788"/>
      <c r="G551" s="788"/>
      <c r="H551" s="788"/>
      <c r="I551" s="788"/>
      <c r="J551" s="788"/>
      <c r="K551" s="788"/>
      <c r="L551" s="788"/>
      <c r="M551" s="788"/>
      <c r="N551" s="788"/>
      <c r="O551" s="789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4" t="s">
        <v>861</v>
      </c>
      <c r="B552" s="875"/>
      <c r="C552" s="875"/>
      <c r="D552" s="875"/>
      <c r="E552" s="875"/>
      <c r="F552" s="875"/>
      <c r="G552" s="875"/>
      <c r="H552" s="875"/>
      <c r="I552" s="875"/>
      <c r="J552" s="875"/>
      <c r="K552" s="875"/>
      <c r="L552" s="875"/>
      <c r="M552" s="875"/>
      <c r="N552" s="875"/>
      <c r="O552" s="875"/>
      <c r="P552" s="875"/>
      <c r="Q552" s="875"/>
      <c r="R552" s="875"/>
      <c r="S552" s="875"/>
      <c r="T552" s="875"/>
      <c r="U552" s="875"/>
      <c r="V552" s="875"/>
      <c r="W552" s="875"/>
      <c r="X552" s="875"/>
      <c r="Y552" s="875"/>
      <c r="Z552" s="875"/>
      <c r="AA552" s="48"/>
      <c r="AB552" s="48"/>
      <c r="AC552" s="48"/>
    </row>
    <row r="553" spans="1:68" ht="16.5" customHeight="1" x14ac:dyDescent="0.25">
      <c r="A553" s="808" t="s">
        <v>861</v>
      </c>
      <c r="B553" s="788"/>
      <c r="C553" s="788"/>
      <c r="D553" s="788"/>
      <c r="E553" s="788"/>
      <c r="F553" s="788"/>
      <c r="G553" s="788"/>
      <c r="H553" s="788"/>
      <c r="I553" s="788"/>
      <c r="J553" s="788"/>
      <c r="K553" s="788"/>
      <c r="L553" s="788"/>
      <c r="M553" s="788"/>
      <c r="N553" s="788"/>
      <c r="O553" s="788"/>
      <c r="P553" s="788"/>
      <c r="Q553" s="788"/>
      <c r="R553" s="788"/>
      <c r="S553" s="788"/>
      <c r="T553" s="788"/>
      <c r="U553" s="788"/>
      <c r="V553" s="788"/>
      <c r="W553" s="788"/>
      <c r="X553" s="788"/>
      <c r="Y553" s="788"/>
      <c r="Z553" s="788"/>
      <c r="AA553" s="772"/>
      <c r="AB553" s="772"/>
      <c r="AC553" s="772"/>
    </row>
    <row r="554" spans="1:68" ht="14.25" customHeight="1" x14ac:dyDescent="0.25">
      <c r="A554" s="800" t="s">
        <v>115</v>
      </c>
      <c r="B554" s="788"/>
      <c r="C554" s="788"/>
      <c r="D554" s="788"/>
      <c r="E554" s="788"/>
      <c r="F554" s="788"/>
      <c r="G554" s="788"/>
      <c r="H554" s="788"/>
      <c r="I554" s="788"/>
      <c r="J554" s="788"/>
      <c r="K554" s="788"/>
      <c r="L554" s="788"/>
      <c r="M554" s="788"/>
      <c r="N554" s="788"/>
      <c r="O554" s="788"/>
      <c r="P554" s="788"/>
      <c r="Q554" s="788"/>
      <c r="R554" s="788"/>
      <c r="S554" s="788"/>
      <c r="T554" s="788"/>
      <c r="U554" s="788"/>
      <c r="V554" s="788"/>
      <c r="W554" s="788"/>
      <c r="X554" s="788"/>
      <c r="Y554" s="788"/>
      <c r="Z554" s="788"/>
      <c r="AA554" s="771"/>
      <c r="AB554" s="771"/>
      <c r="AC554" s="771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91">
        <v>4680115885479</v>
      </c>
      <c r="E555" s="792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8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91">
        <v>4607091389067</v>
      </c>
      <c r="E556" s="79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91">
        <v>4680115885271</v>
      </c>
      <c r="E557" s="79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91">
        <v>4680115884502</v>
      </c>
      <c r="E558" s="79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91">
        <v>4607091389104</v>
      </c>
      <c r="E559" s="79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91">
        <v>4680115884519</v>
      </c>
      <c r="E560" s="79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91">
        <v>4680115885226</v>
      </c>
      <c r="E561" s="79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91">
        <v>4680115880603</v>
      </c>
      <c r="E562" s="79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91">
        <v>4680115880603</v>
      </c>
      <c r="E563" s="79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91">
        <v>4680115882782</v>
      </c>
      <c r="E564" s="79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91">
        <v>4607091389982</v>
      </c>
      <c r="E565" s="79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91">
        <v>4607091389982</v>
      </c>
      <c r="E566" s="79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7"/>
      <c r="B567" s="788"/>
      <c r="C567" s="788"/>
      <c r="D567" s="788"/>
      <c r="E567" s="788"/>
      <c r="F567" s="788"/>
      <c r="G567" s="788"/>
      <c r="H567" s="788"/>
      <c r="I567" s="788"/>
      <c r="J567" s="788"/>
      <c r="K567" s="788"/>
      <c r="L567" s="788"/>
      <c r="M567" s="788"/>
      <c r="N567" s="788"/>
      <c r="O567" s="789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x14ac:dyDescent="0.2">
      <c r="A568" s="788"/>
      <c r="B568" s="788"/>
      <c r="C568" s="788"/>
      <c r="D568" s="788"/>
      <c r="E568" s="788"/>
      <c r="F568" s="788"/>
      <c r="G568" s="788"/>
      <c r="H568" s="788"/>
      <c r="I568" s="788"/>
      <c r="J568" s="788"/>
      <c r="K568" s="788"/>
      <c r="L568" s="788"/>
      <c r="M568" s="788"/>
      <c r="N568" s="788"/>
      <c r="O568" s="789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88"/>
      <c r="C569" s="788"/>
      <c r="D569" s="788"/>
      <c r="E569" s="788"/>
      <c r="F569" s="788"/>
      <c r="G569" s="788"/>
      <c r="H569" s="788"/>
      <c r="I569" s="788"/>
      <c r="J569" s="788"/>
      <c r="K569" s="788"/>
      <c r="L569" s="788"/>
      <c r="M569" s="788"/>
      <c r="N569" s="788"/>
      <c r="O569" s="788"/>
      <c r="P569" s="788"/>
      <c r="Q569" s="788"/>
      <c r="R569" s="788"/>
      <c r="S569" s="788"/>
      <c r="T569" s="788"/>
      <c r="U569" s="788"/>
      <c r="V569" s="788"/>
      <c r="W569" s="788"/>
      <c r="X569" s="788"/>
      <c r="Y569" s="788"/>
      <c r="Z569" s="788"/>
      <c r="AA569" s="771"/>
      <c r="AB569" s="771"/>
      <c r="AC569" s="771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91">
        <v>4607091388930</v>
      </c>
      <c r="E570" s="79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91">
        <v>4680115880054</v>
      </c>
      <c r="E571" s="792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91">
        <v>4680115880054</v>
      </c>
      <c r="E572" s="792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7"/>
      <c r="B573" s="788"/>
      <c r="C573" s="788"/>
      <c r="D573" s="788"/>
      <c r="E573" s="788"/>
      <c r="F573" s="788"/>
      <c r="G573" s="788"/>
      <c r="H573" s="788"/>
      <c r="I573" s="788"/>
      <c r="J573" s="788"/>
      <c r="K573" s="788"/>
      <c r="L573" s="788"/>
      <c r="M573" s="788"/>
      <c r="N573" s="788"/>
      <c r="O573" s="789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88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89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88"/>
      <c r="P575" s="788"/>
      <c r="Q575" s="788"/>
      <c r="R575" s="788"/>
      <c r="S575" s="788"/>
      <c r="T575" s="788"/>
      <c r="U575" s="788"/>
      <c r="V575" s="788"/>
      <c r="W575" s="788"/>
      <c r="X575" s="788"/>
      <c r="Y575" s="788"/>
      <c r="Z575" s="788"/>
      <c r="AA575" s="771"/>
      <c r="AB575" s="771"/>
      <c r="AC575" s="771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91">
        <v>4680115883116</v>
      </c>
      <c r="E576" s="79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91">
        <v>4680115883093</v>
      </c>
      <c r="E577" s="79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91">
        <v>4680115883109</v>
      </c>
      <c r="E578" s="79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91">
        <v>4680115882072</v>
      </c>
      <c r="E579" s="79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91">
        <v>4680115882072</v>
      </c>
      <c r="E580" s="79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91">
        <v>4680115882102</v>
      </c>
      <c r="E581" s="79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91">
        <v>4680115882102</v>
      </c>
      <c r="E582" s="79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91">
        <v>4680115882096</v>
      </c>
      <c r="E583" s="79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91">
        <v>4680115882096</v>
      </c>
      <c r="E584" s="79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7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89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89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88"/>
      <c r="C587" s="788"/>
      <c r="D587" s="788"/>
      <c r="E587" s="788"/>
      <c r="F587" s="788"/>
      <c r="G587" s="788"/>
      <c r="H587" s="788"/>
      <c r="I587" s="788"/>
      <c r="J587" s="788"/>
      <c r="K587" s="788"/>
      <c r="L587" s="788"/>
      <c r="M587" s="788"/>
      <c r="N587" s="788"/>
      <c r="O587" s="788"/>
      <c r="P587" s="788"/>
      <c r="Q587" s="788"/>
      <c r="R587" s="788"/>
      <c r="S587" s="788"/>
      <c r="T587" s="788"/>
      <c r="U587" s="788"/>
      <c r="V587" s="788"/>
      <c r="W587" s="788"/>
      <c r="X587" s="788"/>
      <c r="Y587" s="788"/>
      <c r="Z587" s="788"/>
      <c r="AA587" s="771"/>
      <c r="AB587" s="771"/>
      <c r="AC587" s="771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91">
        <v>4607091383409</v>
      </c>
      <c r="E588" s="79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91">
        <v>4607091383416</v>
      </c>
      <c r="E589" s="79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91">
        <v>4680115883536</v>
      </c>
      <c r="E590" s="792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87"/>
      <c r="B591" s="788"/>
      <c r="C591" s="788"/>
      <c r="D591" s="788"/>
      <c r="E591" s="788"/>
      <c r="F591" s="788"/>
      <c r="G591" s="788"/>
      <c r="H591" s="788"/>
      <c r="I591" s="788"/>
      <c r="J591" s="788"/>
      <c r="K591" s="788"/>
      <c r="L591" s="788"/>
      <c r="M591" s="788"/>
      <c r="N591" s="788"/>
      <c r="O591" s="789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88"/>
      <c r="B592" s="788"/>
      <c r="C592" s="788"/>
      <c r="D592" s="788"/>
      <c r="E592" s="788"/>
      <c r="F592" s="788"/>
      <c r="G592" s="788"/>
      <c r="H592" s="788"/>
      <c r="I592" s="788"/>
      <c r="J592" s="788"/>
      <c r="K592" s="788"/>
      <c r="L592" s="788"/>
      <c r="M592" s="788"/>
      <c r="N592" s="788"/>
      <c r="O592" s="789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88"/>
      <c r="C593" s="788"/>
      <c r="D593" s="788"/>
      <c r="E593" s="788"/>
      <c r="F593" s="788"/>
      <c r="G593" s="788"/>
      <c r="H593" s="788"/>
      <c r="I593" s="788"/>
      <c r="J593" s="788"/>
      <c r="K593" s="788"/>
      <c r="L593" s="788"/>
      <c r="M593" s="788"/>
      <c r="N593" s="788"/>
      <c r="O593" s="788"/>
      <c r="P593" s="788"/>
      <c r="Q593" s="788"/>
      <c r="R593" s="788"/>
      <c r="S593" s="788"/>
      <c r="T593" s="788"/>
      <c r="U593" s="788"/>
      <c r="V593" s="788"/>
      <c r="W593" s="788"/>
      <c r="X593" s="788"/>
      <c r="Y593" s="788"/>
      <c r="Z593" s="788"/>
      <c r="AA593" s="771"/>
      <c r="AB593" s="771"/>
      <c r="AC593" s="771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91">
        <v>4680115885035</v>
      </c>
      <c r="E594" s="79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91">
        <v>4680115885936</v>
      </c>
      <c r="E595" s="79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9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87"/>
      <c r="B596" s="788"/>
      <c r="C596" s="788"/>
      <c r="D596" s="788"/>
      <c r="E596" s="788"/>
      <c r="F596" s="788"/>
      <c r="G596" s="788"/>
      <c r="H596" s="788"/>
      <c r="I596" s="788"/>
      <c r="J596" s="788"/>
      <c r="K596" s="788"/>
      <c r="L596" s="788"/>
      <c r="M596" s="788"/>
      <c r="N596" s="788"/>
      <c r="O596" s="789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88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89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4" t="s">
        <v>933</v>
      </c>
      <c r="B598" s="875"/>
      <c r="C598" s="875"/>
      <c r="D598" s="875"/>
      <c r="E598" s="875"/>
      <c r="F598" s="875"/>
      <c r="G598" s="875"/>
      <c r="H598" s="875"/>
      <c r="I598" s="875"/>
      <c r="J598" s="875"/>
      <c r="K598" s="875"/>
      <c r="L598" s="875"/>
      <c r="M598" s="875"/>
      <c r="N598" s="875"/>
      <c r="O598" s="875"/>
      <c r="P598" s="875"/>
      <c r="Q598" s="875"/>
      <c r="R598" s="875"/>
      <c r="S598" s="875"/>
      <c r="T598" s="875"/>
      <c r="U598" s="875"/>
      <c r="V598" s="875"/>
      <c r="W598" s="875"/>
      <c r="X598" s="875"/>
      <c r="Y598" s="875"/>
      <c r="Z598" s="875"/>
      <c r="AA598" s="48"/>
      <c r="AB598" s="48"/>
      <c r="AC598" s="48"/>
    </row>
    <row r="599" spans="1:68" ht="16.5" customHeight="1" x14ac:dyDescent="0.25">
      <c r="A599" s="808" t="s">
        <v>933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72"/>
      <c r="AB599" s="772"/>
      <c r="AC599" s="772"/>
    </row>
    <row r="600" spans="1:68" ht="14.25" customHeight="1" x14ac:dyDescent="0.25">
      <c r="A600" s="800" t="s">
        <v>115</v>
      </c>
      <c r="B600" s="788"/>
      <c r="C600" s="788"/>
      <c r="D600" s="788"/>
      <c r="E600" s="788"/>
      <c r="F600" s="788"/>
      <c r="G600" s="788"/>
      <c r="H600" s="788"/>
      <c r="I600" s="788"/>
      <c r="J600" s="788"/>
      <c r="K600" s="788"/>
      <c r="L600" s="788"/>
      <c r="M600" s="788"/>
      <c r="N600" s="788"/>
      <c r="O600" s="788"/>
      <c r="P600" s="788"/>
      <c r="Q600" s="788"/>
      <c r="R600" s="788"/>
      <c r="S600" s="788"/>
      <c r="T600" s="788"/>
      <c r="U600" s="788"/>
      <c r="V600" s="788"/>
      <c r="W600" s="788"/>
      <c r="X600" s="788"/>
      <c r="Y600" s="788"/>
      <c r="Z600" s="788"/>
      <c r="AA600" s="771"/>
      <c r="AB600" s="771"/>
      <c r="AC600" s="771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91">
        <v>4640242181011</v>
      </c>
      <c r="E601" s="79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6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91">
        <v>4640242180441</v>
      </c>
      <c r="E602" s="79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7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91">
        <v>4640242180564</v>
      </c>
      <c r="E603" s="79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70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91">
        <v>4640242180922</v>
      </c>
      <c r="E604" s="79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3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91">
        <v>4640242181189</v>
      </c>
      <c r="E605" s="79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7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91">
        <v>4640242180038</v>
      </c>
      <c r="E606" s="79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8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91">
        <v>4640242181172</v>
      </c>
      <c r="E607" s="79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2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87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789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88"/>
      <c r="B609" s="788"/>
      <c r="C609" s="788"/>
      <c r="D609" s="788"/>
      <c r="E609" s="788"/>
      <c r="F609" s="788"/>
      <c r="G609" s="788"/>
      <c r="H609" s="788"/>
      <c r="I609" s="788"/>
      <c r="J609" s="788"/>
      <c r="K609" s="788"/>
      <c r="L609" s="788"/>
      <c r="M609" s="788"/>
      <c r="N609" s="788"/>
      <c r="O609" s="789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88"/>
      <c r="C610" s="788"/>
      <c r="D610" s="788"/>
      <c r="E610" s="788"/>
      <c r="F610" s="788"/>
      <c r="G610" s="788"/>
      <c r="H610" s="788"/>
      <c r="I610" s="788"/>
      <c r="J610" s="788"/>
      <c r="K610" s="788"/>
      <c r="L610" s="788"/>
      <c r="M610" s="788"/>
      <c r="N610" s="788"/>
      <c r="O610" s="788"/>
      <c r="P610" s="788"/>
      <c r="Q610" s="788"/>
      <c r="R610" s="788"/>
      <c r="S610" s="788"/>
      <c r="T610" s="788"/>
      <c r="U610" s="788"/>
      <c r="V610" s="788"/>
      <c r="W610" s="788"/>
      <c r="X610" s="788"/>
      <c r="Y610" s="788"/>
      <c r="Z610" s="788"/>
      <c r="AA610" s="771"/>
      <c r="AB610" s="771"/>
      <c r="AC610" s="771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91">
        <v>4640242180519</v>
      </c>
      <c r="E611" s="79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9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91">
        <v>4640242180526</v>
      </c>
      <c r="E612" s="79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30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91">
        <v>4640242180090</v>
      </c>
      <c r="E613" s="79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93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91">
        <v>4640242181363</v>
      </c>
      <c r="E614" s="79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4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87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89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88"/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9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88"/>
      <c r="C617" s="788"/>
      <c r="D617" s="788"/>
      <c r="E617" s="788"/>
      <c r="F617" s="788"/>
      <c r="G617" s="788"/>
      <c r="H617" s="788"/>
      <c r="I617" s="788"/>
      <c r="J617" s="788"/>
      <c r="K617" s="788"/>
      <c r="L617" s="788"/>
      <c r="M617" s="788"/>
      <c r="N617" s="788"/>
      <c r="O617" s="788"/>
      <c r="P617" s="788"/>
      <c r="Q617" s="788"/>
      <c r="R617" s="788"/>
      <c r="S617" s="788"/>
      <c r="T617" s="788"/>
      <c r="U617" s="788"/>
      <c r="V617" s="788"/>
      <c r="W617" s="788"/>
      <c r="X617" s="788"/>
      <c r="Y617" s="788"/>
      <c r="Z617" s="788"/>
      <c r="AA617" s="771"/>
      <c r="AB617" s="771"/>
      <c r="AC617" s="771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91">
        <v>4640242180816</v>
      </c>
      <c r="E618" s="79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6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91">
        <v>4640242180595</v>
      </c>
      <c r="E619" s="79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91">
        <v>4640242181615</v>
      </c>
      <c r="E620" s="79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1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91">
        <v>4640242181639</v>
      </c>
      <c r="E621" s="79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2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91">
        <v>4640242181622</v>
      </c>
      <c r="E622" s="79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1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91">
        <v>4640242180908</v>
      </c>
      <c r="E623" s="79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8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91">
        <v>4640242180489</v>
      </c>
      <c r="E624" s="79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7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87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89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89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71"/>
      <c r="AB627" s="771"/>
      <c r="AC627" s="771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91">
        <v>4640242180533</v>
      </c>
      <c r="E628" s="79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7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91">
        <v>4640242180533</v>
      </c>
      <c r="E629" s="79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7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91">
        <v>4640242180540</v>
      </c>
      <c r="E630" s="79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86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91">
        <v>4640242180540</v>
      </c>
      <c r="E631" s="79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91">
        <v>4640242181233</v>
      </c>
      <c r="E632" s="79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91">
        <v>4640242181233</v>
      </c>
      <c r="E633" s="792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101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91">
        <v>4640242181226</v>
      </c>
      <c r="E634" s="79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1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91">
        <v>4640242181226</v>
      </c>
      <c r="E635" s="792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82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87"/>
      <c r="B636" s="788"/>
      <c r="C636" s="788"/>
      <c r="D636" s="788"/>
      <c r="E636" s="788"/>
      <c r="F636" s="788"/>
      <c r="G636" s="788"/>
      <c r="H636" s="788"/>
      <c r="I636" s="788"/>
      <c r="J636" s="788"/>
      <c r="K636" s="788"/>
      <c r="L636" s="788"/>
      <c r="M636" s="788"/>
      <c r="N636" s="788"/>
      <c r="O636" s="789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88"/>
      <c r="B637" s="788"/>
      <c r="C637" s="788"/>
      <c r="D637" s="788"/>
      <c r="E637" s="788"/>
      <c r="F637" s="788"/>
      <c r="G637" s="788"/>
      <c r="H637" s="788"/>
      <c r="I637" s="788"/>
      <c r="J637" s="788"/>
      <c r="K637" s="788"/>
      <c r="L637" s="788"/>
      <c r="M637" s="788"/>
      <c r="N637" s="788"/>
      <c r="O637" s="789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88"/>
      <c r="P638" s="788"/>
      <c r="Q638" s="788"/>
      <c r="R638" s="788"/>
      <c r="S638" s="788"/>
      <c r="T638" s="788"/>
      <c r="U638" s="788"/>
      <c r="V638" s="788"/>
      <c r="W638" s="788"/>
      <c r="X638" s="788"/>
      <c r="Y638" s="788"/>
      <c r="Z638" s="788"/>
      <c r="AA638" s="771"/>
      <c r="AB638" s="771"/>
      <c r="AC638" s="771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91">
        <v>4640242180120</v>
      </c>
      <c r="E639" s="79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30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91">
        <v>4640242180120</v>
      </c>
      <c r="E640" s="79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5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91">
        <v>4640242180137</v>
      </c>
      <c r="E641" s="79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7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91">
        <v>4640242180137</v>
      </c>
      <c r="E642" s="79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7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87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89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88"/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9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8" t="s">
        <v>1033</v>
      </c>
      <c r="B645" s="788"/>
      <c r="C645" s="788"/>
      <c r="D645" s="788"/>
      <c r="E645" s="788"/>
      <c r="F645" s="788"/>
      <c r="G645" s="788"/>
      <c r="H645" s="788"/>
      <c r="I645" s="788"/>
      <c r="J645" s="788"/>
      <c r="K645" s="788"/>
      <c r="L645" s="788"/>
      <c r="M645" s="788"/>
      <c r="N645" s="788"/>
      <c r="O645" s="788"/>
      <c r="P645" s="788"/>
      <c r="Q645" s="788"/>
      <c r="R645" s="788"/>
      <c r="S645" s="788"/>
      <c r="T645" s="788"/>
      <c r="U645" s="788"/>
      <c r="V645" s="788"/>
      <c r="W645" s="788"/>
      <c r="X645" s="788"/>
      <c r="Y645" s="788"/>
      <c r="Z645" s="788"/>
      <c r="AA645" s="772"/>
      <c r="AB645" s="772"/>
      <c r="AC645" s="772"/>
    </row>
    <row r="646" spans="1:68" ht="14.25" customHeight="1" x14ac:dyDescent="0.25">
      <c r="A646" s="800" t="s">
        <v>115</v>
      </c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88"/>
      <c r="P646" s="788"/>
      <c r="Q646" s="788"/>
      <c r="R646" s="788"/>
      <c r="S646" s="788"/>
      <c r="T646" s="788"/>
      <c r="U646" s="788"/>
      <c r="V646" s="788"/>
      <c r="W646" s="788"/>
      <c r="X646" s="788"/>
      <c r="Y646" s="788"/>
      <c r="Z646" s="788"/>
      <c r="AA646" s="771"/>
      <c r="AB646" s="771"/>
      <c r="AC646" s="771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91">
        <v>4640242180045</v>
      </c>
      <c r="E647" s="79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1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91">
        <v>4640242180601</v>
      </c>
      <c r="E648" s="79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7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87"/>
      <c r="B649" s="788"/>
      <c r="C649" s="788"/>
      <c r="D649" s="788"/>
      <c r="E649" s="788"/>
      <c r="F649" s="788"/>
      <c r="G649" s="788"/>
      <c r="H649" s="788"/>
      <c r="I649" s="788"/>
      <c r="J649" s="788"/>
      <c r="K649" s="788"/>
      <c r="L649" s="788"/>
      <c r="M649" s="788"/>
      <c r="N649" s="788"/>
      <c r="O649" s="789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88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89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88"/>
      <c r="P651" s="788"/>
      <c r="Q651" s="788"/>
      <c r="R651" s="788"/>
      <c r="S651" s="788"/>
      <c r="T651" s="788"/>
      <c r="U651" s="788"/>
      <c r="V651" s="788"/>
      <c r="W651" s="788"/>
      <c r="X651" s="788"/>
      <c r="Y651" s="788"/>
      <c r="Z651" s="788"/>
      <c r="AA651" s="771"/>
      <c r="AB651" s="771"/>
      <c r="AC651" s="771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91">
        <v>4640242180090</v>
      </c>
      <c r="E652" s="79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4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87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789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789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788"/>
      <c r="P655" s="788"/>
      <c r="Q655" s="788"/>
      <c r="R655" s="788"/>
      <c r="S655" s="788"/>
      <c r="T655" s="788"/>
      <c r="U655" s="788"/>
      <c r="V655" s="788"/>
      <c r="W655" s="788"/>
      <c r="X655" s="788"/>
      <c r="Y655" s="788"/>
      <c r="Z655" s="788"/>
      <c r="AA655" s="771"/>
      <c r="AB655" s="771"/>
      <c r="AC655" s="771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91">
        <v>4640242180076</v>
      </c>
      <c r="E656" s="79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87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789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88"/>
      <c r="B658" s="788"/>
      <c r="C658" s="788"/>
      <c r="D658" s="788"/>
      <c r="E658" s="788"/>
      <c r="F658" s="788"/>
      <c r="G658" s="788"/>
      <c r="H658" s="788"/>
      <c r="I658" s="788"/>
      <c r="J658" s="788"/>
      <c r="K658" s="788"/>
      <c r="L658" s="788"/>
      <c r="M658" s="788"/>
      <c r="N658" s="788"/>
      <c r="O658" s="789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88"/>
      <c r="C659" s="788"/>
      <c r="D659" s="788"/>
      <c r="E659" s="788"/>
      <c r="F659" s="788"/>
      <c r="G659" s="788"/>
      <c r="H659" s="788"/>
      <c r="I659" s="788"/>
      <c r="J659" s="788"/>
      <c r="K659" s="788"/>
      <c r="L659" s="788"/>
      <c r="M659" s="788"/>
      <c r="N659" s="788"/>
      <c r="O659" s="788"/>
      <c r="P659" s="788"/>
      <c r="Q659" s="788"/>
      <c r="R659" s="788"/>
      <c r="S659" s="788"/>
      <c r="T659" s="788"/>
      <c r="U659" s="788"/>
      <c r="V659" s="788"/>
      <c r="W659" s="788"/>
      <c r="X659" s="788"/>
      <c r="Y659" s="788"/>
      <c r="Z659" s="788"/>
      <c r="AA659" s="771"/>
      <c r="AB659" s="771"/>
      <c r="AC659" s="771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91">
        <v>4640242180106</v>
      </c>
      <c r="E660" s="79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8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87"/>
      <c r="B661" s="788"/>
      <c r="C661" s="788"/>
      <c r="D661" s="788"/>
      <c r="E661" s="788"/>
      <c r="F661" s="788"/>
      <c r="G661" s="788"/>
      <c r="H661" s="788"/>
      <c r="I661" s="788"/>
      <c r="J661" s="788"/>
      <c r="K661" s="788"/>
      <c r="L661" s="788"/>
      <c r="M661" s="788"/>
      <c r="N661" s="788"/>
      <c r="O661" s="789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88"/>
      <c r="B662" s="788"/>
      <c r="C662" s="788"/>
      <c r="D662" s="788"/>
      <c r="E662" s="788"/>
      <c r="F662" s="788"/>
      <c r="G662" s="788"/>
      <c r="H662" s="788"/>
      <c r="I662" s="788"/>
      <c r="J662" s="788"/>
      <c r="K662" s="788"/>
      <c r="L662" s="788"/>
      <c r="M662" s="788"/>
      <c r="N662" s="788"/>
      <c r="O662" s="789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4"/>
      <c r="B663" s="788"/>
      <c r="C663" s="788"/>
      <c r="D663" s="788"/>
      <c r="E663" s="788"/>
      <c r="F663" s="788"/>
      <c r="G663" s="788"/>
      <c r="H663" s="788"/>
      <c r="I663" s="788"/>
      <c r="J663" s="788"/>
      <c r="K663" s="788"/>
      <c r="L663" s="788"/>
      <c r="M663" s="788"/>
      <c r="N663" s="788"/>
      <c r="O663" s="965"/>
      <c r="P663" s="936" t="s">
        <v>1054</v>
      </c>
      <c r="Q663" s="924"/>
      <c r="R663" s="924"/>
      <c r="S663" s="924"/>
      <c r="T663" s="924"/>
      <c r="U663" s="924"/>
      <c r="V663" s="925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2332.88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2370.6</v>
      </c>
      <c r="Z663" s="37"/>
      <c r="AA663" s="780"/>
      <c r="AB663" s="780"/>
      <c r="AC663" s="780"/>
    </row>
    <row r="664" spans="1:68" x14ac:dyDescent="0.2">
      <c r="A664" s="788"/>
      <c r="B664" s="788"/>
      <c r="C664" s="788"/>
      <c r="D664" s="788"/>
      <c r="E664" s="788"/>
      <c r="F664" s="788"/>
      <c r="G664" s="788"/>
      <c r="H664" s="788"/>
      <c r="I664" s="788"/>
      <c r="J664" s="788"/>
      <c r="K664" s="788"/>
      <c r="L664" s="788"/>
      <c r="M664" s="788"/>
      <c r="N664" s="788"/>
      <c r="O664" s="965"/>
      <c r="P664" s="936" t="s">
        <v>1055</v>
      </c>
      <c r="Q664" s="924"/>
      <c r="R664" s="924"/>
      <c r="S664" s="924"/>
      <c r="T664" s="924"/>
      <c r="U664" s="924"/>
      <c r="V664" s="925"/>
      <c r="W664" s="37" t="s">
        <v>69</v>
      </c>
      <c r="X664" s="779">
        <f>IFERROR(SUM(BM22:BM660),"0")</f>
        <v>2409.2847794871795</v>
      </c>
      <c r="Y664" s="779">
        <f>IFERROR(SUM(BN22:BN660),"0")</f>
        <v>2448.9839999999999</v>
      </c>
      <c r="Z664" s="37"/>
      <c r="AA664" s="780"/>
      <c r="AB664" s="780"/>
      <c r="AC664" s="780"/>
    </row>
    <row r="665" spans="1:68" x14ac:dyDescent="0.2">
      <c r="A665" s="788"/>
      <c r="B665" s="788"/>
      <c r="C665" s="788"/>
      <c r="D665" s="788"/>
      <c r="E665" s="788"/>
      <c r="F665" s="788"/>
      <c r="G665" s="788"/>
      <c r="H665" s="788"/>
      <c r="I665" s="788"/>
      <c r="J665" s="788"/>
      <c r="K665" s="788"/>
      <c r="L665" s="788"/>
      <c r="M665" s="788"/>
      <c r="N665" s="788"/>
      <c r="O665" s="965"/>
      <c r="P665" s="936" t="s">
        <v>1056</v>
      </c>
      <c r="Q665" s="924"/>
      <c r="R665" s="924"/>
      <c r="S665" s="924"/>
      <c r="T665" s="924"/>
      <c r="U665" s="924"/>
      <c r="V665" s="925"/>
      <c r="W665" s="37" t="s">
        <v>1057</v>
      </c>
      <c r="X665" s="38">
        <f>ROUNDUP(SUM(BO22:BO660),0)</f>
        <v>4</v>
      </c>
      <c r="Y665" s="38">
        <f>ROUNDUP(SUM(BP22:BP660),0)</f>
        <v>4</v>
      </c>
      <c r="Z665" s="37"/>
      <c r="AA665" s="780"/>
      <c r="AB665" s="780"/>
      <c r="AC665" s="780"/>
    </row>
    <row r="666" spans="1:68" x14ac:dyDescent="0.2">
      <c r="A666" s="788"/>
      <c r="B666" s="788"/>
      <c r="C666" s="788"/>
      <c r="D666" s="788"/>
      <c r="E666" s="788"/>
      <c r="F666" s="788"/>
      <c r="G666" s="788"/>
      <c r="H666" s="788"/>
      <c r="I666" s="788"/>
      <c r="J666" s="788"/>
      <c r="K666" s="788"/>
      <c r="L666" s="788"/>
      <c r="M666" s="788"/>
      <c r="N666" s="788"/>
      <c r="O666" s="965"/>
      <c r="P666" s="936" t="s">
        <v>1058</v>
      </c>
      <c r="Q666" s="924"/>
      <c r="R666" s="924"/>
      <c r="S666" s="924"/>
      <c r="T666" s="924"/>
      <c r="U666" s="924"/>
      <c r="V666" s="925"/>
      <c r="W666" s="37" t="s">
        <v>69</v>
      </c>
      <c r="X666" s="779">
        <f>GrossWeightTotal+PalletQtyTotal*25</f>
        <v>2509.2847794871795</v>
      </c>
      <c r="Y666" s="779">
        <f>GrossWeightTotalR+PalletQtyTotalR*25</f>
        <v>2548.9839999999999</v>
      </c>
      <c r="Z666" s="37"/>
      <c r="AA666" s="780"/>
      <c r="AB666" s="780"/>
      <c r="AC666" s="780"/>
    </row>
    <row r="667" spans="1:68" x14ac:dyDescent="0.2">
      <c r="A667" s="788"/>
      <c r="B667" s="788"/>
      <c r="C667" s="788"/>
      <c r="D667" s="788"/>
      <c r="E667" s="788"/>
      <c r="F667" s="788"/>
      <c r="G667" s="788"/>
      <c r="H667" s="788"/>
      <c r="I667" s="788"/>
      <c r="J667" s="788"/>
      <c r="K667" s="788"/>
      <c r="L667" s="788"/>
      <c r="M667" s="788"/>
      <c r="N667" s="788"/>
      <c r="O667" s="965"/>
      <c r="P667" s="936" t="s">
        <v>1059</v>
      </c>
      <c r="Q667" s="924"/>
      <c r="R667" s="924"/>
      <c r="S667" s="924"/>
      <c r="T667" s="924"/>
      <c r="U667" s="924"/>
      <c r="V667" s="925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158.85811965811965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163</v>
      </c>
      <c r="Z667" s="37"/>
      <c r="AA667" s="780"/>
      <c r="AB667" s="780"/>
      <c r="AC667" s="780"/>
    </row>
    <row r="668" spans="1:68" ht="14.25" customHeight="1" x14ac:dyDescent="0.2">
      <c r="A668" s="788"/>
      <c r="B668" s="788"/>
      <c r="C668" s="788"/>
      <c r="D668" s="788"/>
      <c r="E668" s="788"/>
      <c r="F668" s="788"/>
      <c r="G668" s="788"/>
      <c r="H668" s="788"/>
      <c r="I668" s="788"/>
      <c r="J668" s="788"/>
      <c r="K668" s="788"/>
      <c r="L668" s="788"/>
      <c r="M668" s="788"/>
      <c r="N668" s="788"/>
      <c r="O668" s="965"/>
      <c r="P668" s="936" t="s">
        <v>1060</v>
      </c>
      <c r="Q668" s="924"/>
      <c r="R668" s="924"/>
      <c r="S668" s="924"/>
      <c r="T668" s="924"/>
      <c r="U668" s="924"/>
      <c r="V668" s="925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3.5147699999999995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69" t="s">
        <v>63</v>
      </c>
      <c r="C670" s="818" t="s">
        <v>113</v>
      </c>
      <c r="D670" s="871"/>
      <c r="E670" s="871"/>
      <c r="F670" s="871"/>
      <c r="G670" s="871"/>
      <c r="H670" s="872"/>
      <c r="I670" s="818" t="s">
        <v>325</v>
      </c>
      <c r="J670" s="871"/>
      <c r="K670" s="871"/>
      <c r="L670" s="871"/>
      <c r="M670" s="871"/>
      <c r="N670" s="871"/>
      <c r="O670" s="871"/>
      <c r="P670" s="871"/>
      <c r="Q670" s="871"/>
      <c r="R670" s="871"/>
      <c r="S670" s="871"/>
      <c r="T670" s="871"/>
      <c r="U670" s="871"/>
      <c r="V670" s="872"/>
      <c r="W670" s="818" t="s">
        <v>662</v>
      </c>
      <c r="X670" s="872"/>
      <c r="Y670" s="818" t="s">
        <v>751</v>
      </c>
      <c r="Z670" s="871"/>
      <c r="AA670" s="871"/>
      <c r="AB670" s="872"/>
      <c r="AC670" s="769" t="s">
        <v>861</v>
      </c>
      <c r="AD670" s="818" t="s">
        <v>933</v>
      </c>
      <c r="AE670" s="872"/>
      <c r="AF670" s="770"/>
    </row>
    <row r="671" spans="1:68" ht="14.25" customHeight="1" thickTop="1" x14ac:dyDescent="0.2">
      <c r="A671" s="1088" t="s">
        <v>1063</v>
      </c>
      <c r="B671" s="818" t="s">
        <v>63</v>
      </c>
      <c r="C671" s="818" t="s">
        <v>114</v>
      </c>
      <c r="D671" s="818" t="s">
        <v>141</v>
      </c>
      <c r="E671" s="818" t="s">
        <v>221</v>
      </c>
      <c r="F671" s="818" t="s">
        <v>245</v>
      </c>
      <c r="G671" s="818" t="s">
        <v>291</v>
      </c>
      <c r="H671" s="818" t="s">
        <v>113</v>
      </c>
      <c r="I671" s="818" t="s">
        <v>326</v>
      </c>
      <c r="J671" s="818" t="s">
        <v>350</v>
      </c>
      <c r="K671" s="818" t="s">
        <v>428</v>
      </c>
      <c r="L671" s="818" t="s">
        <v>449</v>
      </c>
      <c r="M671" s="818" t="s">
        <v>473</v>
      </c>
      <c r="N671" s="770"/>
      <c r="O671" s="818" t="s">
        <v>500</v>
      </c>
      <c r="P671" s="818" t="s">
        <v>503</v>
      </c>
      <c r="Q671" s="818" t="s">
        <v>512</v>
      </c>
      <c r="R671" s="818" t="s">
        <v>528</v>
      </c>
      <c r="S671" s="818" t="s">
        <v>538</v>
      </c>
      <c r="T671" s="818" t="s">
        <v>551</v>
      </c>
      <c r="U671" s="818" t="s">
        <v>562</v>
      </c>
      <c r="V671" s="818" t="s">
        <v>649</v>
      </c>
      <c r="W671" s="818" t="s">
        <v>663</v>
      </c>
      <c r="X671" s="818" t="s">
        <v>707</v>
      </c>
      <c r="Y671" s="818" t="s">
        <v>752</v>
      </c>
      <c r="Z671" s="818" t="s">
        <v>820</v>
      </c>
      <c r="AA671" s="818" t="s">
        <v>845</v>
      </c>
      <c r="AB671" s="818" t="s">
        <v>857</v>
      </c>
      <c r="AC671" s="818" t="s">
        <v>861</v>
      </c>
      <c r="AD671" s="818" t="s">
        <v>933</v>
      </c>
      <c r="AE671" s="818" t="s">
        <v>1033</v>
      </c>
      <c r="AF671" s="770"/>
    </row>
    <row r="672" spans="1:68" ht="13.5" customHeight="1" thickBot="1" x14ac:dyDescent="0.25">
      <c r="A672" s="1089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70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70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28.2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0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23.4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2319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0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A655:Z655"/>
    <mergeCell ref="P218:T218"/>
    <mergeCell ref="P671:P672"/>
    <mergeCell ref="P311:V311"/>
    <mergeCell ref="A21:Z21"/>
    <mergeCell ref="A192:Z192"/>
    <mergeCell ref="P438:V438"/>
    <mergeCell ref="A415:Z415"/>
    <mergeCell ref="P661:V661"/>
    <mergeCell ref="D42:E42"/>
    <mergeCell ref="A181:Z181"/>
    <mergeCell ref="P363:T363"/>
    <mergeCell ref="D17:E18"/>
    <mergeCell ref="A479:Z479"/>
    <mergeCell ref="D642:E642"/>
    <mergeCell ref="P71:T71"/>
    <mergeCell ref="D542:E542"/>
    <mergeCell ref="X17:X18"/>
    <mergeCell ref="D123:E123"/>
    <mergeCell ref="P58:T58"/>
    <mergeCell ref="D421:E421"/>
    <mergeCell ref="D50:E50"/>
    <mergeCell ref="P307:T307"/>
    <mergeCell ref="D579:E579"/>
    <mergeCell ref="U17:V17"/>
    <mergeCell ref="Y17:Y18"/>
    <mergeCell ref="P372:V372"/>
    <mergeCell ref="D57:E57"/>
    <mergeCell ref="A8:C8"/>
    <mergeCell ref="P124:T124"/>
    <mergeCell ref="P385:T385"/>
    <mergeCell ref="P410:T410"/>
    <mergeCell ref="D293:E293"/>
    <mergeCell ref="P447:T447"/>
    <mergeCell ref="P360:T360"/>
    <mergeCell ref="D32:E32"/>
    <mergeCell ref="A153:Z153"/>
    <mergeCell ref="P608:V608"/>
    <mergeCell ref="A477:O478"/>
    <mergeCell ref="D268:E268"/>
    <mergeCell ref="D566:E566"/>
    <mergeCell ref="P449:T449"/>
    <mergeCell ref="A10:C10"/>
    <mergeCell ref="P126:T126"/>
    <mergeCell ref="P586:V586"/>
    <mergeCell ref="AC671:AC672"/>
    <mergeCell ref="P293:T293"/>
    <mergeCell ref="D336:E336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23:V23"/>
    <mergeCell ref="P145:V145"/>
    <mergeCell ref="P272:V272"/>
    <mergeCell ref="D133:E133"/>
    <mergeCell ref="P381:V381"/>
    <mergeCell ref="P443:V44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D458:E458"/>
    <mergeCell ref="H671:H672"/>
    <mergeCell ref="A258:O259"/>
    <mergeCell ref="J671:J672"/>
    <mergeCell ref="A249:Z249"/>
    <mergeCell ref="P289:V289"/>
    <mergeCell ref="A314:Z314"/>
    <mergeCell ref="P658:V658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F17:F18"/>
    <mergeCell ref="P199:T199"/>
    <mergeCell ref="D242:E242"/>
    <mergeCell ref="P290:V290"/>
    <mergeCell ref="P370:T370"/>
    <mergeCell ref="P497:T497"/>
    <mergeCell ref="D107:E107"/>
    <mergeCell ref="D549:E549"/>
    <mergeCell ref="D234:E234"/>
    <mergeCell ref="P288:T288"/>
    <mergeCell ref="D405:E405"/>
    <mergeCell ref="P484:T484"/>
    <mergeCell ref="P65:T65"/>
    <mergeCell ref="D576:E576"/>
    <mergeCell ref="P589:T589"/>
    <mergeCell ref="P70:T70"/>
    <mergeCell ref="A657:O658"/>
    <mergeCell ref="D216:E216"/>
    <mergeCell ref="D265:E265"/>
    <mergeCell ref="P536:T536"/>
    <mergeCell ref="A20:Z20"/>
    <mergeCell ref="P642:T642"/>
    <mergeCell ref="D452:E452"/>
    <mergeCell ref="D252:E252"/>
    <mergeCell ref="A318:Z318"/>
    <mergeCell ref="D623:E623"/>
    <mergeCell ref="P123:T123"/>
    <mergeCell ref="A112:Z112"/>
    <mergeCell ref="P529:V529"/>
    <mergeCell ref="P421:T421"/>
    <mergeCell ref="A554:Z554"/>
    <mergeCell ref="P579:T579"/>
    <mergeCell ref="A646:Z646"/>
    <mergeCell ref="D218:E218"/>
    <mergeCell ref="D641:E641"/>
    <mergeCell ref="P263:T263"/>
    <mergeCell ref="P653:V653"/>
    <mergeCell ref="D244:E244"/>
    <mergeCell ref="P228:T228"/>
    <mergeCell ref="P499:T499"/>
    <mergeCell ref="D342:E342"/>
    <mergeCell ref="D262:E262"/>
    <mergeCell ref="A593:Z593"/>
    <mergeCell ref="P368:T368"/>
    <mergeCell ref="P43:V43"/>
    <mergeCell ref="P85:T85"/>
    <mergeCell ref="D571:E571"/>
    <mergeCell ref="A329:O330"/>
    <mergeCell ref="F5:G5"/>
    <mergeCell ref="P55:V55"/>
    <mergeCell ref="P365:V365"/>
    <mergeCell ref="P663:V663"/>
    <mergeCell ref="A352:O353"/>
    <mergeCell ref="A25:Z25"/>
    <mergeCell ref="P442:V442"/>
    <mergeCell ref="P467:V467"/>
    <mergeCell ref="P67:T67"/>
    <mergeCell ref="P509:T509"/>
    <mergeCell ref="P119:V119"/>
    <mergeCell ref="D175:E175"/>
    <mergeCell ref="P601:T601"/>
    <mergeCell ref="C670:H670"/>
    <mergeCell ref="P82:T82"/>
    <mergeCell ref="D221:E221"/>
    <mergeCell ref="V11:W11"/>
    <mergeCell ref="P253:T253"/>
    <mergeCell ref="D392:E392"/>
    <mergeCell ref="D457:E457"/>
    <mergeCell ref="D628:E628"/>
    <mergeCell ref="P57:T57"/>
    <mergeCell ref="D165:E165"/>
    <mergeCell ref="P603:T603"/>
    <mergeCell ref="P486:T486"/>
    <mergeCell ref="P75:T75"/>
    <mergeCell ref="P342:T342"/>
    <mergeCell ref="P406:V406"/>
    <mergeCell ref="D323:E323"/>
    <mergeCell ref="D394:E394"/>
    <mergeCell ref="D279:E279"/>
    <mergeCell ref="D450:E450"/>
    <mergeCell ref="P2:W3"/>
    <mergeCell ref="P133:T133"/>
    <mergeCell ref="D560:E560"/>
    <mergeCell ref="D589:E589"/>
    <mergeCell ref="P127:T127"/>
    <mergeCell ref="P298:T298"/>
    <mergeCell ref="P198:T198"/>
    <mergeCell ref="D241:E241"/>
    <mergeCell ref="P347:T347"/>
    <mergeCell ref="P369:T369"/>
    <mergeCell ref="P418:T418"/>
    <mergeCell ref="D437:E437"/>
    <mergeCell ref="D228:E228"/>
    <mergeCell ref="D508:E508"/>
    <mergeCell ref="P583:T583"/>
    <mergeCell ref="P312:V312"/>
    <mergeCell ref="D526:E526"/>
    <mergeCell ref="D10:E10"/>
    <mergeCell ref="A23:O24"/>
    <mergeCell ref="P64:T64"/>
    <mergeCell ref="F10:G10"/>
    <mergeCell ref="P362:T362"/>
    <mergeCell ref="D34:E34"/>
    <mergeCell ref="D305:E305"/>
    <mergeCell ref="D562:E562"/>
    <mergeCell ref="D243:E243"/>
    <mergeCell ref="D544:E544"/>
    <mergeCell ref="D270:E270"/>
    <mergeCell ref="A550:O551"/>
    <mergeCell ref="P420:T420"/>
    <mergeCell ref="A130:Z130"/>
    <mergeCell ref="D528:E528"/>
    <mergeCell ref="M17:M18"/>
    <mergeCell ref="A531:Z531"/>
    <mergeCell ref="O17:O18"/>
    <mergeCell ref="P336:T336"/>
    <mergeCell ref="A469:Z469"/>
    <mergeCell ref="P258:V258"/>
    <mergeCell ref="P429:V429"/>
    <mergeCell ref="P223:V223"/>
    <mergeCell ref="A248:Z248"/>
    <mergeCell ref="A297:Z297"/>
    <mergeCell ref="P102:T102"/>
    <mergeCell ref="P417:T417"/>
    <mergeCell ref="P588:T588"/>
    <mergeCell ref="P196:T196"/>
    <mergeCell ref="D177:E177"/>
    <mergeCell ref="AD671:AD672"/>
    <mergeCell ref="D33:E33"/>
    <mergeCell ref="P585:V585"/>
    <mergeCell ref="A106:Z106"/>
    <mergeCell ref="P183:T183"/>
    <mergeCell ref="D164:E164"/>
    <mergeCell ref="D226:E226"/>
    <mergeCell ref="P352:V352"/>
    <mergeCell ref="A404:Z404"/>
    <mergeCell ref="D462:E462"/>
    <mergeCell ref="P652:T652"/>
    <mergeCell ref="A615:O616"/>
    <mergeCell ref="P643:V643"/>
    <mergeCell ref="D310:E310"/>
    <mergeCell ref="P364:T364"/>
    <mergeCell ref="D503:E503"/>
    <mergeCell ref="AD17:AF18"/>
    <mergeCell ref="I671:I672"/>
    <mergeCell ref="P639:T639"/>
    <mergeCell ref="K671:K672"/>
    <mergeCell ref="D449:E449"/>
    <mergeCell ref="P577:T577"/>
    <mergeCell ref="P49:T49"/>
    <mergeCell ref="P428:V428"/>
    <mergeCell ref="D620:E620"/>
    <mergeCell ref="A110:O111"/>
    <mergeCell ref="A166:O167"/>
    <mergeCell ref="D607:E607"/>
    <mergeCell ref="P107:T107"/>
    <mergeCell ref="P129:V129"/>
    <mergeCell ref="P101:T101"/>
    <mergeCell ref="A128:O129"/>
    <mergeCell ref="D215:E215"/>
    <mergeCell ref="D386:E386"/>
    <mergeCell ref="P465:T465"/>
    <mergeCell ref="D513:E513"/>
    <mergeCell ref="D557:E557"/>
    <mergeCell ref="P576:T576"/>
    <mergeCell ref="P641:T641"/>
    <mergeCell ref="A103:O104"/>
    <mergeCell ref="P650:V650"/>
    <mergeCell ref="P167:V167"/>
    <mergeCell ref="D101:E101"/>
    <mergeCell ref="A608:O609"/>
    <mergeCell ref="D570:E570"/>
    <mergeCell ref="P574:V574"/>
    <mergeCell ref="D647:E647"/>
    <mergeCell ref="A430:Z430"/>
    <mergeCell ref="D76:E76"/>
    <mergeCell ref="D22:E22"/>
    <mergeCell ref="A35:O36"/>
    <mergeCell ref="D155:E155"/>
    <mergeCell ref="D149:E149"/>
    <mergeCell ref="A333:O334"/>
    <mergeCell ref="P470:T470"/>
    <mergeCell ref="D447:E447"/>
    <mergeCell ref="A599:Z599"/>
    <mergeCell ref="D385:E385"/>
    <mergeCell ref="A320:O321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P463:T463"/>
    <mergeCell ref="A39:O40"/>
    <mergeCell ref="P578:T578"/>
    <mergeCell ref="A428:O429"/>
    <mergeCell ref="P357:T357"/>
    <mergeCell ref="D29:E29"/>
    <mergeCell ref="P592:V592"/>
    <mergeCell ref="D614:E614"/>
    <mergeCell ref="D95:E95"/>
    <mergeCell ref="P149:T149"/>
    <mergeCell ref="P174:T174"/>
    <mergeCell ref="D266:E266"/>
    <mergeCell ref="A9:C9"/>
    <mergeCell ref="P125:T125"/>
    <mergeCell ref="P557:T557"/>
    <mergeCell ref="D58:E58"/>
    <mergeCell ref="D500:E500"/>
    <mergeCell ref="C671:C672"/>
    <mergeCell ref="P568:V568"/>
    <mergeCell ref="P323:T323"/>
    <mergeCell ref="A414:Z414"/>
    <mergeCell ref="D231:E231"/>
    <mergeCell ref="P39:V39"/>
    <mergeCell ref="D358:E358"/>
    <mergeCell ref="P537:V537"/>
    <mergeCell ref="D594:E594"/>
    <mergeCell ref="A327:Z327"/>
    <mergeCell ref="P573:V573"/>
    <mergeCell ref="P648:T648"/>
    <mergeCell ref="P103:V103"/>
    <mergeCell ref="Q13:R13"/>
    <mergeCell ref="P97:V97"/>
    <mergeCell ref="P401:V401"/>
    <mergeCell ref="P339:V339"/>
    <mergeCell ref="P139:T139"/>
    <mergeCell ref="P637:V637"/>
    <mergeCell ref="A518:Z518"/>
    <mergeCell ref="P176:T176"/>
    <mergeCell ref="P560:T560"/>
    <mergeCell ref="P114:T114"/>
    <mergeCell ref="P241:T241"/>
    <mergeCell ref="D84:E84"/>
    <mergeCell ref="I670:V670"/>
    <mergeCell ref="P483:T483"/>
    <mergeCell ref="G17:G18"/>
    <mergeCell ref="P399:T399"/>
    <mergeCell ref="P184:V184"/>
    <mergeCell ref="P526:T52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288:E288"/>
    <mergeCell ref="A461:Z461"/>
    <mergeCell ref="P488:T488"/>
    <mergeCell ref="A507:Z507"/>
    <mergeCell ref="A412:O413"/>
    <mergeCell ref="D154:E154"/>
    <mergeCell ref="P282:T282"/>
    <mergeCell ref="P409:T409"/>
    <mergeCell ref="P580:T580"/>
    <mergeCell ref="D200:E200"/>
    <mergeCell ref="P555:T555"/>
    <mergeCell ref="A273:Z273"/>
    <mergeCell ref="P359:T359"/>
    <mergeCell ref="A444:Z444"/>
    <mergeCell ref="P48:T48"/>
    <mergeCell ref="D436:E436"/>
    <mergeCell ref="H5:M5"/>
    <mergeCell ref="A56:Z56"/>
    <mergeCell ref="P329:V329"/>
    <mergeCell ref="A214:Z214"/>
    <mergeCell ref="A456:Z456"/>
    <mergeCell ref="A341:Z341"/>
    <mergeCell ref="D6:M6"/>
    <mergeCell ref="A390:Z390"/>
    <mergeCell ref="A512:Z512"/>
    <mergeCell ref="P630:T630"/>
    <mergeCell ref="P175:T175"/>
    <mergeCell ref="D602:E602"/>
    <mergeCell ref="D83:E83"/>
    <mergeCell ref="A671:A672"/>
    <mergeCell ref="D143:E143"/>
    <mergeCell ref="A278:Z278"/>
    <mergeCell ref="P631:T631"/>
    <mergeCell ref="P227:T227"/>
    <mergeCell ref="D319:E319"/>
    <mergeCell ref="P398:T398"/>
    <mergeCell ref="D441:E441"/>
    <mergeCell ref="D368:E368"/>
    <mergeCell ref="A515:O516"/>
    <mergeCell ref="P525:T525"/>
    <mergeCell ref="W670:X670"/>
    <mergeCell ref="P177:T177"/>
    <mergeCell ref="D604:E604"/>
    <mergeCell ref="P33:T33"/>
    <mergeCell ref="A223:O224"/>
    <mergeCell ref="P93:T93"/>
    <mergeCell ref="P226:T226"/>
    <mergeCell ref="D85:E85"/>
    <mergeCell ref="V6:W9"/>
    <mergeCell ref="P256:T256"/>
    <mergeCell ref="D199:E199"/>
    <mergeCell ref="P38:T38"/>
    <mergeCell ref="V671:V672"/>
    <mergeCell ref="P109:T109"/>
    <mergeCell ref="A348:O349"/>
    <mergeCell ref="D364:E364"/>
    <mergeCell ref="P274:T274"/>
    <mergeCell ref="D497:E497"/>
    <mergeCell ref="D217:E217"/>
    <mergeCell ref="D484:E484"/>
    <mergeCell ref="P541:T541"/>
    <mergeCell ref="P84:T84"/>
    <mergeCell ref="P222:T222"/>
    <mergeCell ref="P22:T22"/>
    <mergeCell ref="D65:E65"/>
    <mergeCell ref="P193:T193"/>
    <mergeCell ref="P618:T618"/>
    <mergeCell ref="A61:Z61"/>
    <mergeCell ref="P605:T605"/>
    <mergeCell ref="P334:V334"/>
    <mergeCell ref="P257:T257"/>
    <mergeCell ref="P54:V54"/>
    <mergeCell ref="A517:Z517"/>
    <mergeCell ref="P521:V521"/>
    <mergeCell ref="D194:E194"/>
    <mergeCell ref="Z17:Z18"/>
    <mergeCell ref="P620:T620"/>
    <mergeCell ref="P271:V271"/>
    <mergeCell ref="P607:T607"/>
    <mergeCell ref="A41:Z41"/>
    <mergeCell ref="H10:M10"/>
    <mergeCell ref="AA17:AA18"/>
    <mergeCell ref="AC17:AC18"/>
    <mergeCell ref="P485:T485"/>
    <mergeCell ref="A122:Z122"/>
    <mergeCell ref="P108:T108"/>
    <mergeCell ref="P279:T279"/>
    <mergeCell ref="D393:E393"/>
    <mergeCell ref="D418:E418"/>
    <mergeCell ref="P666:V666"/>
    <mergeCell ref="P254:T254"/>
    <mergeCell ref="P251:T251"/>
    <mergeCell ref="P616:V616"/>
    <mergeCell ref="A435:Z435"/>
    <mergeCell ref="P487:T487"/>
    <mergeCell ref="A533:O534"/>
    <mergeCell ref="D420:E420"/>
    <mergeCell ref="AB17:AB18"/>
    <mergeCell ref="A90:Z90"/>
    <mergeCell ref="A277:Z277"/>
    <mergeCell ref="D446:E446"/>
    <mergeCell ref="P44:V44"/>
    <mergeCell ref="P550:V550"/>
    <mergeCell ref="P237:V237"/>
    <mergeCell ref="A575:Z575"/>
    <mergeCell ref="A150:O151"/>
    <mergeCell ref="P164:T164"/>
    <mergeCell ref="P120:V120"/>
    <mergeCell ref="D256:E256"/>
    <mergeCell ref="P269:T269"/>
    <mergeCell ref="A294:O295"/>
    <mergeCell ref="D299:E299"/>
    <mergeCell ref="H17:H18"/>
    <mergeCell ref="P532:T532"/>
    <mergeCell ref="P332:T332"/>
    <mergeCell ref="P217:T217"/>
    <mergeCell ref="P503:T503"/>
    <mergeCell ref="D198:E198"/>
    <mergeCell ref="A207:O208"/>
    <mergeCell ref="D269:E269"/>
    <mergeCell ref="D465:E465"/>
    <mergeCell ref="A505:O506"/>
    <mergeCell ref="P559:T559"/>
    <mergeCell ref="P104:V104"/>
    <mergeCell ref="P275:V275"/>
    <mergeCell ref="D427:E427"/>
    <mergeCell ref="D489:E489"/>
    <mergeCell ref="P27:T27"/>
    <mergeCell ref="D75:E75"/>
    <mergeCell ref="P154:T154"/>
    <mergeCell ref="D206:E206"/>
    <mergeCell ref="P247:V247"/>
    <mergeCell ref="A271:O272"/>
    <mergeCell ref="D504:E504"/>
    <mergeCell ref="A520:O521"/>
    <mergeCell ref="D298:E298"/>
    <mergeCell ref="P91:T91"/>
    <mergeCell ref="A158:Z158"/>
    <mergeCell ref="P500:T500"/>
    <mergeCell ref="P366:V366"/>
    <mergeCell ref="P468:V468"/>
    <mergeCell ref="P316:V316"/>
    <mergeCell ref="P462:T462"/>
    <mergeCell ref="D370:E370"/>
    <mergeCell ref="B671:B672"/>
    <mergeCell ref="D138:E138"/>
    <mergeCell ref="P393:T393"/>
    <mergeCell ref="P564:T564"/>
    <mergeCell ref="A510:O511"/>
    <mergeCell ref="P629:T629"/>
    <mergeCell ref="A186:Z186"/>
    <mergeCell ref="P232:T232"/>
    <mergeCell ref="P159:T159"/>
    <mergeCell ref="D140:E140"/>
    <mergeCell ref="D267:E267"/>
    <mergeCell ref="P566:T566"/>
    <mergeCell ref="A340:Z340"/>
    <mergeCell ref="D509:E509"/>
    <mergeCell ref="D425:E425"/>
    <mergeCell ref="D359:E359"/>
    <mergeCell ref="D601:E601"/>
    <mergeCell ref="P561:T561"/>
    <mergeCell ref="P632:T632"/>
    <mergeCell ref="U671:U672"/>
    <mergeCell ref="W671:W672"/>
    <mergeCell ref="A587:Z587"/>
    <mergeCell ref="P664:V664"/>
    <mergeCell ref="A598:Z598"/>
    <mergeCell ref="A651:Z651"/>
    <mergeCell ref="D541:E541"/>
    <mergeCell ref="P633:T633"/>
    <mergeCell ref="D222:E222"/>
    <mergeCell ref="A529:O530"/>
    <mergeCell ref="P490:T490"/>
    <mergeCell ref="P346:T346"/>
    <mergeCell ref="D227:E227"/>
    <mergeCell ref="P441:T441"/>
    <mergeCell ref="P612:T612"/>
    <mergeCell ref="D51:E51"/>
    <mergeCell ref="P235:T235"/>
    <mergeCell ref="A365:O366"/>
    <mergeCell ref="P306:T306"/>
    <mergeCell ref="P157:V157"/>
    <mergeCell ref="P213:V213"/>
    <mergeCell ref="A209:Z209"/>
    <mergeCell ref="P455:V455"/>
    <mergeCell ref="A147:Z147"/>
    <mergeCell ref="A454:O455"/>
    <mergeCell ref="D476:E476"/>
    <mergeCell ref="A445:Z445"/>
    <mergeCell ref="P520:V520"/>
    <mergeCell ref="P604:T604"/>
    <mergeCell ref="P626:V626"/>
    <mergeCell ref="A573:O574"/>
    <mergeCell ref="P172:V172"/>
    <mergeCell ref="P299:T299"/>
    <mergeCell ref="P150:V150"/>
    <mergeCell ref="P96:T96"/>
    <mergeCell ref="P582:T582"/>
    <mergeCell ref="D525:E525"/>
    <mergeCell ref="P446:T446"/>
    <mergeCell ref="A54:O55"/>
    <mergeCell ref="J9:M9"/>
    <mergeCell ref="D283:E283"/>
    <mergeCell ref="P611:T611"/>
    <mergeCell ref="D581:E581"/>
    <mergeCell ref="P389:V389"/>
    <mergeCell ref="D519:E519"/>
    <mergeCell ref="A388:O389"/>
    <mergeCell ref="D652:E652"/>
    <mergeCell ref="P141:T141"/>
    <mergeCell ref="P454:V454"/>
    <mergeCell ref="D193:E193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04:T504"/>
    <mergeCell ref="D583:E583"/>
    <mergeCell ref="A596:O597"/>
    <mergeCell ref="P602:T602"/>
    <mergeCell ref="D648:E648"/>
    <mergeCell ref="D64:E64"/>
    <mergeCell ref="P143:T143"/>
    <mergeCell ref="D362:E362"/>
    <mergeCell ref="X671:X672"/>
    <mergeCell ref="P245:T245"/>
    <mergeCell ref="D633:E633"/>
    <mergeCell ref="P543:T543"/>
    <mergeCell ref="P614:T614"/>
    <mergeCell ref="D424:E424"/>
    <mergeCell ref="D286:E286"/>
    <mergeCell ref="P491:T491"/>
    <mergeCell ref="D132:E132"/>
    <mergeCell ref="P211:T211"/>
    <mergeCell ref="D399:E399"/>
    <mergeCell ref="P558:T558"/>
    <mergeCell ref="P309:T309"/>
    <mergeCell ref="P505:V505"/>
    <mergeCell ref="D178:E178"/>
    <mergeCell ref="P51:T51"/>
    <mergeCell ref="P26:T26"/>
    <mergeCell ref="A156:O157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202:V202"/>
    <mergeCell ref="P373:V373"/>
    <mergeCell ref="P380:T380"/>
    <mergeCell ref="A59:O60"/>
    <mergeCell ref="P79:V79"/>
    <mergeCell ref="A659:Z659"/>
    <mergeCell ref="A649:O650"/>
    <mergeCell ref="D371:E371"/>
    <mergeCell ref="P60:V60"/>
    <mergeCell ref="D564:E564"/>
    <mergeCell ref="P668:V668"/>
    <mergeCell ref="D485:E485"/>
    <mergeCell ref="D656:E656"/>
    <mergeCell ref="P320:V320"/>
    <mergeCell ref="P216:T216"/>
    <mergeCell ref="P387:T387"/>
    <mergeCell ref="P514:T514"/>
    <mergeCell ref="P623:T623"/>
    <mergeCell ref="D422:E422"/>
    <mergeCell ref="P489:T489"/>
    <mergeCell ref="P80:V80"/>
    <mergeCell ref="P87:T87"/>
    <mergeCell ref="P151:V151"/>
    <mergeCell ref="D68:E68"/>
    <mergeCell ref="A203:Z203"/>
    <mergeCell ref="P451:T451"/>
    <mergeCell ref="A548:Z548"/>
    <mergeCell ref="P73:V73"/>
    <mergeCell ref="A367:Z367"/>
    <mergeCell ref="P115:T115"/>
    <mergeCell ref="D254:E254"/>
    <mergeCell ref="P302:V302"/>
    <mergeCell ref="A354:Z354"/>
    <mergeCell ref="A88:O89"/>
    <mergeCell ref="D346:E346"/>
    <mergeCell ref="P229:T229"/>
    <mergeCell ref="D490:E490"/>
    <mergeCell ref="P665:V665"/>
    <mergeCell ref="T5:U5"/>
    <mergeCell ref="P76:T76"/>
    <mergeCell ref="V5:W5"/>
    <mergeCell ref="P496:T496"/>
    <mergeCell ref="P294:V294"/>
    <mergeCell ref="D488:E488"/>
    <mergeCell ref="D233:E233"/>
    <mergeCell ref="D282:E282"/>
    <mergeCell ref="P212:V212"/>
    <mergeCell ref="P361:T361"/>
    <mergeCell ref="D409:E409"/>
    <mergeCell ref="P510:V510"/>
    <mergeCell ref="Q8:R8"/>
    <mergeCell ref="P69:T69"/>
    <mergeCell ref="D580:E580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A13:M13"/>
    <mergeCell ref="A15:M15"/>
    <mergeCell ref="D48:E48"/>
    <mergeCell ref="P77:T77"/>
    <mergeCell ref="D125:E125"/>
    <mergeCell ref="P375:T375"/>
    <mergeCell ref="A636:O637"/>
    <mergeCell ref="A322:Z322"/>
    <mergeCell ref="A553:Z553"/>
    <mergeCell ref="P285:T285"/>
    <mergeCell ref="D328:E328"/>
    <mergeCell ref="P136:V136"/>
    <mergeCell ref="A135:O136"/>
    <mergeCell ref="A188:Z188"/>
    <mergeCell ref="P434:V434"/>
    <mergeCell ref="A433:O434"/>
    <mergeCell ref="M671:M672"/>
    <mergeCell ref="D251:E251"/>
    <mergeCell ref="A12:M12"/>
    <mergeCell ref="P501:T501"/>
    <mergeCell ref="O671:O672"/>
    <mergeCell ref="D487:E487"/>
    <mergeCell ref="P597:V597"/>
    <mergeCell ref="P657:V657"/>
    <mergeCell ref="A416:Z416"/>
    <mergeCell ref="A19:Z19"/>
    <mergeCell ref="D182:E182"/>
    <mergeCell ref="P310:T310"/>
    <mergeCell ref="A14:M14"/>
    <mergeCell ref="D109:E109"/>
    <mergeCell ref="D280:E280"/>
    <mergeCell ref="D480:E480"/>
    <mergeCell ref="P424:T424"/>
    <mergeCell ref="P595:T595"/>
    <mergeCell ref="P138:T138"/>
    <mergeCell ref="P590:T590"/>
    <mergeCell ref="D582:E582"/>
    <mergeCell ref="P625:V625"/>
    <mergeCell ref="L671:L672"/>
    <mergeCell ref="A638:Z638"/>
    <mergeCell ref="A201:O202"/>
    <mergeCell ref="A372:O373"/>
    <mergeCell ref="P513:T513"/>
    <mergeCell ref="D52:E52"/>
    <mergeCell ref="D630:E630"/>
    <mergeCell ref="P110:V110"/>
    <mergeCell ref="D27:E27"/>
    <mergeCell ref="A338:O339"/>
    <mergeCell ref="P15:T16"/>
    <mergeCell ref="P450:T450"/>
    <mergeCell ref="P644:V644"/>
    <mergeCell ref="D116:E116"/>
    <mergeCell ref="A567:O568"/>
    <mergeCell ref="D632:E632"/>
    <mergeCell ref="P419:T419"/>
    <mergeCell ref="D91:E91"/>
    <mergeCell ref="P219:T219"/>
    <mergeCell ref="A275:O276"/>
    <mergeCell ref="A335:Z335"/>
    <mergeCell ref="A663:O668"/>
    <mergeCell ref="D631:E631"/>
    <mergeCell ref="P210:T210"/>
    <mergeCell ref="D398:E398"/>
    <mergeCell ref="P439:V439"/>
    <mergeCell ref="A438:O439"/>
    <mergeCell ref="P308:T308"/>
    <mergeCell ref="P433:V433"/>
    <mergeCell ref="P606:T606"/>
    <mergeCell ref="D612:E612"/>
    <mergeCell ref="P544:T544"/>
    <mergeCell ref="D9:E9"/>
    <mergeCell ref="D118:E118"/>
    <mergeCell ref="F9:G9"/>
    <mergeCell ref="P53:T53"/>
    <mergeCell ref="P197:T197"/>
    <mergeCell ref="A47:Z47"/>
    <mergeCell ref="P351:T351"/>
    <mergeCell ref="P495:T495"/>
    <mergeCell ref="P422:T422"/>
    <mergeCell ref="D232:E232"/>
    <mergeCell ref="A406:O407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146:V146"/>
    <mergeCell ref="P317:V317"/>
    <mergeCell ref="D63:E63"/>
    <mergeCell ref="D492:E492"/>
    <mergeCell ref="P305:T305"/>
    <mergeCell ref="A304:Z304"/>
    <mergeCell ref="D96:E96"/>
    <mergeCell ref="P344:V344"/>
    <mergeCell ref="P515:V515"/>
    <mergeCell ref="P427:T427"/>
    <mergeCell ref="P283:T283"/>
    <mergeCell ref="D93:E93"/>
    <mergeCell ref="D264:E264"/>
    <mergeCell ref="A5:C5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D635:E635"/>
    <mergeCell ref="P128:V128"/>
    <mergeCell ref="A442:O443"/>
    <mergeCell ref="A17:A18"/>
    <mergeCell ref="K17:K18"/>
    <mergeCell ref="P195:T195"/>
    <mergeCell ref="C17:C18"/>
    <mergeCell ref="P300:T300"/>
    <mergeCell ref="P371:T371"/>
    <mergeCell ref="P431:T431"/>
    <mergeCell ref="P493:T493"/>
    <mergeCell ref="D230:E230"/>
    <mergeCell ref="P358:T358"/>
    <mergeCell ref="A474:Z474"/>
    <mergeCell ref="P649:V649"/>
    <mergeCell ref="P656:T656"/>
    <mergeCell ref="D466:E466"/>
    <mergeCell ref="Q9:R9"/>
    <mergeCell ref="A331:Z331"/>
    <mergeCell ref="D255:E255"/>
    <mergeCell ref="D451:E451"/>
    <mergeCell ref="AD670:AE670"/>
    <mergeCell ref="P36:V36"/>
    <mergeCell ref="P478:V478"/>
    <mergeCell ref="A303:Z303"/>
    <mergeCell ref="P78:T78"/>
    <mergeCell ref="Q11:R11"/>
    <mergeCell ref="P205:T205"/>
    <mergeCell ref="P376:T376"/>
    <mergeCell ref="P636:V636"/>
    <mergeCell ref="D453:E453"/>
    <mergeCell ref="A6:C6"/>
    <mergeCell ref="D309:E309"/>
    <mergeCell ref="D113:E113"/>
    <mergeCell ref="D624:E624"/>
    <mergeCell ref="P118:T118"/>
    <mergeCell ref="P142:T142"/>
    <mergeCell ref="D26:E26"/>
    <mergeCell ref="D148:E148"/>
    <mergeCell ref="P378:T378"/>
    <mergeCell ref="D622:E622"/>
    <mergeCell ref="P117:T117"/>
    <mergeCell ref="A324:O325"/>
    <mergeCell ref="D115:E115"/>
    <mergeCell ref="A617:Z617"/>
    <mergeCell ref="P182:T182"/>
    <mergeCell ref="P480:T480"/>
    <mergeCell ref="Q12:R12"/>
    <mergeCell ref="P280:T280"/>
    <mergeCell ref="AA671:AA672"/>
    <mergeCell ref="P348:V348"/>
    <mergeCell ref="A545:O546"/>
    <mergeCell ref="A173:Z173"/>
    <mergeCell ref="D634:E634"/>
    <mergeCell ref="A569:Z569"/>
    <mergeCell ref="P63:T63"/>
    <mergeCell ref="D523:E523"/>
    <mergeCell ref="P194:T194"/>
    <mergeCell ref="P250:T250"/>
    <mergeCell ref="P50:T50"/>
    <mergeCell ref="P492:T492"/>
    <mergeCell ref="D31:E31"/>
    <mergeCell ref="D621:E621"/>
    <mergeCell ref="P286:T286"/>
    <mergeCell ref="D229:E229"/>
    <mergeCell ref="D400:E400"/>
    <mergeCell ref="P584:T584"/>
    <mergeCell ref="D565:E565"/>
    <mergeCell ref="D77:E77"/>
    <mergeCell ref="P131:T131"/>
    <mergeCell ref="D108:E108"/>
    <mergeCell ref="D375:E375"/>
    <mergeCell ref="D369:E369"/>
    <mergeCell ref="P423:T423"/>
    <mergeCell ref="P52:T52"/>
    <mergeCell ref="P494:T494"/>
    <mergeCell ref="A168:Z168"/>
    <mergeCell ref="P556:T556"/>
    <mergeCell ref="D160:E160"/>
    <mergeCell ref="P201:V201"/>
    <mergeCell ref="P481:T481"/>
    <mergeCell ref="D1:F1"/>
    <mergeCell ref="P190:V190"/>
    <mergeCell ref="P466:T466"/>
    <mergeCell ref="P572:T572"/>
    <mergeCell ref="A313:Z313"/>
    <mergeCell ref="P111:V111"/>
    <mergeCell ref="J17:J18"/>
    <mergeCell ref="D82:E82"/>
    <mergeCell ref="L17:L18"/>
    <mergeCell ref="D240:E240"/>
    <mergeCell ref="P255:T255"/>
    <mergeCell ref="P426:T426"/>
    <mergeCell ref="A600:Z600"/>
    <mergeCell ref="P321:V321"/>
    <mergeCell ref="Y671:Y672"/>
    <mergeCell ref="D100:E100"/>
    <mergeCell ref="P113:T113"/>
    <mergeCell ref="P284:T284"/>
    <mergeCell ref="P17:T18"/>
    <mergeCell ref="I17:I18"/>
    <mergeCell ref="A467:O468"/>
    <mergeCell ref="D141:E141"/>
    <mergeCell ref="D629:E629"/>
    <mergeCell ref="D306:E306"/>
    <mergeCell ref="A119:O120"/>
    <mergeCell ref="P189:T189"/>
    <mergeCell ref="D377:E377"/>
    <mergeCell ref="A246:O247"/>
    <mergeCell ref="P287:T287"/>
    <mergeCell ref="A547:Z547"/>
    <mergeCell ref="P281:T281"/>
    <mergeCell ref="A653:O654"/>
    <mergeCell ref="D671:D672"/>
    <mergeCell ref="D87:E87"/>
    <mergeCell ref="P337:T337"/>
    <mergeCell ref="D380:E380"/>
    <mergeCell ref="P464:T464"/>
    <mergeCell ref="P508:T508"/>
    <mergeCell ref="D274:E274"/>
    <mergeCell ref="D245:E245"/>
    <mergeCell ref="P635:T635"/>
    <mergeCell ref="F671:F672"/>
    <mergeCell ref="P116:T116"/>
    <mergeCell ref="A105:Z105"/>
    <mergeCell ref="P551:V551"/>
    <mergeCell ref="P32:T32"/>
    <mergeCell ref="D250:E250"/>
    <mergeCell ref="P59:V59"/>
    <mergeCell ref="P230:T230"/>
    <mergeCell ref="D211:E211"/>
    <mergeCell ref="P268:T268"/>
    <mergeCell ref="P523:T523"/>
    <mergeCell ref="A522:Z522"/>
    <mergeCell ref="P301:V301"/>
    <mergeCell ref="A326:Z326"/>
    <mergeCell ref="P498:T498"/>
    <mergeCell ref="P295:V295"/>
    <mergeCell ref="D235:E235"/>
    <mergeCell ref="P276:V276"/>
    <mergeCell ref="A239:Z239"/>
    <mergeCell ref="P411:T411"/>
    <mergeCell ref="D448:E448"/>
    <mergeCell ref="A43:O44"/>
    <mergeCell ref="D611:E611"/>
    <mergeCell ref="D590:E590"/>
    <mergeCell ref="Y670:AB670"/>
    <mergeCell ref="D356:E356"/>
    <mergeCell ref="D527:E527"/>
    <mergeCell ref="P542:T542"/>
    <mergeCell ref="A45:Z45"/>
    <mergeCell ref="P35:V35"/>
    <mergeCell ref="P333:V333"/>
    <mergeCell ref="D387:E387"/>
    <mergeCell ref="P400:T400"/>
    <mergeCell ref="P571:T571"/>
    <mergeCell ref="D210:E210"/>
    <mergeCell ref="A345:Z345"/>
    <mergeCell ref="D514:E514"/>
    <mergeCell ref="D308:E308"/>
    <mergeCell ref="D606:E606"/>
    <mergeCell ref="P660:T660"/>
    <mergeCell ref="A610:Z610"/>
    <mergeCell ref="A46:Z46"/>
    <mergeCell ref="D561:E561"/>
    <mergeCell ref="P640:T640"/>
    <mergeCell ref="P66:T66"/>
    <mergeCell ref="P538:V538"/>
    <mergeCell ref="A627:Z627"/>
    <mergeCell ref="P596:V596"/>
    <mergeCell ref="A540:Z540"/>
    <mergeCell ref="A625:O626"/>
    <mergeCell ref="P72:V72"/>
    <mergeCell ref="D220:E220"/>
    <mergeCell ref="D391:E391"/>
    <mergeCell ref="P519:T519"/>
    <mergeCell ref="P581:T581"/>
    <mergeCell ref="A179:O180"/>
    <mergeCell ref="D30:E30"/>
    <mergeCell ref="P242:T242"/>
    <mergeCell ref="A301:O302"/>
    <mergeCell ref="D524:E524"/>
    <mergeCell ref="A537:O538"/>
    <mergeCell ref="D559:E559"/>
    <mergeCell ref="D67:E67"/>
    <mergeCell ref="D595:E595"/>
    <mergeCell ref="D5:E5"/>
    <mergeCell ref="P453:T453"/>
    <mergeCell ref="P42:T42"/>
    <mergeCell ref="D496:E496"/>
    <mergeCell ref="P624:T624"/>
    <mergeCell ref="D94:E94"/>
    <mergeCell ref="P98:V98"/>
    <mergeCell ref="D361:E361"/>
    <mergeCell ref="A401:O402"/>
    <mergeCell ref="P396:V396"/>
    <mergeCell ref="D417:E417"/>
    <mergeCell ref="A395:O396"/>
    <mergeCell ref="P567:V567"/>
    <mergeCell ref="D69:E69"/>
    <mergeCell ref="P148:T148"/>
    <mergeCell ref="D588:E588"/>
    <mergeCell ref="P240:T240"/>
    <mergeCell ref="D498:E498"/>
    <mergeCell ref="P482:T482"/>
    <mergeCell ref="A475:Z475"/>
    <mergeCell ref="P162:V162"/>
    <mergeCell ref="D603:E603"/>
    <mergeCell ref="P460:V460"/>
    <mergeCell ref="Z671:Z672"/>
    <mergeCell ref="AB671:AB672"/>
    <mergeCell ref="P343:V343"/>
    <mergeCell ref="P95:T95"/>
    <mergeCell ref="P266:T266"/>
    <mergeCell ref="A355:Z355"/>
    <mergeCell ref="P530:V530"/>
    <mergeCell ref="P527:T527"/>
    <mergeCell ref="A212:O213"/>
    <mergeCell ref="D470:E470"/>
    <mergeCell ref="P502:T502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28:E28"/>
    <mergeCell ref="A163:Z163"/>
    <mergeCell ref="D495:E495"/>
    <mergeCell ref="P405:T405"/>
    <mergeCell ref="P476:T476"/>
    <mergeCell ref="P647:T647"/>
    <mergeCell ref="D584:E584"/>
    <mergeCell ref="A374:Z374"/>
    <mergeCell ref="D432:E432"/>
    <mergeCell ref="D236:E236"/>
    <mergeCell ref="D117:E117"/>
    <mergeCell ref="E671:E672"/>
    <mergeCell ref="P234:T234"/>
    <mergeCell ref="P325:V325"/>
    <mergeCell ref="G671:G672"/>
    <mergeCell ref="A591:O592"/>
    <mergeCell ref="D142:E142"/>
    <mergeCell ref="D378:E378"/>
    <mergeCell ref="D7:M7"/>
    <mergeCell ref="D536:E536"/>
    <mergeCell ref="P236:T236"/>
    <mergeCell ref="A81:Z81"/>
    <mergeCell ref="P92:T92"/>
    <mergeCell ref="A152:Z152"/>
    <mergeCell ref="P156:V156"/>
    <mergeCell ref="D144:E144"/>
    <mergeCell ref="D315:E315"/>
    <mergeCell ref="A184:O185"/>
    <mergeCell ref="P394:T394"/>
    <mergeCell ref="P570:T570"/>
    <mergeCell ref="D502:E502"/>
    <mergeCell ref="D613:E613"/>
    <mergeCell ref="P29:T29"/>
    <mergeCell ref="A97:O98"/>
    <mergeCell ref="P100:T100"/>
    <mergeCell ref="P94:T94"/>
    <mergeCell ref="P265:T265"/>
    <mergeCell ref="D379:E379"/>
    <mergeCell ref="D8:M8"/>
    <mergeCell ref="P458:T458"/>
    <mergeCell ref="P563:T563"/>
    <mergeCell ref="P634:T634"/>
    <mergeCell ref="D640:E640"/>
    <mergeCell ref="V10:W10"/>
    <mergeCell ref="D195:E195"/>
    <mergeCell ref="P379:T379"/>
    <mergeCell ref="D189:E189"/>
    <mergeCell ref="D360:E360"/>
    <mergeCell ref="D431:E431"/>
    <mergeCell ref="D493:E493"/>
    <mergeCell ref="D287:E287"/>
    <mergeCell ref="P170:T170"/>
    <mergeCell ref="A471:O472"/>
    <mergeCell ref="D558:E558"/>
    <mergeCell ref="P621:T621"/>
    <mergeCell ref="D66:E66"/>
    <mergeCell ref="D126:E126"/>
    <mergeCell ref="D197:E197"/>
    <mergeCell ref="D253:E253"/>
    <mergeCell ref="D53:E53"/>
    <mergeCell ref="D351:E351"/>
    <mergeCell ref="P330:V330"/>
    <mergeCell ref="D411:E411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645:Z645"/>
    <mergeCell ref="D357:E357"/>
    <mergeCell ref="R1:T1"/>
    <mergeCell ref="P28:T28"/>
    <mergeCell ref="D71:E71"/>
    <mergeCell ref="P221:T221"/>
    <mergeCell ref="P392:T392"/>
    <mergeCell ref="D332:E332"/>
    <mergeCell ref="A145:O146"/>
    <mergeCell ref="P215:T215"/>
    <mergeCell ref="D307:E307"/>
    <mergeCell ref="A316:O317"/>
    <mergeCell ref="P386:T386"/>
    <mergeCell ref="A381:O382"/>
    <mergeCell ref="P457:T457"/>
    <mergeCell ref="P628:T628"/>
    <mergeCell ref="R671:R672"/>
    <mergeCell ref="P165:T165"/>
    <mergeCell ref="P432:T432"/>
    <mergeCell ref="P549:T549"/>
    <mergeCell ref="T671:T672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62:T562"/>
    <mergeCell ref="D499:E499"/>
    <mergeCell ref="P609:V609"/>
    <mergeCell ref="D426:E426"/>
    <mergeCell ref="D486:E486"/>
    <mergeCell ref="P86:T86"/>
    <mergeCell ref="D78:E78"/>
    <mergeCell ref="D134:E134"/>
    <mergeCell ref="P328:T328"/>
    <mergeCell ref="D205:E205"/>
    <mergeCell ref="A343:O344"/>
    <mergeCell ref="D376:E376"/>
    <mergeCell ref="P384:T384"/>
    <mergeCell ref="D572:E572"/>
    <mergeCell ref="D563:E563"/>
    <mergeCell ref="D363:E363"/>
    <mergeCell ref="A585:O586"/>
    <mergeCell ref="P506:V506"/>
    <mergeCell ref="P477:V477"/>
    <mergeCell ref="P533:V533"/>
    <mergeCell ref="D556:E556"/>
    <mergeCell ref="D494:E494"/>
    <mergeCell ref="D543:E543"/>
    <mergeCell ref="P207:V207"/>
    <mergeCell ref="D124:E124"/>
    <mergeCell ref="P252:T252"/>
    <mergeCell ref="A291:Z291"/>
    <mergeCell ref="A459:O460"/>
    <mergeCell ref="D139:E139"/>
    <mergeCell ref="P180:V180"/>
    <mergeCell ref="P565:T565"/>
    <mergeCell ref="D92:E92"/>
    <mergeCell ref="P244:T244"/>
    <mergeCell ref="P437:T437"/>
    <mergeCell ref="P144:T144"/>
    <mergeCell ref="P315:T315"/>
    <mergeCell ref="A190:O191"/>
    <mergeCell ref="P231:T231"/>
    <mergeCell ref="D423:E423"/>
    <mergeCell ref="D174:E174"/>
    <mergeCell ref="P613:T613"/>
    <mergeCell ref="D619:E619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88:V88"/>
    <mergeCell ref="P259:V259"/>
    <mergeCell ref="D660:E660"/>
    <mergeCell ref="P155:T155"/>
    <mergeCell ref="P324:V324"/>
    <mergeCell ref="D70:E70"/>
    <mergeCell ref="A79:O80"/>
    <mergeCell ref="P220:T220"/>
    <mergeCell ref="D263:E263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2024-12-17T08:12:00Z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