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BA5D457F-7149-4377-8478-01B755A168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Y439" i="1" s="1"/>
  <c r="X434" i="1"/>
  <c r="Y433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Y429" i="1" s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BO391" i="1"/>
  <c r="BM391" i="1"/>
  <c r="Y391" i="1"/>
  <c r="Y396" i="1" s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P386" i="1" s="1"/>
  <c r="BO385" i="1"/>
  <c r="BM385" i="1"/>
  <c r="Y385" i="1"/>
  <c r="Y388" i="1" s="1"/>
  <c r="P385" i="1"/>
  <c r="BP384" i="1"/>
  <c r="BO384" i="1"/>
  <c r="BN384" i="1"/>
  <c r="BM384" i="1"/>
  <c r="Z384" i="1"/>
  <c r="Y384" i="1"/>
  <c r="Y389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1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Y311" i="1" s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4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73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G673" i="1" s="1"/>
  <c r="P154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5" i="1" s="1"/>
  <c r="P139" i="1"/>
  <c r="BP138" i="1"/>
  <c r="BO138" i="1"/>
  <c r="BN138" i="1"/>
  <c r="BM138" i="1"/>
  <c r="Z138" i="1"/>
  <c r="Y138" i="1"/>
  <c r="Y146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5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73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20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3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8" i="1" s="1"/>
  <c r="P92" i="1"/>
  <c r="BP91" i="1"/>
  <c r="BO91" i="1"/>
  <c r="BN91" i="1"/>
  <c r="BM91" i="1"/>
  <c r="Z91" i="1"/>
  <c r="Y91" i="1"/>
  <c r="Y97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0" i="1" s="1"/>
  <c r="P76" i="1"/>
  <c r="BP75" i="1"/>
  <c r="BO75" i="1"/>
  <c r="BN75" i="1"/>
  <c r="BM75" i="1"/>
  <c r="Z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2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6" i="1"/>
  <c r="C673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73" i="1"/>
  <c r="Z64" i="1"/>
  <c r="Z72" i="1" s="1"/>
  <c r="BN64" i="1"/>
  <c r="BP64" i="1"/>
  <c r="Z66" i="1"/>
  <c r="BN66" i="1"/>
  <c r="Z68" i="1"/>
  <c r="BN68" i="1"/>
  <c r="Z70" i="1"/>
  <c r="BN70" i="1"/>
  <c r="Y73" i="1"/>
  <c r="Z76" i="1"/>
  <c r="Z79" i="1" s="1"/>
  <c r="BN76" i="1"/>
  <c r="BP76" i="1"/>
  <c r="Z78" i="1"/>
  <c r="BN78" i="1"/>
  <c r="Z82" i="1"/>
  <c r="Z88" i="1" s="1"/>
  <c r="BN82" i="1"/>
  <c r="BP82" i="1"/>
  <c r="Z84" i="1"/>
  <c r="BN84" i="1"/>
  <c r="Z86" i="1"/>
  <c r="BN86" i="1"/>
  <c r="Y89" i="1"/>
  <c r="Z92" i="1"/>
  <c r="Z97" i="1" s="1"/>
  <c r="BN92" i="1"/>
  <c r="BP92" i="1"/>
  <c r="Z94" i="1"/>
  <c r="BN94" i="1"/>
  <c r="Z96" i="1"/>
  <c r="BN96" i="1"/>
  <c r="Z100" i="1"/>
  <c r="BN100" i="1"/>
  <c r="BP100" i="1"/>
  <c r="Z102" i="1"/>
  <c r="BN102" i="1"/>
  <c r="Y103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Y136" i="1"/>
  <c r="Z139" i="1"/>
  <c r="Z145" i="1" s="1"/>
  <c r="BN139" i="1"/>
  <c r="BP139" i="1"/>
  <c r="Z141" i="1"/>
  <c r="BN141" i="1"/>
  <c r="Z143" i="1"/>
  <c r="BN143" i="1"/>
  <c r="Z149" i="1"/>
  <c r="Z150" i="1" s="1"/>
  <c r="BN149" i="1"/>
  <c r="BP149" i="1"/>
  <c r="Z154" i="1"/>
  <c r="Z156" i="1" s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73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Y202" i="1"/>
  <c r="J673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Z218" i="1"/>
  <c r="BN218" i="1"/>
  <c r="Z220" i="1"/>
  <c r="BN220" i="1"/>
  <c r="Z222" i="1"/>
  <c r="BN222" i="1"/>
  <c r="Y223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Z246" i="1" s="1"/>
  <c r="BN240" i="1"/>
  <c r="BP240" i="1"/>
  <c r="Z243" i="1"/>
  <c r="BN243" i="1"/>
  <c r="Z245" i="1"/>
  <c r="BN245" i="1"/>
  <c r="Y247" i="1"/>
  <c r="K673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H9" i="1"/>
  <c r="Y24" i="1"/>
  <c r="Y111" i="1"/>
  <c r="Y129" i="1"/>
  <c r="Y156" i="1"/>
  <c r="Y191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Z311" i="1" s="1"/>
  <c r="BP309" i="1"/>
  <c r="BN309" i="1"/>
  <c r="Z309" i="1"/>
  <c r="BP357" i="1"/>
  <c r="BN357" i="1"/>
  <c r="Z357" i="1"/>
  <c r="BP361" i="1"/>
  <c r="BN361" i="1"/>
  <c r="Z361" i="1"/>
  <c r="Z365" i="1" s="1"/>
  <c r="Y365" i="1"/>
  <c r="Y373" i="1"/>
  <c r="BP369" i="1"/>
  <c r="BN369" i="1"/>
  <c r="Z369" i="1"/>
  <c r="Z372" i="1" s="1"/>
  <c r="L673" i="1"/>
  <c r="Y272" i="1"/>
  <c r="M673" i="1"/>
  <c r="Y289" i="1"/>
  <c r="Y317" i="1"/>
  <c r="S673" i="1"/>
  <c r="Y330" i="1"/>
  <c r="U673" i="1"/>
  <c r="Y366" i="1"/>
  <c r="Z371" i="1"/>
  <c r="BN371" i="1"/>
  <c r="Z375" i="1"/>
  <c r="Z381" i="1" s="1"/>
  <c r="BN375" i="1"/>
  <c r="BP375" i="1"/>
  <c r="Z377" i="1"/>
  <c r="BN377" i="1"/>
  <c r="Z379" i="1"/>
  <c r="BN379" i="1"/>
  <c r="Y382" i="1"/>
  <c r="Z385" i="1"/>
  <c r="Z388" i="1" s="1"/>
  <c r="BN385" i="1"/>
  <c r="BP385" i="1"/>
  <c r="Z386" i="1"/>
  <c r="BN386" i="1"/>
  <c r="Z391" i="1"/>
  <c r="BN391" i="1"/>
  <c r="BP391" i="1"/>
  <c r="Z392" i="1"/>
  <c r="BN392" i="1"/>
  <c r="Z394" i="1"/>
  <c r="BN394" i="1"/>
  <c r="Y395" i="1"/>
  <c r="Z398" i="1"/>
  <c r="BN398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Y401" i="1"/>
  <c r="BP398" i="1"/>
  <c r="BP411" i="1"/>
  <c r="BN411" i="1"/>
  <c r="Z411" i="1"/>
  <c r="Y413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Z438" i="1" s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Z505" i="1" s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Z545" i="1" s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Z596" i="1" s="1"/>
  <c r="Y597" i="1"/>
  <c r="Z673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36" i="1" l="1"/>
  <c r="Z649" i="1"/>
  <c r="Z615" i="1"/>
  <c r="Z585" i="1"/>
  <c r="Z573" i="1"/>
  <c r="Z428" i="1"/>
  <c r="Z529" i="1"/>
  <c r="Z467" i="1"/>
  <c r="Z412" i="1"/>
  <c r="Z401" i="1"/>
  <c r="Z395" i="1"/>
  <c r="Y663" i="1"/>
  <c r="Z301" i="1"/>
  <c r="Z135" i="1"/>
  <c r="Z128" i="1"/>
  <c r="Z119" i="1"/>
  <c r="Z110" i="1"/>
  <c r="Z103" i="1"/>
  <c r="Z35" i="1"/>
  <c r="Y667" i="1"/>
  <c r="Y664" i="1"/>
  <c r="Z567" i="1"/>
  <c r="Z454" i="1"/>
  <c r="Z258" i="1"/>
  <c r="Y665" i="1"/>
  <c r="Z668" i="1"/>
  <c r="Y666" i="1" l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<sst xmlns="http://schemas.openxmlformats.org/spreadsheetml/2006/main" count="3138" uniqueCount="1080">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</sst>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5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6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1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1500</v>
      </c>
      <c r="Y423" s="778">
        <f t="shared" si="87"/>
        <v>1500</v>
      </c>
      <c r="Z423" s="36">
        <f>IFERROR(IF(Y423=0,"",ROUNDUP(Y423/H423,0)*0.02175),"")</f>
        <v>2.1749999999999998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1548</v>
      </c>
      <c r="BN423" s="64">
        <f t="shared" si="89"/>
        <v>1548</v>
      </c>
      <c r="BO423" s="64">
        <f t="shared" si="90"/>
        <v>2.083333333333333</v>
      </c>
      <c r="BP423" s="64">
        <f t="shared" si="91"/>
        <v>2.083333333333333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100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100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2.1749999999999998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1500</v>
      </c>
      <c r="Y429" s="779">
        <f>IFERROR(SUM(Y417:Y427),"0")</f>
        <v>1500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1500</v>
      </c>
      <c r="Y431" s="778">
        <f>IFERROR(IF(X431="",0,CEILING((X431/$H431),1)*$H431),"")</f>
        <v>1500</v>
      </c>
      <c r="Z431" s="36">
        <f>IFERROR(IF(Y431=0,"",ROUNDUP(Y431/H431,0)*0.02175),"")</f>
        <v>2.1749999999999998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1548</v>
      </c>
      <c r="BN431" s="64">
        <f>IFERROR(Y431*I431/H431,"0")</f>
        <v>1548</v>
      </c>
      <c r="BO431" s="64">
        <f>IFERROR(1/J431*(X431/H431),"0")</f>
        <v>2.083333333333333</v>
      </c>
      <c r="BP431" s="64">
        <f>IFERROR(1/J431*(Y431/H431),"0")</f>
        <v>2.083333333333333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100</v>
      </c>
      <c r="Y433" s="779">
        <f>IFERROR(Y431/H431,"0")+IFERROR(Y432/H432,"0")</f>
        <v>100</v>
      </c>
      <c r="Z433" s="779">
        <f>IFERROR(IF(Z431="",0,Z431),"0")+IFERROR(IF(Z432="",0,Z432),"0")</f>
        <v>2.1749999999999998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1500</v>
      </c>
      <c r="Y434" s="779">
        <f>IFERROR(SUM(Y431:Y432),"0")</f>
        <v>1500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400</v>
      </c>
      <c r="Y570" s="778">
        <f>IFERROR(IF(X570="",0,CEILING((X570/$H570),1)*$H570),"")</f>
        <v>401.28000000000003</v>
      </c>
      <c r="Z570" s="36">
        <f>IFERROR(IF(Y570=0,"",ROUNDUP(Y570/H570,0)*0.01196),"")</f>
        <v>0.90895999999999999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427.27272727272725</v>
      </c>
      <c r="BN570" s="64">
        <f>IFERROR(Y570*I570/H570,"0")</f>
        <v>428.64</v>
      </c>
      <c r="BO570" s="64">
        <f>IFERROR(1/J570*(X570/H570),"0")</f>
        <v>0.72843822843822836</v>
      </c>
      <c r="BP570" s="64">
        <f>IFERROR(1/J570*(Y570/H570),"0")</f>
        <v>0.73076923076923084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75.757575757575751</v>
      </c>
      <c r="Y573" s="779">
        <f>IFERROR(Y570/H570,"0")+IFERROR(Y571/H571,"0")+IFERROR(Y572/H572,"0")</f>
        <v>76</v>
      </c>
      <c r="Z573" s="779">
        <f>IFERROR(IF(Z570="",0,Z570),"0")+IFERROR(IF(Z571="",0,Z571),"0")+IFERROR(IF(Z572="",0,Z572),"0")</f>
        <v>0.90895999999999999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400</v>
      </c>
      <c r="Y574" s="779">
        <f>IFERROR(SUM(Y570:Y572),"0")</f>
        <v>401.28000000000003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3400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3401.28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3523.272727272727</v>
      </c>
      <c r="Y664" s="779">
        <f>IFERROR(SUM(BN22:BN660),"0")</f>
        <v>3524.64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5</v>
      </c>
      <c r="Y665" s="38">
        <f>ROUNDUP(SUM(BP22:BP660),0)</f>
        <v>5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3648.272727272727</v>
      </c>
      <c r="Y666" s="779">
        <f>GrossWeightTotalR+PalletQtyTotalR*25</f>
        <v>3649.64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275.75757575757575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276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5.2589600000000001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3000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401.28000000000003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2024-12-19T08:42:47Z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