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CD7E4B-E061-433E-9BEF-681334DA21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2" i="1" s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BO316" i="1" s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O282" i="1" s="1"/>
  <c r="BN281" i="1"/>
  <c r="BL281" i="1"/>
  <c r="X281" i="1"/>
  <c r="X284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N204" i="1"/>
  <c r="BL204" i="1"/>
  <c r="X204" i="1"/>
  <c r="BO204" i="1" s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X201" i="1" s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Y143" i="1" s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X135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7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55" i="1" s="1"/>
  <c r="W24" i="1"/>
  <c r="BN23" i="1"/>
  <c r="BL23" i="1"/>
  <c r="X23" i="1"/>
  <c r="BO23" i="1" s="1"/>
  <c r="O23" i="1"/>
  <c r="BN22" i="1"/>
  <c r="W557" i="1" s="1"/>
  <c r="BL22" i="1"/>
  <c r="X22" i="1"/>
  <c r="B565" i="1" s="1"/>
  <c r="O22" i="1"/>
  <c r="H10" i="1"/>
  <c r="A9" i="1"/>
  <c r="F10" i="1" s="1"/>
  <c r="D7" i="1"/>
  <c r="P6" i="1"/>
  <c r="O2" i="1"/>
  <c r="BO246" i="1" l="1"/>
  <c r="BM246" i="1"/>
  <c r="BO258" i="1"/>
  <c r="BM258" i="1"/>
  <c r="Y258" i="1"/>
  <c r="BO274" i="1"/>
  <c r="BM274" i="1"/>
  <c r="Y274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O351" i="1"/>
  <c r="BM351" i="1"/>
  <c r="Y351" i="1"/>
  <c r="BO375" i="1"/>
  <c r="BM375" i="1"/>
  <c r="Y375" i="1"/>
  <c r="BO403" i="1"/>
  <c r="BM403" i="1"/>
  <c r="Y403" i="1"/>
  <c r="BO441" i="1"/>
  <c r="BM441" i="1"/>
  <c r="Y441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5" i="1"/>
  <c r="Y64" i="1"/>
  <c r="BM64" i="1"/>
  <c r="Y72" i="1"/>
  <c r="BM72" i="1"/>
  <c r="Y80" i="1"/>
  <c r="BM80" i="1"/>
  <c r="X88" i="1"/>
  <c r="Y94" i="1"/>
  <c r="BM94" i="1"/>
  <c r="Y103" i="1"/>
  <c r="BM103" i="1"/>
  <c r="Y111" i="1"/>
  <c r="BM111" i="1"/>
  <c r="Y121" i="1"/>
  <c r="BM121" i="1"/>
  <c r="Y132" i="1"/>
  <c r="BM132" i="1"/>
  <c r="Y149" i="1"/>
  <c r="BM149" i="1"/>
  <c r="Y166" i="1"/>
  <c r="BM166" i="1"/>
  <c r="Y171" i="1"/>
  <c r="BM171" i="1"/>
  <c r="Y172" i="1"/>
  <c r="BM172" i="1"/>
  <c r="Y185" i="1"/>
  <c r="BM185" i="1"/>
  <c r="Y186" i="1"/>
  <c r="BM186" i="1"/>
  <c r="Y191" i="1"/>
  <c r="BM191" i="1"/>
  <c r="Y204" i="1"/>
  <c r="BM204" i="1"/>
  <c r="Y233" i="1"/>
  <c r="BM233" i="1"/>
  <c r="Y246" i="1"/>
  <c r="BO269" i="1"/>
  <c r="BM269" i="1"/>
  <c r="Y269" i="1"/>
  <c r="BO297" i="1"/>
  <c r="BM297" i="1"/>
  <c r="Y297" i="1"/>
  <c r="BO352" i="1"/>
  <c r="BM352" i="1"/>
  <c r="Y352" i="1"/>
  <c r="BO395" i="1"/>
  <c r="BM395" i="1"/>
  <c r="Y395" i="1"/>
  <c r="BO427" i="1"/>
  <c r="BM427" i="1"/>
  <c r="Y427" i="1"/>
  <c r="BO474" i="1"/>
  <c r="BM474" i="1"/>
  <c r="Y474" i="1"/>
  <c r="BO496" i="1"/>
  <c r="BM496" i="1"/>
  <c r="Y496" i="1"/>
  <c r="BO525" i="1"/>
  <c r="BM525" i="1"/>
  <c r="Y525" i="1"/>
  <c r="BO527" i="1"/>
  <c r="BM527" i="1"/>
  <c r="Y527" i="1"/>
  <c r="X279" i="1"/>
  <c r="W556" i="1"/>
  <c r="W558" i="1" s="1"/>
  <c r="Y23" i="1"/>
  <c r="BM2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Y92" i="1"/>
  <c r="BM92" i="1"/>
  <c r="Y96" i="1"/>
  <c r="BM96" i="1"/>
  <c r="Y101" i="1"/>
  <c r="BM101" i="1"/>
  <c r="BO101" i="1"/>
  <c r="Y105" i="1"/>
  <c r="BM105" i="1"/>
  <c r="Y109" i="1"/>
  <c r="BM109" i="1"/>
  <c r="Y113" i="1"/>
  <c r="BM113" i="1"/>
  <c r="Y119" i="1"/>
  <c r="BM119" i="1"/>
  <c r="BO119" i="1"/>
  <c r="Y123" i="1"/>
  <c r="BM123" i="1"/>
  <c r="Y130" i="1"/>
  <c r="BM130" i="1"/>
  <c r="BO130" i="1"/>
  <c r="Y134" i="1"/>
  <c r="BM134" i="1"/>
  <c r="X145" i="1"/>
  <c r="Y151" i="1"/>
  <c r="BM151" i="1"/>
  <c r="Y155" i="1"/>
  <c r="BM155" i="1"/>
  <c r="BO162" i="1"/>
  <c r="BM162" i="1"/>
  <c r="Y162" i="1"/>
  <c r="X168" i="1"/>
  <c r="X179" i="1"/>
  <c r="Y174" i="1"/>
  <c r="BM174" i="1"/>
  <c r="Y183" i="1"/>
  <c r="BM183" i="1"/>
  <c r="Y188" i="1"/>
  <c r="BM188" i="1"/>
  <c r="Y189" i="1"/>
  <c r="BM189" i="1"/>
  <c r="Y193" i="1"/>
  <c r="BM193" i="1"/>
  <c r="Y200" i="1"/>
  <c r="BM200" i="1"/>
  <c r="Y213" i="1"/>
  <c r="BM213" i="1"/>
  <c r="Y217" i="1"/>
  <c r="BM217" i="1"/>
  <c r="Y224" i="1"/>
  <c r="BM224" i="1"/>
  <c r="X235" i="1"/>
  <c r="Y231" i="1"/>
  <c r="BM231" i="1"/>
  <c r="Y240" i="1"/>
  <c r="BM240" i="1"/>
  <c r="Y244" i="1"/>
  <c r="BM244" i="1"/>
  <c r="Y248" i="1"/>
  <c r="BM248" i="1"/>
  <c r="Y256" i="1"/>
  <c r="BM256" i="1"/>
  <c r="Y262" i="1"/>
  <c r="BM262" i="1"/>
  <c r="Y267" i="1"/>
  <c r="BM267" i="1"/>
  <c r="Y276" i="1"/>
  <c r="BM276" i="1"/>
  <c r="Y281" i="1"/>
  <c r="BM281" i="1"/>
  <c r="BO281" i="1"/>
  <c r="Y282" i="1"/>
  <c r="BM282" i="1"/>
  <c r="Y295" i="1"/>
  <c r="BM295" i="1"/>
  <c r="Y299" i="1"/>
  <c r="BM299" i="1"/>
  <c r="Y316" i="1"/>
  <c r="BM316" i="1"/>
  <c r="Y333" i="1"/>
  <c r="BM333" i="1"/>
  <c r="Y334" i="1"/>
  <c r="BM334" i="1"/>
  <c r="Y335" i="1"/>
  <c r="BM335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X503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H9" i="1"/>
  <c r="A10" i="1"/>
  <c r="X24" i="1"/>
  <c r="X34" i="1"/>
  <c r="X50" i="1"/>
  <c r="X58" i="1"/>
  <c r="X81" i="1"/>
  <c r="X89" i="1"/>
  <c r="X99" i="1"/>
  <c r="X116" i="1"/>
  <c r="X126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F9" i="1"/>
  <c r="J9" i="1"/>
  <c r="Y22" i="1"/>
  <c r="Y24" i="1" s="1"/>
  <c r="BM22" i="1"/>
  <c r="BO22" i="1"/>
  <c r="W559" i="1"/>
  <c r="X25" i="1"/>
  <c r="Y28" i="1"/>
  <c r="BM28" i="1"/>
  <c r="Y30" i="1"/>
  <c r="BM30" i="1"/>
  <c r="Y32" i="1"/>
  <c r="BM32" i="1"/>
  <c r="C565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5" i="1"/>
  <c r="Y131" i="1"/>
  <c r="BM131" i="1"/>
  <c r="Y133" i="1"/>
  <c r="BM133" i="1"/>
  <c r="X136" i="1"/>
  <c r="G565" i="1"/>
  <c r="X144" i="1"/>
  <c r="Y142" i="1"/>
  <c r="Y144" i="1" s="1"/>
  <c r="BM142" i="1"/>
  <c r="BO143" i="1"/>
  <c r="BM143" i="1"/>
  <c r="BO150" i="1"/>
  <c r="BM150" i="1"/>
  <c r="Y150" i="1"/>
  <c r="BO154" i="1"/>
  <c r="BM154" i="1"/>
  <c r="Y154" i="1"/>
  <c r="X163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Y225" i="1" s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Y259" i="1" s="1"/>
  <c r="X259" i="1"/>
  <c r="X272" i="1"/>
  <c r="BO263" i="1"/>
  <c r="BM263" i="1"/>
  <c r="Y263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270" i="1"/>
  <c r="BM270" i="1"/>
  <c r="Y270" i="1"/>
  <c r="BO275" i="1"/>
  <c r="BM275" i="1"/>
  <c r="Y275" i="1"/>
  <c r="BO289" i="1"/>
  <c r="BM289" i="1"/>
  <c r="Y289" i="1"/>
  <c r="X291" i="1"/>
  <c r="O565" i="1"/>
  <c r="X301" i="1"/>
  <c r="BO294" i="1"/>
  <c r="BM294" i="1"/>
  <c r="Y294" i="1"/>
  <c r="Y301" i="1" s="1"/>
  <c r="BO298" i="1"/>
  <c r="BM298" i="1"/>
  <c r="Y298" i="1"/>
  <c r="Y317" i="1"/>
  <c r="BO315" i="1"/>
  <c r="BM315" i="1"/>
  <c r="Y315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Y422" i="1" s="1"/>
  <c r="BO432" i="1"/>
  <c r="BM432" i="1"/>
  <c r="Y432" i="1"/>
  <c r="BO436" i="1"/>
  <c r="BM436" i="1"/>
  <c r="Y436" i="1"/>
  <c r="X438" i="1"/>
  <c r="X443" i="1"/>
  <c r="BO440" i="1"/>
  <c r="BM440" i="1"/>
  <c r="Y440" i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406" i="1" l="1"/>
  <c r="Y529" i="1"/>
  <c r="Y488" i="1"/>
  <c r="Y442" i="1"/>
  <c r="Y428" i="1"/>
  <c r="Y354" i="1"/>
  <c r="Y278" i="1"/>
  <c r="Y437" i="1"/>
  <c r="Y348" i="1"/>
  <c r="Y271" i="1"/>
  <c r="Y179" i="1"/>
  <c r="Y135" i="1"/>
  <c r="Y88" i="1"/>
  <c r="Y34" i="1"/>
  <c r="Y560" i="1" s="1"/>
  <c r="Y126" i="1"/>
  <c r="Y116" i="1"/>
  <c r="Y208" i="1"/>
  <c r="Y546" i="1"/>
  <c r="Y497" i="1"/>
  <c r="Y483" i="1"/>
  <c r="Y521" i="1"/>
  <c r="Y379" i="1"/>
  <c r="Y341" i="1"/>
  <c r="Y290" i="1"/>
  <c r="Y201" i="1"/>
  <c r="Y98" i="1"/>
  <c r="Y81" i="1"/>
  <c r="Y57" i="1"/>
  <c r="X556" i="1"/>
  <c r="Y219" i="1"/>
  <c r="X559" i="1"/>
  <c r="Y252" i="1"/>
  <c r="X555" i="1"/>
  <c r="X557" i="1"/>
  <c r="Y157" i="1"/>
  <c r="X558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<sst xmlns="http://schemas.openxmlformats.org/spreadsheetml/2006/main" count="2434" uniqueCount="809">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</sst>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45458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Суббота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0.45833333333333331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idden="1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hidden="1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500</v>
      </c>
      <c r="X333" s="388">
        <f t="shared" si="71"/>
        <v>510</v>
      </c>
      <c r="Y333" s="36">
        <f>IFERROR(IF(X333=0,"",ROUNDUP(X333/H333,0)*0.02175),"")</f>
        <v>0.73949999999999994</v>
      </c>
      <c r="Z333" s="56"/>
      <c r="AA333" s="57"/>
      <c r="AE333" s="64"/>
      <c r="BB333" s="258" t="s">
        <v>1</v>
      </c>
      <c r="BL333" s="64">
        <f t="shared" si="72"/>
        <v>516</v>
      </c>
      <c r="BM333" s="64">
        <f t="shared" si="73"/>
        <v>526.32000000000005</v>
      </c>
      <c r="BN333" s="64">
        <f t="shared" si="74"/>
        <v>0.69444444444444442</v>
      </c>
      <c r="BO333" s="64">
        <f t="shared" si="75"/>
        <v>0.70833333333333326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1000</v>
      </c>
      <c r="X335" s="388">
        <f t="shared" si="71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60" t="s">
        <v>1</v>
      </c>
      <c r="BL335" s="64">
        <f t="shared" si="72"/>
        <v>1032</v>
      </c>
      <c r="BM335" s="64">
        <f t="shared" si="73"/>
        <v>1037.1600000000001</v>
      </c>
      <c r="BN335" s="64">
        <f t="shared" si="74"/>
        <v>1.3888888888888888</v>
      </c>
      <c r="BO335" s="64">
        <f t="shared" si="75"/>
        <v>1.3958333333333333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500</v>
      </c>
      <c r="X337" s="388">
        <f t="shared" si="71"/>
        <v>510</v>
      </c>
      <c r="Y337" s="36">
        <f>IFERROR(IF(X337=0,"",ROUNDUP(X337/H337,0)*0.02175),"")</f>
        <v>0.73949999999999994</v>
      </c>
      <c r="Z337" s="56"/>
      <c r="AA337" s="57"/>
      <c r="AE337" s="64"/>
      <c r="BB337" s="262" t="s">
        <v>1</v>
      </c>
      <c r="BL337" s="64">
        <f t="shared" si="72"/>
        <v>516</v>
      </c>
      <c r="BM337" s="64">
        <f t="shared" si="73"/>
        <v>526.32000000000005</v>
      </c>
      <c r="BN337" s="64">
        <f t="shared" si="74"/>
        <v>0.69444444444444442</v>
      </c>
      <c r="BO337" s="64">
        <f t="shared" si="75"/>
        <v>0.70833333333333326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133.33333333333334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135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2.9362499999999998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2000</v>
      </c>
      <c r="X342" s="389">
        <f>IFERROR(SUM(X330:X340),"0")</f>
        <v>2025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1000</v>
      </c>
      <c r="X344" s="388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6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66.666666666666671</v>
      </c>
      <c r="X348" s="389">
        <f>IFERROR(X344/H344,"0")+IFERROR(X345/H345,"0")+IFERROR(X346/H346,"0")+IFERROR(X347/H347,"0")</f>
        <v>67</v>
      </c>
      <c r="Y348" s="389">
        <f>IFERROR(IF(Y344="",0,Y344),"0")+IFERROR(IF(Y345="",0,Y345),"0")+IFERROR(IF(Y346="",0,Y346),"0")+IFERROR(IF(Y347="",0,Y347),"0")</f>
        <v>1.4572499999999999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1000</v>
      </c>
      <c r="X349" s="389">
        <f>IFERROR(SUM(X344:X347),"0")</f>
        <v>1005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hidden="1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0</v>
      </c>
      <c r="X375" s="388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0</v>
      </c>
      <c r="X379" s="389">
        <f>IFERROR(X375/H375,"0")+IFERROR(X376/H376,"0")+IFERROR(X377/H377,"0")+IFERROR(X378/H378,"0")</f>
        <v>0</v>
      </c>
      <c r="Y379" s="389">
        <f>IFERROR(IF(Y375="",0,Y375),"0")+IFERROR(IF(Y376="",0,Y376),"0")+IFERROR(IF(Y377="",0,Y377),"0")+IFERROR(IF(Y378="",0,Y378),"0")</f>
        <v>0</v>
      </c>
      <c r="Z379" s="390"/>
      <c r="AA379" s="390"/>
    </row>
    <row r="380" spans="1:67" hidden="1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0</v>
      </c>
      <c r="X380" s="389">
        <f>IFERROR(SUM(X375:X378),"0")</f>
        <v>0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hidden="1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idden="1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hidden="1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hidden="1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hidden="1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idden="1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3000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3030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3096</v>
      </c>
      <c r="X556" s="389">
        <f>IFERROR(SUM(BM22:BM552),"0")</f>
        <v>3126.96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5</v>
      </c>
      <c r="X557" s="38">
        <f>ROUNDUP(SUM(BO22:BO552),0)</f>
        <v>5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3221</v>
      </c>
      <c r="X558" s="389">
        <f>GrossWeightTotalR+PalletQtyTotalR*25</f>
        <v>3251.96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200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202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4.3934999999999995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3030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0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33,33"/>
        <filter val="2 000,00"/>
        <filter val="200,00"/>
        <filter val="3 000,00"/>
        <filter val="3 096,00"/>
        <filter val="3 221,00"/>
        <filter val="5"/>
        <filter val="500,00"/>
        <filter val="66,67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