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D0D9F7-FC8A-40BA-A64F-6140D05840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X442" i="1" s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O324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BO223" i="1" s="1"/>
  <c r="BN222" i="1"/>
  <c r="BL222" i="1"/>
  <c r="X222" i="1"/>
  <c r="O222" i="1"/>
  <c r="W220" i="1"/>
  <c r="W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N186" i="1"/>
  <c r="BL186" i="1"/>
  <c r="X186" i="1"/>
  <c r="BN185" i="1"/>
  <c r="BL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BO178" i="1" s="1"/>
  <c r="O178" i="1"/>
  <c r="BN177" i="1"/>
  <c r="BL177" i="1"/>
  <c r="X177" i="1"/>
  <c r="BN176" i="1"/>
  <c r="BL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BN171" i="1"/>
  <c r="BL171" i="1"/>
  <c r="X171" i="1"/>
  <c r="W169" i="1"/>
  <c r="W168" i="1"/>
  <c r="BN167" i="1"/>
  <c r="BL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O102" i="1"/>
  <c r="BN101" i="1"/>
  <c r="BL101" i="1"/>
  <c r="X101" i="1"/>
  <c r="W99" i="1"/>
  <c r="W98" i="1"/>
  <c r="BN97" i="1"/>
  <c r="BL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O92" i="1"/>
  <c r="BN91" i="1"/>
  <c r="BL91" i="1"/>
  <c r="X91" i="1"/>
  <c r="BO91" i="1" s="1"/>
  <c r="O91" i="1"/>
  <c r="W89" i="1"/>
  <c r="W88" i="1"/>
  <c r="BN87" i="1"/>
  <c r="BL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O54" i="1"/>
  <c r="BN53" i="1"/>
  <c r="BL53" i="1"/>
  <c r="X53" i="1"/>
  <c r="BO53" i="1" s="1"/>
  <c r="O53" i="1"/>
  <c r="W50" i="1"/>
  <c r="W49" i="1"/>
  <c r="BN48" i="1"/>
  <c r="BL48" i="1"/>
  <c r="X48" i="1"/>
  <c r="Y48" i="1" s="1"/>
  <c r="O48" i="1"/>
  <c r="BN47" i="1"/>
  <c r="BL47" i="1"/>
  <c r="X47" i="1"/>
  <c r="C565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62" i="1" l="1"/>
  <c r="BM262" i="1"/>
  <c r="Y262" i="1"/>
  <c r="BO316" i="1"/>
  <c r="BM316" i="1"/>
  <c r="Y316" i="1"/>
  <c r="BO334" i="1"/>
  <c r="BM334" i="1"/>
  <c r="Y334" i="1"/>
  <c r="BO338" i="1"/>
  <c r="BM338" i="1"/>
  <c r="Y338" i="1"/>
  <c r="BO371" i="1"/>
  <c r="BM371" i="1"/>
  <c r="Y371" i="1"/>
  <c r="BO403" i="1"/>
  <c r="BM403" i="1"/>
  <c r="Y403" i="1"/>
  <c r="BO441" i="1"/>
  <c r="BM441" i="1"/>
  <c r="Y441" i="1"/>
  <c r="X447" i="1"/>
  <c r="X446" i="1"/>
  <c r="BO445" i="1"/>
  <c r="BM445" i="1"/>
  <c r="Y445" i="1"/>
  <c r="Y446" i="1" s="1"/>
  <c r="X451" i="1"/>
  <c r="X450" i="1"/>
  <c r="BO449" i="1"/>
  <c r="BM449" i="1"/>
  <c r="Y449" i="1"/>
  <c r="Y450" i="1" s="1"/>
  <c r="BO454" i="1"/>
  <c r="BM454" i="1"/>
  <c r="Y454" i="1"/>
  <c r="Y457" i="1" s="1"/>
  <c r="BO482" i="1"/>
  <c r="BM482" i="1"/>
  <c r="Y48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9" i="1"/>
  <c r="Y28" i="1"/>
  <c r="BM28" i="1"/>
  <c r="Y53" i="1"/>
  <c r="BM53" i="1"/>
  <c r="X57" i="1"/>
  <c r="Y61" i="1"/>
  <c r="BM61" i="1"/>
  <c r="Y69" i="1"/>
  <c r="BM69" i="1"/>
  <c r="Y77" i="1"/>
  <c r="BM77" i="1"/>
  <c r="Y91" i="1"/>
  <c r="BM91" i="1"/>
  <c r="X98" i="1"/>
  <c r="X117" i="1"/>
  <c r="Y108" i="1"/>
  <c r="BM108" i="1"/>
  <c r="Y120" i="1"/>
  <c r="BM120" i="1"/>
  <c r="Y133" i="1"/>
  <c r="BM133" i="1"/>
  <c r="X145" i="1"/>
  <c r="Y142" i="1"/>
  <c r="BM142" i="1"/>
  <c r="Y155" i="1"/>
  <c r="BM155" i="1"/>
  <c r="Y193" i="1"/>
  <c r="BM193" i="1"/>
  <c r="Y200" i="1"/>
  <c r="BM200" i="1"/>
  <c r="Y217" i="1"/>
  <c r="BM217" i="1"/>
  <c r="X225" i="1"/>
  <c r="Y224" i="1"/>
  <c r="BM224" i="1"/>
  <c r="Y240" i="1"/>
  <c r="BM240" i="1"/>
  <c r="BO248" i="1"/>
  <c r="BM248" i="1"/>
  <c r="Y248" i="1"/>
  <c r="BO295" i="1"/>
  <c r="BM295" i="1"/>
  <c r="Y295" i="1"/>
  <c r="BO333" i="1"/>
  <c r="BM333" i="1"/>
  <c r="Y333" i="1"/>
  <c r="BO335" i="1"/>
  <c r="BM335" i="1"/>
  <c r="Y335" i="1"/>
  <c r="BO339" i="1"/>
  <c r="BM339" i="1"/>
  <c r="Y339" i="1"/>
  <c r="BO395" i="1"/>
  <c r="BM395" i="1"/>
  <c r="Y395" i="1"/>
  <c r="BO427" i="1"/>
  <c r="BM427" i="1"/>
  <c r="Y427" i="1"/>
  <c r="BO474" i="1"/>
  <c r="BM474" i="1"/>
  <c r="Y474" i="1"/>
  <c r="BO496" i="1"/>
  <c r="BM496" i="1"/>
  <c r="Y496" i="1"/>
  <c r="BO525" i="1"/>
  <c r="BM525" i="1"/>
  <c r="Y525" i="1"/>
  <c r="BO527" i="1"/>
  <c r="BM527" i="1"/>
  <c r="Y527" i="1"/>
  <c r="X272" i="1"/>
  <c r="Y22" i="1"/>
  <c r="BM22" i="1"/>
  <c r="X25" i="1"/>
  <c r="X35" i="1"/>
  <c r="Y30" i="1"/>
  <c r="BM30" i="1"/>
  <c r="BO56" i="1"/>
  <c r="BM56" i="1"/>
  <c r="Y56" i="1"/>
  <c r="BO67" i="1"/>
  <c r="BM67" i="1"/>
  <c r="Y67" i="1"/>
  <c r="BO75" i="1"/>
  <c r="BM75" i="1"/>
  <c r="Y75" i="1"/>
  <c r="BO87" i="1"/>
  <c r="BM87" i="1"/>
  <c r="Y87" i="1"/>
  <c r="BO97" i="1"/>
  <c r="BM97" i="1"/>
  <c r="Y97" i="1"/>
  <c r="BO106" i="1"/>
  <c r="BM106" i="1"/>
  <c r="Y106" i="1"/>
  <c r="BO114" i="1"/>
  <c r="BM114" i="1"/>
  <c r="Y114" i="1"/>
  <c r="F565" i="1"/>
  <c r="BO131" i="1"/>
  <c r="BM131" i="1"/>
  <c r="Y131" i="1"/>
  <c r="BO153" i="1"/>
  <c r="BM153" i="1"/>
  <c r="Y153" i="1"/>
  <c r="X179" i="1"/>
  <c r="BO171" i="1"/>
  <c r="BM171" i="1"/>
  <c r="Y171" i="1"/>
  <c r="BO176" i="1"/>
  <c r="BM176" i="1"/>
  <c r="Y176" i="1"/>
  <c r="BO185" i="1"/>
  <c r="BM185" i="1"/>
  <c r="Y185" i="1"/>
  <c r="BO191" i="1"/>
  <c r="BM191" i="1"/>
  <c r="Y191" i="1"/>
  <c r="BO196" i="1"/>
  <c r="BM196" i="1"/>
  <c r="Y196" i="1"/>
  <c r="BO215" i="1"/>
  <c r="BM215" i="1"/>
  <c r="Y215" i="1"/>
  <c r="BO233" i="1"/>
  <c r="BM233" i="1"/>
  <c r="Y233" i="1"/>
  <c r="BO246" i="1"/>
  <c r="BM246" i="1"/>
  <c r="Y246" i="1"/>
  <c r="BO258" i="1"/>
  <c r="BM258" i="1"/>
  <c r="Y258" i="1"/>
  <c r="BO269" i="1"/>
  <c r="BM269" i="1"/>
  <c r="Y269" i="1"/>
  <c r="BO288" i="1"/>
  <c r="BM288" i="1"/>
  <c r="Y288" i="1"/>
  <c r="BO305" i="1"/>
  <c r="BM305" i="1"/>
  <c r="Y305" i="1"/>
  <c r="X311" i="1"/>
  <c r="BO310" i="1"/>
  <c r="BM310" i="1"/>
  <c r="Y310" i="1"/>
  <c r="Y311" i="1" s="1"/>
  <c r="BO314" i="1"/>
  <c r="BM314" i="1"/>
  <c r="Y314" i="1"/>
  <c r="BO48" i="1"/>
  <c r="BM48" i="1"/>
  <c r="BO55" i="1"/>
  <c r="BM55" i="1"/>
  <c r="Y55" i="1"/>
  <c r="BO63" i="1"/>
  <c r="BM63" i="1"/>
  <c r="Y63" i="1"/>
  <c r="BO71" i="1"/>
  <c r="BM71" i="1"/>
  <c r="Y71" i="1"/>
  <c r="BO79" i="1"/>
  <c r="BM79" i="1"/>
  <c r="Y79" i="1"/>
  <c r="BO93" i="1"/>
  <c r="BM93" i="1"/>
  <c r="Y93" i="1"/>
  <c r="BO102" i="1"/>
  <c r="BM102" i="1"/>
  <c r="Y102" i="1"/>
  <c r="BO110" i="1"/>
  <c r="BM110" i="1"/>
  <c r="Y110" i="1"/>
  <c r="BO122" i="1"/>
  <c r="BM122" i="1"/>
  <c r="Y122" i="1"/>
  <c r="BO149" i="1"/>
  <c r="BM149" i="1"/>
  <c r="Y149" i="1"/>
  <c r="BO162" i="1"/>
  <c r="BM162" i="1"/>
  <c r="Y162" i="1"/>
  <c r="BO166" i="1"/>
  <c r="BM166" i="1"/>
  <c r="Y166" i="1"/>
  <c r="BO172" i="1"/>
  <c r="BM172" i="1"/>
  <c r="Y172" i="1"/>
  <c r="BO177" i="1"/>
  <c r="BM177" i="1"/>
  <c r="Y177" i="1"/>
  <c r="BO186" i="1"/>
  <c r="BM186" i="1"/>
  <c r="Y186" i="1"/>
  <c r="BO195" i="1"/>
  <c r="BM195" i="1"/>
  <c r="Y195" i="1"/>
  <c r="X208" i="1"/>
  <c r="BO204" i="1"/>
  <c r="BM204" i="1"/>
  <c r="Y204" i="1"/>
  <c r="X235" i="1"/>
  <c r="BO229" i="1"/>
  <c r="BM229" i="1"/>
  <c r="Y229" i="1"/>
  <c r="BO242" i="1"/>
  <c r="BM242" i="1"/>
  <c r="Y242" i="1"/>
  <c r="BO250" i="1"/>
  <c r="BM250" i="1"/>
  <c r="Y250" i="1"/>
  <c r="BO264" i="1"/>
  <c r="BM264" i="1"/>
  <c r="Y264" i="1"/>
  <c r="BO265" i="1"/>
  <c r="BM265" i="1"/>
  <c r="Y265" i="1"/>
  <c r="BO274" i="1"/>
  <c r="BM274" i="1"/>
  <c r="Y274" i="1"/>
  <c r="BO297" i="1"/>
  <c r="BM297" i="1"/>
  <c r="Y297" i="1"/>
  <c r="X322" i="1"/>
  <c r="X321" i="1"/>
  <c r="BO320" i="1"/>
  <c r="BM320" i="1"/>
  <c r="Y320" i="1"/>
  <c r="Y321" i="1" s="1"/>
  <c r="X326" i="1"/>
  <c r="X325" i="1"/>
  <c r="BO324" i="1"/>
  <c r="BM324" i="1"/>
  <c r="Y324" i="1"/>
  <c r="Y325" i="1" s="1"/>
  <c r="BO345" i="1"/>
  <c r="BM345" i="1"/>
  <c r="Y345" i="1"/>
  <c r="BO352" i="1"/>
  <c r="BM352" i="1"/>
  <c r="Y352" i="1"/>
  <c r="X379" i="1"/>
  <c r="BO375" i="1"/>
  <c r="BM375" i="1"/>
  <c r="Y375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X88" i="1"/>
  <c r="X99" i="1"/>
  <c r="X127" i="1"/>
  <c r="X180" i="1"/>
  <c r="X201" i="1"/>
  <c r="X209" i="1"/>
  <c r="J565" i="1"/>
  <c r="X236" i="1"/>
  <c r="X252" i="1"/>
  <c r="X259" i="1"/>
  <c r="X279" i="1"/>
  <c r="X284" i="1"/>
  <c r="X302" i="1"/>
  <c r="X317" i="1"/>
  <c r="X354" i="1"/>
  <c r="BO351" i="1"/>
  <c r="BM351" i="1"/>
  <c r="Y351" i="1"/>
  <c r="BO365" i="1"/>
  <c r="BM365" i="1"/>
  <c r="Y365" i="1"/>
  <c r="BO389" i="1"/>
  <c r="BM389" i="1"/>
  <c r="Y389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X503" i="1"/>
  <c r="BO533" i="1"/>
  <c r="BM533" i="1"/>
  <c r="Y533" i="1"/>
  <c r="BO535" i="1"/>
  <c r="BM535" i="1"/>
  <c r="Y535" i="1"/>
  <c r="BO537" i="1"/>
  <c r="BM537" i="1"/>
  <c r="Y537" i="1"/>
  <c r="X413" i="1"/>
  <c r="X412" i="1"/>
  <c r="H9" i="1"/>
  <c r="A10" i="1"/>
  <c r="B565" i="1"/>
  <c r="W556" i="1"/>
  <c r="W557" i="1"/>
  <c r="Y23" i="1"/>
  <c r="BM23" i="1"/>
  <c r="BO23" i="1"/>
  <c r="X24" i="1"/>
  <c r="W555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5" i="1"/>
  <c r="Y54" i="1"/>
  <c r="BM54" i="1"/>
  <c r="BO54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X89" i="1"/>
  <c r="Y92" i="1"/>
  <c r="BM92" i="1"/>
  <c r="BO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Y125" i="1"/>
  <c r="BM125" i="1"/>
  <c r="X126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BO143" i="1"/>
  <c r="BM143" i="1"/>
  <c r="Y143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F9" i="1"/>
  <c r="J9" i="1"/>
  <c r="X49" i="1"/>
  <c r="X82" i="1"/>
  <c r="X136" i="1"/>
  <c r="G565" i="1"/>
  <c r="X144" i="1"/>
  <c r="BO150" i="1"/>
  <c r="BM150" i="1"/>
  <c r="Y150" i="1"/>
  <c r="BO154" i="1"/>
  <c r="BM154" i="1"/>
  <c r="Y154" i="1"/>
  <c r="BO167" i="1"/>
  <c r="BM167" i="1"/>
  <c r="Y167" i="1"/>
  <c r="X169" i="1"/>
  <c r="Y173" i="1"/>
  <c r="BM173" i="1"/>
  <c r="BO173" i="1"/>
  <c r="Y175" i="1"/>
  <c r="BM175" i="1"/>
  <c r="Y178" i="1"/>
  <c r="BM178" i="1"/>
  <c r="Y182" i="1"/>
  <c r="BM182" i="1"/>
  <c r="BO182" i="1"/>
  <c r="Y184" i="1"/>
  <c r="BM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X202" i="1"/>
  <c r="Y205" i="1"/>
  <c r="BM205" i="1"/>
  <c r="BO205" i="1"/>
  <c r="Y206" i="1"/>
  <c r="BM206" i="1"/>
  <c r="Y207" i="1"/>
  <c r="BM207" i="1"/>
  <c r="Y212" i="1"/>
  <c r="BM212" i="1"/>
  <c r="BO212" i="1"/>
  <c r="Y214" i="1"/>
  <c r="BM214" i="1"/>
  <c r="Y216" i="1"/>
  <c r="BM216" i="1"/>
  <c r="Y218" i="1"/>
  <c r="BM218" i="1"/>
  <c r="X219" i="1"/>
  <c r="Y222" i="1"/>
  <c r="BM222" i="1"/>
  <c r="BO222" i="1"/>
  <c r="Y223" i="1"/>
  <c r="BM223" i="1"/>
  <c r="X226" i="1"/>
  <c r="Y230" i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1" i="1"/>
  <c r="Y263" i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X538" i="1"/>
  <c r="X220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Y317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X407" i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488" i="1" l="1"/>
  <c r="Y437" i="1"/>
  <c r="Y428" i="1"/>
  <c r="Y538" i="1"/>
  <c r="Y306" i="1"/>
  <c r="Y259" i="1"/>
  <c r="Y235" i="1"/>
  <c r="Y225" i="1"/>
  <c r="Y219" i="1"/>
  <c r="Y179" i="1"/>
  <c r="Y168" i="1"/>
  <c r="Y98" i="1"/>
  <c r="Y88" i="1"/>
  <c r="Y57" i="1"/>
  <c r="Y24" i="1"/>
  <c r="Y529" i="1"/>
  <c r="X557" i="1"/>
  <c r="X556" i="1"/>
  <c r="X555" i="1"/>
  <c r="Y422" i="1"/>
  <c r="Y406" i="1"/>
  <c r="Y379" i="1"/>
  <c r="Y271" i="1"/>
  <c r="Y208" i="1"/>
  <c r="Y81" i="1"/>
  <c r="X558" i="1"/>
  <c r="Y341" i="1"/>
  <c r="Y290" i="1"/>
  <c r="W558" i="1"/>
  <c r="Y546" i="1"/>
  <c r="Y497" i="1"/>
  <c r="Y483" i="1"/>
  <c r="Y367" i="1"/>
  <c r="Y301" i="1"/>
  <c r="Y521" i="1"/>
  <c r="Y252" i="1"/>
  <c r="Y201" i="1"/>
  <c r="Y157" i="1"/>
  <c r="Y144" i="1"/>
  <c r="Y135" i="1"/>
  <c r="Y126" i="1"/>
  <c r="Y116" i="1"/>
  <c r="Y34" i="1"/>
  <c r="X559" i="1"/>
  <c r="Y560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<sst xmlns="http://schemas.openxmlformats.org/spreadsheetml/2006/main" count="2434" uniqueCount="809">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</sst>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45458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Суббота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0.54166666666666663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hidden="1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idden="1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hidden="1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idden="1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hidden="1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hidden="1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idden="1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90"/>
      <c r="AA201" s="390"/>
    </row>
    <row r="202" spans="1:67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0</v>
      </c>
      <c r="X202" s="389">
        <f>IFERROR(SUM(X182:X200),"0")</f>
        <v>0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idden="1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hidden="1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0</v>
      </c>
      <c r="X278" s="389">
        <f>IFERROR(X274/H274,"0")+IFERROR(X275/H275,"0")+IFERROR(X276/H276,"0")+IFERROR(X277/H277,"0")</f>
        <v>0</v>
      </c>
      <c r="Y278" s="389">
        <f>IFERROR(IF(Y274="",0,Y274),"0")+IFERROR(IF(Y275="",0,Y275),"0")+IFERROR(IF(Y276="",0,Y276),"0")+IFERROR(IF(Y277="",0,Y277),"0")</f>
        <v>0</v>
      </c>
      <c r="Z278" s="390"/>
      <c r="AA278" s="390"/>
    </row>
    <row r="279" spans="1:67" hidden="1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0</v>
      </c>
      <c r="X279" s="389">
        <f>IFERROR(SUM(X274:X277),"0")</f>
        <v>0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2300</v>
      </c>
      <c r="X333" s="388">
        <f t="shared" si="71"/>
        <v>2310</v>
      </c>
      <c r="Y333" s="36">
        <f>IFERROR(IF(X333=0,"",ROUNDUP(X333/H333,0)*0.02175),"")</f>
        <v>3.3494999999999999</v>
      </c>
      <c r="Z333" s="56"/>
      <c r="AA333" s="57"/>
      <c r="AE333" s="64"/>
      <c r="BB333" s="258" t="s">
        <v>1</v>
      </c>
      <c r="BL333" s="64">
        <f t="shared" si="72"/>
        <v>2373.6</v>
      </c>
      <c r="BM333" s="64">
        <f t="shared" si="73"/>
        <v>2383.92</v>
      </c>
      <c r="BN333" s="64">
        <f t="shared" si="74"/>
        <v>3.1944444444444446</v>
      </c>
      <c r="BO333" s="64">
        <f t="shared" si="75"/>
        <v>3.208333333333333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3000</v>
      </c>
      <c r="X335" s="388">
        <f t="shared" si="71"/>
        <v>3000</v>
      </c>
      <c r="Y335" s="36">
        <f>IFERROR(IF(X335=0,"",ROUNDUP(X335/H335,0)*0.02175),"")</f>
        <v>4.3499999999999996</v>
      </c>
      <c r="Z335" s="56"/>
      <c r="AA335" s="57"/>
      <c r="AE335" s="64"/>
      <c r="BB335" s="260" t="s">
        <v>1</v>
      </c>
      <c r="BL335" s="64">
        <f t="shared" si="72"/>
        <v>3096</v>
      </c>
      <c r="BM335" s="64">
        <f t="shared" si="73"/>
        <v>3096</v>
      </c>
      <c r="BN335" s="64">
        <f t="shared" si="74"/>
        <v>4.1666666666666661</v>
      </c>
      <c r="BO335" s="64">
        <f t="shared" si="75"/>
        <v>4.1666666666666661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2000</v>
      </c>
      <c r="X337" s="388">
        <f t="shared" si="71"/>
        <v>2010</v>
      </c>
      <c r="Y337" s="36">
        <f>IFERROR(IF(X337=0,"",ROUNDUP(X337/H337,0)*0.02175),"")</f>
        <v>2.9144999999999999</v>
      </c>
      <c r="Z337" s="56"/>
      <c r="AA337" s="57"/>
      <c r="AE337" s="64"/>
      <c r="BB337" s="262" t="s">
        <v>1</v>
      </c>
      <c r="BL337" s="64">
        <f t="shared" si="72"/>
        <v>2064</v>
      </c>
      <c r="BM337" s="64">
        <f t="shared" si="73"/>
        <v>2074.3200000000002</v>
      </c>
      <c r="BN337" s="64">
        <f t="shared" si="74"/>
        <v>2.7777777777777777</v>
      </c>
      <c r="BO337" s="64">
        <f t="shared" si="75"/>
        <v>2.7916666666666665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486.66666666666674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488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10.613999999999999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7300</v>
      </c>
      <c r="X342" s="389">
        <f>IFERROR(SUM(X330:X340),"0")</f>
        <v>7320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1300</v>
      </c>
      <c r="X344" s="388">
        <f>IFERROR(IF(W344="",0,CEILING((W344/$H344),1)*$H344),"")</f>
        <v>1305</v>
      </c>
      <c r="Y344" s="36">
        <f>IFERROR(IF(X344=0,"",ROUNDUP(X344/H344,0)*0.02175),"")</f>
        <v>1.8922499999999998</v>
      </c>
      <c r="Z344" s="56"/>
      <c r="AA344" s="57"/>
      <c r="AE344" s="64"/>
      <c r="BB344" s="266" t="s">
        <v>1</v>
      </c>
      <c r="BL344" s="64">
        <f>IFERROR(W344*I344/H344,"0")</f>
        <v>1341.6</v>
      </c>
      <c r="BM344" s="64">
        <f>IFERROR(X344*I344/H344,"0")</f>
        <v>1346.76</v>
      </c>
      <c r="BN344" s="64">
        <f>IFERROR(1/J344*(W344/H344),"0")</f>
        <v>1.8055555555555556</v>
      </c>
      <c r="BO344" s="64">
        <f>IFERROR(1/J344*(X344/H344),"0")</f>
        <v>1.8125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86.666666666666671</v>
      </c>
      <c r="X348" s="389">
        <f>IFERROR(X344/H344,"0")+IFERROR(X345/H345,"0")+IFERROR(X346/H346,"0")+IFERROR(X347/H347,"0")</f>
        <v>87</v>
      </c>
      <c r="Y348" s="389">
        <f>IFERROR(IF(Y344="",0,Y344),"0")+IFERROR(IF(Y345="",0,Y345),"0")+IFERROR(IF(Y346="",0,Y346),"0")+IFERROR(IF(Y347="",0,Y347),"0")</f>
        <v>1.8922499999999998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1300</v>
      </c>
      <c r="X349" s="389">
        <f>IFERROR(SUM(X344:X347),"0")</f>
        <v>1305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hidden="1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hidden="1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0</v>
      </c>
      <c r="X375" s="388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0</v>
      </c>
      <c r="X379" s="389">
        <f>IFERROR(X375/H375,"0")+IFERROR(X376/H376,"0")+IFERROR(X377/H377,"0")+IFERROR(X378/H378,"0")</f>
        <v>0</v>
      </c>
      <c r="Y379" s="389">
        <f>IFERROR(IF(Y375="",0,Y375),"0")+IFERROR(IF(Y376="",0,Y376),"0")+IFERROR(IF(Y377="",0,Y377),"0")+IFERROR(IF(Y378="",0,Y378),"0")</f>
        <v>0</v>
      </c>
      <c r="Z379" s="390"/>
      <c r="AA379" s="390"/>
    </row>
    <row r="380" spans="1:67" hidden="1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0</v>
      </c>
      <c r="X380" s="389">
        <f>IFERROR(SUM(X375:X378),"0")</f>
        <v>0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idden="1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hidden="1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hidden="1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idden="1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hidden="1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0</v>
      </c>
      <c r="X473" s="388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hidden="1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idden="1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90"/>
      <c r="AA483" s="390"/>
    </row>
    <row r="484" spans="1:67" hidden="1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0</v>
      </c>
      <c r="X484" s="389">
        <f>IFERROR(SUM(X471:X482),"0")</f>
        <v>0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hidden="1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hidden="1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hidden="1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hidden="1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0</v>
      </c>
      <c r="X493" s="388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idden="1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0</v>
      </c>
      <c r="X497" s="389">
        <f>IFERROR(X491/H491,"0")+IFERROR(X492/H492,"0")+IFERROR(X493/H493,"0")+IFERROR(X494/H494,"0")+IFERROR(X495/H495,"0")+IFERROR(X496/H496,"0")</f>
        <v>0</v>
      </c>
      <c r="Y497" s="389">
        <f>IFERROR(IF(Y491="",0,Y491),"0")+IFERROR(IF(Y492="",0,Y492),"0")+IFERROR(IF(Y493="",0,Y493),"0")+IFERROR(IF(Y494="",0,Y494),"0")+IFERROR(IF(Y495="",0,Y495),"0")+IFERROR(IF(Y496="",0,Y496),"0")</f>
        <v>0</v>
      </c>
      <c r="Z497" s="390"/>
      <c r="AA497" s="390"/>
    </row>
    <row r="498" spans="1:67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0</v>
      </c>
      <c r="X498" s="389">
        <f>IFERROR(SUM(X491:X496),"0")</f>
        <v>0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8600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8625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8875.2000000000007</v>
      </c>
      <c r="X556" s="389">
        <f>IFERROR(SUM(BM22:BM552),"0")</f>
        <v>8901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12</v>
      </c>
      <c r="X557" s="38">
        <f>ROUNDUP(SUM(BO22:BO552),0)</f>
        <v>12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9175.2000000000007</v>
      </c>
      <c r="X558" s="389">
        <f>GrossWeightTotalR+PalletQtyTotalR*25</f>
        <v>9201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573.33333333333337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575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12.506249999999998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8625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0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2"/>
        <filter val="2 000,00"/>
        <filter val="2 300,00"/>
        <filter val="3 000,00"/>
        <filter val="486,67"/>
        <filter val="573,33"/>
        <filter val="7 300,00"/>
        <filter val="8 600,00"/>
        <filter val="8 875,20"/>
        <filter val="86,67"/>
        <filter val="9 175,20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2024-06-13T11:09:38Z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