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656FD1-A477-49EE-9C81-9D78364202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W539" i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BN533" i="1"/>
  <c r="BL533" i="1"/>
  <c r="X533" i="1"/>
  <c r="O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N500" i="1"/>
  <c r="BL500" i="1"/>
  <c r="X500" i="1"/>
  <c r="X503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W458" i="1"/>
  <c r="W457" i="1"/>
  <c r="BN456" i="1"/>
  <c r="BL456" i="1"/>
  <c r="X456" i="1"/>
  <c r="O456" i="1"/>
  <c r="BN455" i="1"/>
  <c r="BL455" i="1"/>
  <c r="X455" i="1"/>
  <c r="O455" i="1"/>
  <c r="BO454" i="1"/>
  <c r="BN454" i="1"/>
  <c r="BM454" i="1"/>
  <c r="BL454" i="1"/>
  <c r="Y454" i="1"/>
  <c r="X454" i="1"/>
  <c r="O454" i="1"/>
  <c r="W451" i="1"/>
  <c r="X450" i="1"/>
  <c r="W450" i="1"/>
  <c r="BO449" i="1"/>
  <c r="BN449" i="1"/>
  <c r="BM449" i="1"/>
  <c r="BL449" i="1"/>
  <c r="Y449" i="1"/>
  <c r="Y450" i="1" s="1"/>
  <c r="X449" i="1"/>
  <c r="X451" i="1" s="1"/>
  <c r="O449" i="1"/>
  <c r="W447" i="1"/>
  <c r="X446" i="1"/>
  <c r="W446" i="1"/>
  <c r="BO445" i="1"/>
  <c r="BN445" i="1"/>
  <c r="BM445" i="1"/>
  <c r="BL445" i="1"/>
  <c r="Y445" i="1"/>
  <c r="Y446" i="1" s="1"/>
  <c r="X445" i="1"/>
  <c r="X447" i="1" s="1"/>
  <c r="O445" i="1"/>
  <c r="W443" i="1"/>
  <c r="X442" i="1"/>
  <c r="W442" i="1"/>
  <c r="BO441" i="1"/>
  <c r="BN441" i="1"/>
  <c r="BM441" i="1"/>
  <c r="BL441" i="1"/>
  <c r="Y441" i="1"/>
  <c r="X441" i="1"/>
  <c r="O441" i="1"/>
  <c r="BN440" i="1"/>
  <c r="BL440" i="1"/>
  <c r="X440" i="1"/>
  <c r="O440" i="1"/>
  <c r="W438" i="1"/>
  <c r="W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W429" i="1"/>
  <c r="W428" i="1"/>
  <c r="BO427" i="1"/>
  <c r="BN427" i="1"/>
  <c r="BM427" i="1"/>
  <c r="BL427" i="1"/>
  <c r="Y427" i="1"/>
  <c r="X427" i="1"/>
  <c r="O427" i="1"/>
  <c r="BN426" i="1"/>
  <c r="BL426" i="1"/>
  <c r="X426" i="1"/>
  <c r="O426" i="1"/>
  <c r="W423" i="1"/>
  <c r="W422" i="1"/>
  <c r="BN421" i="1"/>
  <c r="BL421" i="1"/>
  <c r="X421" i="1"/>
  <c r="O421" i="1"/>
  <c r="BN420" i="1"/>
  <c r="BL420" i="1"/>
  <c r="X420" i="1"/>
  <c r="O420" i="1"/>
  <c r="BN419" i="1"/>
  <c r="BL419" i="1"/>
  <c r="X419" i="1"/>
  <c r="O419" i="1"/>
  <c r="W417" i="1"/>
  <c r="W416" i="1"/>
  <c r="BN415" i="1"/>
  <c r="BL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BN409" i="1"/>
  <c r="BL409" i="1"/>
  <c r="X409" i="1"/>
  <c r="O409" i="1"/>
  <c r="W407" i="1"/>
  <c r="W406" i="1"/>
  <c r="BN405" i="1"/>
  <c r="BL405" i="1"/>
  <c r="X405" i="1"/>
  <c r="O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O389" i="1"/>
  <c r="BN388" i="1"/>
  <c r="BL388" i="1"/>
  <c r="X388" i="1"/>
  <c r="X390" i="1" s="1"/>
  <c r="O388" i="1"/>
  <c r="W384" i="1"/>
  <c r="W383" i="1"/>
  <c r="BN382" i="1"/>
  <c r="BL382" i="1"/>
  <c r="X382" i="1"/>
  <c r="O382" i="1"/>
  <c r="W380" i="1"/>
  <c r="W379" i="1"/>
  <c r="BN378" i="1"/>
  <c r="BL378" i="1"/>
  <c r="X378" i="1"/>
  <c r="O378" i="1"/>
  <c r="BN377" i="1"/>
  <c r="BL377" i="1"/>
  <c r="X377" i="1"/>
  <c r="O377" i="1"/>
  <c r="BN376" i="1"/>
  <c r="BL376" i="1"/>
  <c r="X376" i="1"/>
  <c r="O376" i="1"/>
  <c r="BO375" i="1"/>
  <c r="BN375" i="1"/>
  <c r="BM375" i="1"/>
  <c r="BL375" i="1"/>
  <c r="Y375" i="1"/>
  <c r="X375" i="1"/>
  <c r="O375" i="1"/>
  <c r="W373" i="1"/>
  <c r="W372" i="1"/>
  <c r="BN371" i="1"/>
  <c r="BL371" i="1"/>
  <c r="X371" i="1"/>
  <c r="O371" i="1"/>
  <c r="BN370" i="1"/>
  <c r="BL370" i="1"/>
  <c r="X370" i="1"/>
  <c r="X372" i="1" s="1"/>
  <c r="O370" i="1"/>
  <c r="W368" i="1"/>
  <c r="W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W349" i="1"/>
  <c r="W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O288" i="1"/>
  <c r="BN287" i="1"/>
  <c r="BL287" i="1"/>
  <c r="X287" i="1"/>
  <c r="O287" i="1"/>
  <c r="W285" i="1"/>
  <c r="W284" i="1"/>
  <c r="BN283" i="1"/>
  <c r="BL283" i="1"/>
  <c r="X283" i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O277" i="1"/>
  <c r="BN276" i="1"/>
  <c r="BL276" i="1"/>
  <c r="X276" i="1"/>
  <c r="O276" i="1"/>
  <c r="BN275" i="1"/>
  <c r="BL275" i="1"/>
  <c r="X275" i="1"/>
  <c r="X279" i="1" s="1"/>
  <c r="O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BN222" i="1"/>
  <c r="BL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X209" i="1" s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O196" i="1" s="1"/>
  <c r="BN195" i="1"/>
  <c r="BL195" i="1"/>
  <c r="X195" i="1"/>
  <c r="BO195" i="1" s="1"/>
  <c r="O195" i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W180" i="1"/>
  <c r="W179" i="1"/>
  <c r="BN178" i="1"/>
  <c r="BL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N155" i="1"/>
  <c r="BM155" i="1"/>
  <c r="BL155" i="1"/>
  <c r="Y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C565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9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29" i="1" l="1"/>
  <c r="BM229" i="1"/>
  <c r="Y229" i="1"/>
  <c r="BO250" i="1"/>
  <c r="BM250" i="1"/>
  <c r="Y250" i="1"/>
  <c r="BO288" i="1"/>
  <c r="BM288" i="1"/>
  <c r="Y288" i="1"/>
  <c r="BO345" i="1"/>
  <c r="BM345" i="1"/>
  <c r="Y345" i="1"/>
  <c r="BO389" i="1"/>
  <c r="BM389" i="1"/>
  <c r="Y389" i="1"/>
  <c r="BO409" i="1"/>
  <c r="BM409" i="1"/>
  <c r="Y409" i="1"/>
  <c r="X462" i="1"/>
  <c r="BO461" i="1"/>
  <c r="BM461" i="1"/>
  <c r="Y461" i="1"/>
  <c r="Y462" i="1" s="1"/>
  <c r="BO478" i="1"/>
  <c r="BM478" i="1"/>
  <c r="Y478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Y32" i="1"/>
  <c r="BM32" i="1"/>
  <c r="Y65" i="1"/>
  <c r="BM65" i="1"/>
  <c r="Y73" i="1"/>
  <c r="BM73" i="1"/>
  <c r="Y85" i="1"/>
  <c r="BM85" i="1"/>
  <c r="Y95" i="1"/>
  <c r="BM95" i="1"/>
  <c r="Y104" i="1"/>
  <c r="BM104" i="1"/>
  <c r="Y112" i="1"/>
  <c r="BM112" i="1"/>
  <c r="Y124" i="1"/>
  <c r="BM124" i="1"/>
  <c r="F565" i="1"/>
  <c r="Y151" i="1"/>
  <c r="BM151" i="1"/>
  <c r="Y176" i="1"/>
  <c r="BM176" i="1"/>
  <c r="Y177" i="1"/>
  <c r="BM177" i="1"/>
  <c r="Y195" i="1"/>
  <c r="BM195" i="1"/>
  <c r="Y196" i="1"/>
  <c r="BM196" i="1"/>
  <c r="J565" i="1"/>
  <c r="BO215" i="1"/>
  <c r="BM215" i="1"/>
  <c r="Y215" i="1"/>
  <c r="X252" i="1"/>
  <c r="BO242" i="1"/>
  <c r="BM242" i="1"/>
  <c r="Y242" i="1"/>
  <c r="BO264" i="1"/>
  <c r="BM264" i="1"/>
  <c r="Y264" i="1"/>
  <c r="BO265" i="1"/>
  <c r="BM265" i="1"/>
  <c r="Y265" i="1"/>
  <c r="BO305" i="1"/>
  <c r="BM305" i="1"/>
  <c r="Y305" i="1"/>
  <c r="X311" i="1"/>
  <c r="BO310" i="1"/>
  <c r="BM310" i="1"/>
  <c r="Y310" i="1"/>
  <c r="Y311" i="1" s="1"/>
  <c r="BO314" i="1"/>
  <c r="BM314" i="1"/>
  <c r="Y314" i="1"/>
  <c r="BO365" i="1"/>
  <c r="BM365" i="1"/>
  <c r="Y365" i="1"/>
  <c r="BO399" i="1"/>
  <c r="BM399" i="1"/>
  <c r="Y399" i="1"/>
  <c r="BO433" i="1"/>
  <c r="BM433" i="1"/>
  <c r="Y433" i="1"/>
  <c r="BO492" i="1"/>
  <c r="BM492" i="1"/>
  <c r="Y492" i="1"/>
  <c r="BO525" i="1"/>
  <c r="BM525" i="1"/>
  <c r="Y525" i="1"/>
  <c r="BO527" i="1"/>
  <c r="BM527" i="1"/>
  <c r="Y527" i="1"/>
  <c r="X317" i="1"/>
  <c r="BO174" i="1"/>
  <c r="BM174" i="1"/>
  <c r="Y174" i="1"/>
  <c r="BO188" i="1"/>
  <c r="BM188" i="1"/>
  <c r="Y188" i="1"/>
  <c r="BO193" i="1"/>
  <c r="BM193" i="1"/>
  <c r="Y193" i="1"/>
  <c r="BO213" i="1"/>
  <c r="BM213" i="1"/>
  <c r="Y213" i="1"/>
  <c r="BO224" i="1"/>
  <c r="BM224" i="1"/>
  <c r="Y224" i="1"/>
  <c r="BO240" i="1"/>
  <c r="BM240" i="1"/>
  <c r="Y240" i="1"/>
  <c r="BO248" i="1"/>
  <c r="BM248" i="1"/>
  <c r="Y248" i="1"/>
  <c r="BO262" i="1"/>
  <c r="BM262" i="1"/>
  <c r="Y262" i="1"/>
  <c r="BO276" i="1"/>
  <c r="BM276" i="1"/>
  <c r="Y276" i="1"/>
  <c r="BO282" i="1"/>
  <c r="BM282" i="1"/>
  <c r="Y282" i="1"/>
  <c r="BO299" i="1"/>
  <c r="BM299" i="1"/>
  <c r="Y299" i="1"/>
  <c r="BO333" i="1"/>
  <c r="BM333" i="1"/>
  <c r="Y333" i="1"/>
  <c r="BO335" i="1"/>
  <c r="BM335" i="1"/>
  <c r="Y33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X126" i="1"/>
  <c r="Y122" i="1"/>
  <c r="BM122" i="1"/>
  <c r="Y131" i="1"/>
  <c r="BM131" i="1"/>
  <c r="Y149" i="1"/>
  <c r="BM149" i="1"/>
  <c r="Y153" i="1"/>
  <c r="BM153" i="1"/>
  <c r="BO183" i="1"/>
  <c r="BM183" i="1"/>
  <c r="Y183" i="1"/>
  <c r="BO189" i="1"/>
  <c r="BM189" i="1"/>
  <c r="Y189" i="1"/>
  <c r="BO200" i="1"/>
  <c r="BM200" i="1"/>
  <c r="Y200" i="1"/>
  <c r="BO217" i="1"/>
  <c r="BM217" i="1"/>
  <c r="Y217" i="1"/>
  <c r="X236" i="1"/>
  <c r="BO231" i="1"/>
  <c r="BM231" i="1"/>
  <c r="Y231" i="1"/>
  <c r="BO244" i="1"/>
  <c r="BM244" i="1"/>
  <c r="Y244" i="1"/>
  <c r="BO256" i="1"/>
  <c r="BM256" i="1"/>
  <c r="Y256" i="1"/>
  <c r="BO267" i="1"/>
  <c r="BM267" i="1"/>
  <c r="Y267" i="1"/>
  <c r="X284" i="1"/>
  <c r="BO281" i="1"/>
  <c r="BM281" i="1"/>
  <c r="Y281" i="1"/>
  <c r="X302" i="1"/>
  <c r="BO295" i="1"/>
  <c r="BM295" i="1"/>
  <c r="Y295" i="1"/>
  <c r="BO316" i="1"/>
  <c r="BM316" i="1"/>
  <c r="Y316" i="1"/>
  <c r="BO334" i="1"/>
  <c r="BM334" i="1"/>
  <c r="Y334" i="1"/>
  <c r="BO338" i="1"/>
  <c r="BM338" i="1"/>
  <c r="Y338" i="1"/>
  <c r="BO347" i="1"/>
  <c r="BM347" i="1"/>
  <c r="Y347" i="1"/>
  <c r="BO371" i="1"/>
  <c r="BM371" i="1"/>
  <c r="Y371" i="1"/>
  <c r="X407" i="1"/>
  <c r="BO393" i="1"/>
  <c r="BM393" i="1"/>
  <c r="Y393" i="1"/>
  <c r="BO401" i="1"/>
  <c r="BM401" i="1"/>
  <c r="Y401" i="1"/>
  <c r="BO411" i="1"/>
  <c r="BM411" i="1"/>
  <c r="Y411" i="1"/>
  <c r="X417" i="1"/>
  <c r="X416" i="1"/>
  <c r="BO415" i="1"/>
  <c r="BM415" i="1"/>
  <c r="Y415" i="1"/>
  <c r="Y416" i="1" s="1"/>
  <c r="BO420" i="1"/>
  <c r="BM420" i="1"/>
  <c r="Y420" i="1"/>
  <c r="BO435" i="1"/>
  <c r="BM435" i="1"/>
  <c r="Y435" i="1"/>
  <c r="BO472" i="1"/>
  <c r="BM472" i="1"/>
  <c r="Y472" i="1"/>
  <c r="BO480" i="1"/>
  <c r="BM480" i="1"/>
  <c r="Y480" i="1"/>
  <c r="BO494" i="1"/>
  <c r="BM494" i="1"/>
  <c r="Y494" i="1"/>
  <c r="BO533" i="1"/>
  <c r="BM533" i="1"/>
  <c r="Y533" i="1"/>
  <c r="BO535" i="1"/>
  <c r="BM535" i="1"/>
  <c r="Y535" i="1"/>
  <c r="BO537" i="1"/>
  <c r="BM537" i="1"/>
  <c r="Y537" i="1"/>
  <c r="X179" i="1"/>
  <c r="X208" i="1"/>
  <c r="X225" i="1"/>
  <c r="X235" i="1"/>
  <c r="X272" i="1"/>
  <c r="BO339" i="1"/>
  <c r="BM339" i="1"/>
  <c r="Y339" i="1"/>
  <c r="BO363" i="1"/>
  <c r="BM363" i="1"/>
  <c r="Y363" i="1"/>
  <c r="BO377" i="1"/>
  <c r="BM377" i="1"/>
  <c r="Y377" i="1"/>
  <c r="BO397" i="1"/>
  <c r="BM397" i="1"/>
  <c r="Y397" i="1"/>
  <c r="BO405" i="1"/>
  <c r="BM405" i="1"/>
  <c r="Y405" i="1"/>
  <c r="X437" i="1"/>
  <c r="BO431" i="1"/>
  <c r="BM431" i="1"/>
  <c r="Y431" i="1"/>
  <c r="BO456" i="1"/>
  <c r="BM456" i="1"/>
  <c r="Y456" i="1"/>
  <c r="BO476" i="1"/>
  <c r="BM476" i="1"/>
  <c r="Y476" i="1"/>
  <c r="X488" i="1"/>
  <c r="BO486" i="1"/>
  <c r="BM486" i="1"/>
  <c r="Y486" i="1"/>
  <c r="X504" i="1"/>
  <c r="BO500" i="1"/>
  <c r="BM500" i="1"/>
  <c r="Y500" i="1"/>
  <c r="BO534" i="1"/>
  <c r="BM534" i="1"/>
  <c r="Y534" i="1"/>
  <c r="BO536" i="1"/>
  <c r="BM536" i="1"/>
  <c r="Y536" i="1"/>
  <c r="X379" i="1"/>
  <c r="X413" i="1"/>
  <c r="X412" i="1"/>
  <c r="F9" i="1"/>
  <c r="J9" i="1"/>
  <c r="F10" i="1"/>
  <c r="X25" i="1"/>
  <c r="X35" i="1"/>
  <c r="X39" i="1"/>
  <c r="X43" i="1"/>
  <c r="X49" i="1"/>
  <c r="X57" i="1"/>
  <c r="X82" i="1"/>
  <c r="X88" i="1"/>
  <c r="X98" i="1"/>
  <c r="X117" i="1"/>
  <c r="X127" i="1"/>
  <c r="X136" i="1"/>
  <c r="G565" i="1"/>
  <c r="X144" i="1"/>
  <c r="BO143" i="1"/>
  <c r="BM143" i="1"/>
  <c r="BO150" i="1"/>
  <c r="BM150" i="1"/>
  <c r="Y150" i="1"/>
  <c r="BO154" i="1"/>
  <c r="BM154" i="1"/>
  <c r="Y154" i="1"/>
  <c r="BO167" i="1"/>
  <c r="BM167" i="1"/>
  <c r="Y167" i="1"/>
  <c r="Y168" i="1" s="1"/>
  <c r="X169" i="1"/>
  <c r="BO173" i="1"/>
  <c r="BM173" i="1"/>
  <c r="Y173" i="1"/>
  <c r="BO178" i="1"/>
  <c r="BM178" i="1"/>
  <c r="Y178" i="1"/>
  <c r="X180" i="1"/>
  <c r="X201" i="1"/>
  <c r="X202" i="1"/>
  <c r="BO182" i="1"/>
  <c r="BM182" i="1"/>
  <c r="Y182" i="1"/>
  <c r="H9" i="1"/>
  <c r="B565" i="1"/>
  <c r="W556" i="1"/>
  <c r="W557" i="1"/>
  <c r="Y23" i="1"/>
  <c r="BM23" i="1"/>
  <c r="X24" i="1"/>
  <c r="W55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5" i="1"/>
  <c r="Y54" i="1"/>
  <c r="Y57" i="1" s="1"/>
  <c r="BM54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Y88" i="1" s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Y126" i="1" s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X145" i="1"/>
  <c r="H565" i="1"/>
  <c r="X157" i="1"/>
  <c r="BO148" i="1"/>
  <c r="BM148" i="1"/>
  <c r="Y148" i="1"/>
  <c r="BO152" i="1"/>
  <c r="BM152" i="1"/>
  <c r="Y152" i="1"/>
  <c r="BO156" i="1"/>
  <c r="BM156" i="1"/>
  <c r="Y156" i="1"/>
  <c r="X158" i="1"/>
  <c r="I565" i="1"/>
  <c r="X164" i="1"/>
  <c r="BO161" i="1"/>
  <c r="BM161" i="1"/>
  <c r="Y161" i="1"/>
  <c r="Y163" i="1" s="1"/>
  <c r="X168" i="1"/>
  <c r="BO175" i="1"/>
  <c r="BM175" i="1"/>
  <c r="Y175" i="1"/>
  <c r="BO184" i="1"/>
  <c r="BM184" i="1"/>
  <c r="Y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Y205" i="1"/>
  <c r="Y208" i="1" s="1"/>
  <c r="BM205" i="1"/>
  <c r="BO205" i="1"/>
  <c r="Y206" i="1"/>
  <c r="BM206" i="1"/>
  <c r="Y207" i="1"/>
  <c r="BM207" i="1"/>
  <c r="Y212" i="1"/>
  <c r="BM212" i="1"/>
  <c r="BO212" i="1"/>
  <c r="Y214" i="1"/>
  <c r="BM214" i="1"/>
  <c r="Y216" i="1"/>
  <c r="BM216" i="1"/>
  <c r="Y218" i="1"/>
  <c r="BM218" i="1"/>
  <c r="X219" i="1"/>
  <c r="Y222" i="1"/>
  <c r="BM222" i="1"/>
  <c r="BO222" i="1"/>
  <c r="Y223" i="1"/>
  <c r="BM223" i="1"/>
  <c r="X226" i="1"/>
  <c r="Y230" i="1"/>
  <c r="BM230" i="1"/>
  <c r="BO230" i="1"/>
  <c r="Y232" i="1"/>
  <c r="BM232" i="1"/>
  <c r="Y234" i="1"/>
  <c r="BM234" i="1"/>
  <c r="Y239" i="1"/>
  <c r="Y252" i="1" s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Y255" i="1"/>
  <c r="BM255" i="1"/>
  <c r="BO255" i="1"/>
  <c r="Y257" i="1"/>
  <c r="BM257" i="1"/>
  <c r="X260" i="1"/>
  <c r="X271" i="1"/>
  <c r="Y263" i="1"/>
  <c r="BM263" i="1"/>
  <c r="BO263" i="1"/>
  <c r="BO268" i="1"/>
  <c r="BM268" i="1"/>
  <c r="Y268" i="1"/>
  <c r="X278" i="1"/>
  <c r="BO277" i="1"/>
  <c r="BM277" i="1"/>
  <c r="Y277" i="1"/>
  <c r="BO283" i="1"/>
  <c r="BM283" i="1"/>
  <c r="Y283" i="1"/>
  <c r="Y284" i="1" s="1"/>
  <c r="X285" i="1"/>
  <c r="X290" i="1"/>
  <c r="BO287" i="1"/>
  <c r="BM287" i="1"/>
  <c r="Y287" i="1"/>
  <c r="BO296" i="1"/>
  <c r="BM296" i="1"/>
  <c r="Y296" i="1"/>
  <c r="BO300" i="1"/>
  <c r="BM300" i="1"/>
  <c r="Y300" i="1"/>
  <c r="X307" i="1"/>
  <c r="BO304" i="1"/>
  <c r="BM304" i="1"/>
  <c r="Y304" i="1"/>
  <c r="X318" i="1"/>
  <c r="Q565" i="1"/>
  <c r="X341" i="1"/>
  <c r="BO330" i="1"/>
  <c r="BM330" i="1"/>
  <c r="Y330" i="1"/>
  <c r="BO332" i="1"/>
  <c r="BM332" i="1"/>
  <c r="Y332" i="1"/>
  <c r="BO337" i="1"/>
  <c r="BM337" i="1"/>
  <c r="Y337" i="1"/>
  <c r="BO346" i="1"/>
  <c r="BM346" i="1"/>
  <c r="Y346" i="1"/>
  <c r="X354" i="1"/>
  <c r="BO364" i="1"/>
  <c r="BM364" i="1"/>
  <c r="Y364" i="1"/>
  <c r="BO376" i="1"/>
  <c r="BM376" i="1"/>
  <c r="Y376" i="1"/>
  <c r="BO394" i="1"/>
  <c r="BM394" i="1"/>
  <c r="Y394" i="1"/>
  <c r="BO398" i="1"/>
  <c r="BM398" i="1"/>
  <c r="Y398" i="1"/>
  <c r="BO402" i="1"/>
  <c r="BM402" i="1"/>
  <c r="Y402" i="1"/>
  <c r="X406" i="1"/>
  <c r="BO410" i="1"/>
  <c r="BM410" i="1"/>
  <c r="Y410" i="1"/>
  <c r="Y412" i="1" s="1"/>
  <c r="BO434" i="1"/>
  <c r="BM434" i="1"/>
  <c r="Y434" i="1"/>
  <c r="Y457" i="1"/>
  <c r="BO455" i="1"/>
  <c r="BM455" i="1"/>
  <c r="Y455" i="1"/>
  <c r="X457" i="1"/>
  <c r="X565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9" i="1"/>
  <c r="BO532" i="1"/>
  <c r="BM532" i="1"/>
  <c r="Y532" i="1"/>
  <c r="Y538" i="1" s="1"/>
  <c r="X538" i="1"/>
  <c r="X220" i="1"/>
  <c r="N565" i="1"/>
  <c r="L565" i="1"/>
  <c r="X253" i="1"/>
  <c r="BO266" i="1"/>
  <c r="BM266" i="1"/>
  <c r="Y266" i="1"/>
  <c r="BO270" i="1"/>
  <c r="BM270" i="1"/>
  <c r="Y270" i="1"/>
  <c r="BO275" i="1"/>
  <c r="BM275" i="1"/>
  <c r="Y275" i="1"/>
  <c r="Y278" i="1" s="1"/>
  <c r="BO289" i="1"/>
  <c r="BM289" i="1"/>
  <c r="Y289" i="1"/>
  <c r="X291" i="1"/>
  <c r="O565" i="1"/>
  <c r="X301" i="1"/>
  <c r="BO294" i="1"/>
  <c r="BM294" i="1"/>
  <c r="Y294" i="1"/>
  <c r="BO298" i="1"/>
  <c r="BM298" i="1"/>
  <c r="Y298" i="1"/>
  <c r="BO315" i="1"/>
  <c r="BM315" i="1"/>
  <c r="Y315" i="1"/>
  <c r="Y317" i="1" s="1"/>
  <c r="BO331" i="1"/>
  <c r="BM331" i="1"/>
  <c r="Y331" i="1"/>
  <c r="BO336" i="1"/>
  <c r="BM336" i="1"/>
  <c r="Y336" i="1"/>
  <c r="BO340" i="1"/>
  <c r="BM340" i="1"/>
  <c r="Y340" i="1"/>
  <c r="X342" i="1"/>
  <c r="X349" i="1"/>
  <c r="BO344" i="1"/>
  <c r="BM344" i="1"/>
  <c r="Y344" i="1"/>
  <c r="X348" i="1"/>
  <c r="BO353" i="1"/>
  <c r="BM353" i="1"/>
  <c r="Y353" i="1"/>
  <c r="Y354" i="1" s="1"/>
  <c r="X355" i="1"/>
  <c r="X358" i="1"/>
  <c r="BO357" i="1"/>
  <c r="BM357" i="1"/>
  <c r="Y357" i="1"/>
  <c r="Y358" i="1" s="1"/>
  <c r="X359" i="1"/>
  <c r="R565" i="1"/>
  <c r="X367" i="1"/>
  <c r="BO362" i="1"/>
  <c r="BM362" i="1"/>
  <c r="Y362" i="1"/>
  <c r="BO366" i="1"/>
  <c r="BM366" i="1"/>
  <c r="Y366" i="1"/>
  <c r="X368" i="1"/>
  <c r="X373" i="1"/>
  <c r="BO370" i="1"/>
  <c r="BM370" i="1"/>
  <c r="Y370" i="1"/>
  <c r="Y372" i="1" s="1"/>
  <c r="BO378" i="1"/>
  <c r="BM378" i="1"/>
  <c r="Y378" i="1"/>
  <c r="X380" i="1"/>
  <c r="X383" i="1"/>
  <c r="BO382" i="1"/>
  <c r="BM382" i="1"/>
  <c r="Y382" i="1"/>
  <c r="Y383" i="1" s="1"/>
  <c r="X384" i="1"/>
  <c r="X391" i="1"/>
  <c r="BO388" i="1"/>
  <c r="BM388" i="1"/>
  <c r="Y388" i="1"/>
  <c r="Y390" i="1" s="1"/>
  <c r="BO396" i="1"/>
  <c r="BM396" i="1"/>
  <c r="Y396" i="1"/>
  <c r="BO400" i="1"/>
  <c r="BM400" i="1"/>
  <c r="Y400" i="1"/>
  <c r="BO404" i="1"/>
  <c r="BM404" i="1"/>
  <c r="Y404" i="1"/>
  <c r="BO421" i="1"/>
  <c r="BM421" i="1"/>
  <c r="Y421" i="1"/>
  <c r="X423" i="1"/>
  <c r="T565" i="1"/>
  <c r="X429" i="1"/>
  <c r="BO426" i="1"/>
  <c r="BM426" i="1"/>
  <c r="Y426" i="1"/>
  <c r="Y428" i="1" s="1"/>
  <c r="X428" i="1"/>
  <c r="BO473" i="1"/>
  <c r="BM473" i="1"/>
  <c r="Y473" i="1"/>
  <c r="BO477" i="1"/>
  <c r="BM477" i="1"/>
  <c r="Y477" i="1"/>
  <c r="BO481" i="1"/>
  <c r="BM481" i="1"/>
  <c r="Y481" i="1"/>
  <c r="S565" i="1"/>
  <c r="P565" i="1"/>
  <c r="X312" i="1"/>
  <c r="X422" i="1"/>
  <c r="BO419" i="1"/>
  <c r="BM419" i="1"/>
  <c r="Y419" i="1"/>
  <c r="BO432" i="1"/>
  <c r="BM432" i="1"/>
  <c r="Y432" i="1"/>
  <c r="BO436" i="1"/>
  <c r="BM436" i="1"/>
  <c r="Y436" i="1"/>
  <c r="X438" i="1"/>
  <c r="X443" i="1"/>
  <c r="BO440" i="1"/>
  <c r="BM440" i="1"/>
  <c r="Y440" i="1"/>
  <c r="Y442" i="1" s="1"/>
  <c r="U565" i="1"/>
  <c r="X466" i="1"/>
  <c r="BO465" i="1"/>
  <c r="BM465" i="1"/>
  <c r="Y465" i="1"/>
  <c r="Y466" i="1" s="1"/>
  <c r="X467" i="1"/>
  <c r="X484" i="1"/>
  <c r="BO471" i="1"/>
  <c r="BM471" i="1"/>
  <c r="Y471" i="1"/>
  <c r="BO475" i="1"/>
  <c r="BM475" i="1"/>
  <c r="Y475" i="1"/>
  <c r="BO479" i="1"/>
  <c r="BM479" i="1"/>
  <c r="Y479" i="1"/>
  <c r="X483" i="1"/>
  <c r="BO487" i="1"/>
  <c r="BM487" i="1"/>
  <c r="Y487" i="1"/>
  <c r="X489" i="1"/>
  <c r="X498" i="1"/>
  <c r="BO491" i="1"/>
  <c r="X497" i="1"/>
  <c r="BM491" i="1"/>
  <c r="Y491" i="1"/>
  <c r="BO495" i="1"/>
  <c r="BM495" i="1"/>
  <c r="Y495" i="1"/>
  <c r="BO542" i="1"/>
  <c r="BM542" i="1"/>
  <c r="Y542" i="1"/>
  <c r="BO544" i="1"/>
  <c r="BM544" i="1"/>
  <c r="Y544" i="1"/>
  <c r="W565" i="1"/>
  <c r="X458" i="1"/>
  <c r="V565" i="1"/>
  <c r="X463" i="1"/>
  <c r="BO493" i="1"/>
  <c r="BM493" i="1"/>
  <c r="Y493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46" i="1"/>
  <c r="BO541" i="1"/>
  <c r="BM541" i="1"/>
  <c r="Y541" i="1"/>
  <c r="BO543" i="1"/>
  <c r="BM543" i="1"/>
  <c r="Y543" i="1"/>
  <c r="BO545" i="1"/>
  <c r="BM545" i="1"/>
  <c r="Y545" i="1"/>
  <c r="X547" i="1"/>
  <c r="Y529" i="1" l="1"/>
  <c r="Y306" i="1"/>
  <c r="Y406" i="1"/>
  <c r="Y271" i="1"/>
  <c r="X556" i="1"/>
  <c r="Y488" i="1"/>
  <c r="Y483" i="1"/>
  <c r="Y437" i="1"/>
  <c r="Y348" i="1"/>
  <c r="Y235" i="1"/>
  <c r="Y98" i="1"/>
  <c r="Y81" i="1"/>
  <c r="X557" i="1"/>
  <c r="Y24" i="1"/>
  <c r="Y179" i="1"/>
  <c r="X558" i="1"/>
  <c r="Y422" i="1"/>
  <c r="Y367" i="1"/>
  <c r="Y301" i="1"/>
  <c r="Y521" i="1"/>
  <c r="Y379" i="1"/>
  <c r="Y341" i="1"/>
  <c r="Y290" i="1"/>
  <c r="Y259" i="1"/>
  <c r="Y225" i="1"/>
  <c r="Y219" i="1"/>
  <c r="Y144" i="1"/>
  <c r="Y135" i="1"/>
  <c r="Y116" i="1"/>
  <c r="Y34" i="1"/>
  <c r="X559" i="1"/>
  <c r="W558" i="1"/>
  <c r="X555" i="1"/>
  <c r="Y546" i="1"/>
  <c r="Y497" i="1"/>
  <c r="Y157" i="1"/>
  <c r="Y201" i="1"/>
  <c r="Y560" i="1" l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<sst xmlns="http://schemas.openxmlformats.org/spreadsheetml/2006/main" count="2434" uniqueCount="809">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</sst>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45460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Понедельник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0.5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331</v>
      </c>
      <c r="X47" s="388">
        <f>IFERROR(IF(W47="",0,CEILING((W47/$H47),1)*$H47),"")</f>
        <v>334.8</v>
      </c>
      <c r="Y47" s="36">
        <f>IFERROR(IF(X47=0,"",ROUNDUP(X47/H47,0)*0.02175),"")</f>
        <v>0.6742499999999999</v>
      </c>
      <c r="Z47" s="56"/>
      <c r="AA47" s="57"/>
      <c r="AE47" s="64"/>
      <c r="BB47" s="76" t="s">
        <v>1</v>
      </c>
      <c r="BL47" s="64">
        <f>IFERROR(W47*I47/H47,"0")</f>
        <v>345.71111111111105</v>
      </c>
      <c r="BM47" s="64">
        <f>IFERROR(X47*I47/H47,"0")</f>
        <v>349.67999999999995</v>
      </c>
      <c r="BN47" s="64">
        <f>IFERROR(1/J47*(W47/H47),"0")</f>
        <v>0.54728835978835966</v>
      </c>
      <c r="BO47" s="64">
        <f>IFERROR(1/J47*(X47/H47),"0")</f>
        <v>0.55357142857142849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30.648148148148145</v>
      </c>
      <c r="X49" s="389">
        <f>IFERROR(X47/H47,"0")+IFERROR(X48/H48,"0")</f>
        <v>31</v>
      </c>
      <c r="Y49" s="389">
        <f>IFERROR(IF(Y47="",0,Y47),"0")+IFERROR(IF(Y48="",0,Y48),"0")</f>
        <v>0.6742499999999999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331</v>
      </c>
      <c r="X50" s="389">
        <f>IFERROR(SUM(X47:X48),"0")</f>
        <v>334.8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81</v>
      </c>
      <c r="X53" s="388">
        <f>IFERROR(IF(W53="",0,CEILING((W53/$H53),1)*$H53),"")</f>
        <v>86.4</v>
      </c>
      <c r="Y53" s="36">
        <f>IFERROR(IF(X53=0,"",ROUNDUP(X53/H53,0)*0.02175),"")</f>
        <v>0.17399999999999999</v>
      </c>
      <c r="Z53" s="56"/>
      <c r="AA53" s="57"/>
      <c r="AE53" s="64"/>
      <c r="BB53" s="78" t="s">
        <v>1</v>
      </c>
      <c r="BL53" s="64">
        <f>IFERROR(W53*I53/H53,"0")</f>
        <v>84.6</v>
      </c>
      <c r="BM53" s="64">
        <f>IFERROR(X53*I53/H53,"0")</f>
        <v>90.24</v>
      </c>
      <c r="BN53" s="64">
        <f>IFERROR(1/J53*(W53/H53),"0")</f>
        <v>0.1339285714285714</v>
      </c>
      <c r="BO53" s="64">
        <f>IFERROR(1/J53*(X53/H53),"0")</f>
        <v>0.14285714285714285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7.4999999999999991</v>
      </c>
      <c r="X57" s="389">
        <f>IFERROR(X53/H53,"0")+IFERROR(X54/H54,"0")+IFERROR(X55/H55,"0")+IFERROR(X56/H56,"0")</f>
        <v>8</v>
      </c>
      <c r="Y57" s="389">
        <f>IFERROR(IF(Y53="",0,Y53),"0")+IFERROR(IF(Y54="",0,Y54),"0")+IFERROR(IF(Y55="",0,Y55),"0")+IFERROR(IF(Y56="",0,Y56),"0")</f>
        <v>0.17399999999999999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81</v>
      </c>
      <c r="X58" s="389">
        <f>IFERROR(SUM(X53:X56),"0")</f>
        <v>86.4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323</v>
      </c>
      <c r="X63" s="388">
        <f t="shared" si="6"/>
        <v>324.79999999999995</v>
      </c>
      <c r="Y63" s="36">
        <f t="shared" si="7"/>
        <v>0.63074999999999992</v>
      </c>
      <c r="Z63" s="56"/>
      <c r="AA63" s="57"/>
      <c r="AE63" s="64"/>
      <c r="BB63" s="84" t="s">
        <v>1</v>
      </c>
      <c r="BL63" s="64">
        <f t="shared" si="8"/>
        <v>336.84285714285716</v>
      </c>
      <c r="BM63" s="64">
        <f t="shared" si="9"/>
        <v>338.71999999999997</v>
      </c>
      <c r="BN63" s="64">
        <f t="shared" si="10"/>
        <v>0.51498724489795922</v>
      </c>
      <c r="BO63" s="64">
        <f t="shared" si="11"/>
        <v>0.51785714285714279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228</v>
      </c>
      <c r="X65" s="388">
        <f t="shared" si="6"/>
        <v>237.60000000000002</v>
      </c>
      <c r="Y65" s="36">
        <f t="shared" si="7"/>
        <v>0.47849999999999998</v>
      </c>
      <c r="Z65" s="56"/>
      <c r="AA65" s="57"/>
      <c r="AE65" s="64"/>
      <c r="BB65" s="86" t="s">
        <v>1</v>
      </c>
      <c r="BL65" s="64">
        <f t="shared" si="8"/>
        <v>238.1333333333333</v>
      </c>
      <c r="BM65" s="64">
        <f t="shared" si="9"/>
        <v>248.16</v>
      </c>
      <c r="BN65" s="64">
        <f t="shared" si="10"/>
        <v>0.37698412698412698</v>
      </c>
      <c r="BO65" s="64">
        <f t="shared" si="11"/>
        <v>0.39285714285714285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361</v>
      </c>
      <c r="X67" s="388">
        <f t="shared" si="6"/>
        <v>369.59999999999997</v>
      </c>
      <c r="Y67" s="36">
        <f t="shared" si="7"/>
        <v>0.71775</v>
      </c>
      <c r="Z67" s="56"/>
      <c r="AA67" s="57"/>
      <c r="AE67" s="64"/>
      <c r="BB67" s="88" t="s">
        <v>1</v>
      </c>
      <c r="BL67" s="64">
        <f t="shared" si="8"/>
        <v>376.47142857142853</v>
      </c>
      <c r="BM67" s="64">
        <f t="shared" si="9"/>
        <v>385.44</v>
      </c>
      <c r="BN67" s="64">
        <f t="shared" si="10"/>
        <v>0.57557397959183676</v>
      </c>
      <c r="BO67" s="64">
        <f t="shared" si="11"/>
        <v>0.5892857142857143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54</v>
      </c>
      <c r="X70" s="388">
        <f t="shared" si="6"/>
        <v>55.5</v>
      </c>
      <c r="Y70" s="36">
        <f t="shared" si="12"/>
        <v>0.14055000000000001</v>
      </c>
      <c r="Z70" s="56"/>
      <c r="AA70" s="57"/>
      <c r="AE70" s="64"/>
      <c r="BB70" s="91" t="s">
        <v>1</v>
      </c>
      <c r="BL70" s="64">
        <f t="shared" si="8"/>
        <v>57.502702702702699</v>
      </c>
      <c r="BM70" s="64">
        <f t="shared" si="9"/>
        <v>59.099999999999994</v>
      </c>
      <c r="BN70" s="64">
        <f t="shared" si="10"/>
        <v>0.12162162162162161</v>
      </c>
      <c r="BO70" s="64">
        <f t="shared" si="11"/>
        <v>0.125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38</v>
      </c>
      <c r="X74" s="388">
        <f t="shared" si="6"/>
        <v>40.5</v>
      </c>
      <c r="Y74" s="36">
        <f t="shared" si="12"/>
        <v>8.4330000000000002E-2</v>
      </c>
      <c r="Z74" s="56"/>
      <c r="AA74" s="57"/>
      <c r="AE74" s="64"/>
      <c r="BB74" s="95" t="s">
        <v>1</v>
      </c>
      <c r="BL74" s="64">
        <f t="shared" si="8"/>
        <v>39.773333333333333</v>
      </c>
      <c r="BM74" s="64">
        <f t="shared" si="9"/>
        <v>42.39</v>
      </c>
      <c r="BN74" s="64">
        <f t="shared" si="10"/>
        <v>7.0370370370370375E-2</v>
      </c>
      <c r="BO74" s="64">
        <f t="shared" si="11"/>
        <v>7.4999999999999997E-2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134</v>
      </c>
      <c r="X79" s="388">
        <f t="shared" si="6"/>
        <v>135</v>
      </c>
      <c r="Y79" s="36">
        <f>IFERROR(IF(X79=0,"",ROUNDUP(X79/H79,0)*0.00937),"")</f>
        <v>0.28110000000000002</v>
      </c>
      <c r="Z79" s="56"/>
      <c r="AA79" s="57"/>
      <c r="AE79" s="64"/>
      <c r="BB79" s="100" t="s">
        <v>1</v>
      </c>
      <c r="BL79" s="64">
        <f t="shared" si="8"/>
        <v>141.14666666666668</v>
      </c>
      <c r="BM79" s="64">
        <f t="shared" si="9"/>
        <v>142.19999999999999</v>
      </c>
      <c r="BN79" s="64">
        <f t="shared" si="10"/>
        <v>0.24814814814814815</v>
      </c>
      <c r="BO79" s="64">
        <f t="shared" si="11"/>
        <v>0.25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134.99935649935651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138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2.3329799999999996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1138</v>
      </c>
      <c r="X82" s="389">
        <f>IFERROR(SUM(X61:X80),"0")</f>
        <v>1163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39</v>
      </c>
      <c r="X87" s="388">
        <f>IFERROR(IF(W87="",0,CEILING((W87/$H87),1)*$H87),"")</f>
        <v>40.799999999999997</v>
      </c>
      <c r="Y87" s="36">
        <f>IFERROR(IF(X87=0,"",ROUNDUP(X87/H87,0)*0.00753),"")</f>
        <v>0.12801000000000001</v>
      </c>
      <c r="Z87" s="56"/>
      <c r="AA87" s="57"/>
      <c r="AE87" s="64"/>
      <c r="BB87" s="105" t="s">
        <v>1</v>
      </c>
      <c r="BL87" s="64">
        <f>IFERROR(W87*I87/H87,"0")</f>
        <v>42.250000000000007</v>
      </c>
      <c r="BM87" s="64">
        <f>IFERROR(X87*I87/H87,"0")</f>
        <v>44.2</v>
      </c>
      <c r="BN87" s="64">
        <f>IFERROR(1/J87*(W87/H87),"0")</f>
        <v>0.10416666666666666</v>
      </c>
      <c r="BO87" s="64">
        <f>IFERROR(1/J87*(X87/H87),"0")</f>
        <v>0.10897435897435898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16.25</v>
      </c>
      <c r="X88" s="389">
        <f>IFERROR(X84/H84,"0")+IFERROR(X85/H85,"0")+IFERROR(X86/H86,"0")+IFERROR(X87/H87,"0")</f>
        <v>17</v>
      </c>
      <c r="Y88" s="389">
        <f>IFERROR(IF(Y84="",0,Y84),"0")+IFERROR(IF(Y85="",0,Y85),"0")+IFERROR(IF(Y86="",0,Y86),"0")+IFERROR(IF(Y87="",0,Y87),"0")</f>
        <v>0.12801000000000001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39</v>
      </c>
      <c r="X89" s="389">
        <f>IFERROR(SUM(X84:X87),"0")</f>
        <v>40.799999999999997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148</v>
      </c>
      <c r="X103" s="388">
        <f t="shared" si="18"/>
        <v>151.20000000000002</v>
      </c>
      <c r="Y103" s="36">
        <f>IFERROR(IF(X103=0,"",ROUNDUP(X103/H103,0)*0.02175),"")</f>
        <v>0.39149999999999996</v>
      </c>
      <c r="Z103" s="56"/>
      <c r="AA103" s="57"/>
      <c r="AE103" s="64"/>
      <c r="BB103" s="115" t="s">
        <v>1</v>
      </c>
      <c r="BL103" s="64">
        <f t="shared" si="19"/>
        <v>157.93714285714285</v>
      </c>
      <c r="BM103" s="64">
        <f t="shared" si="20"/>
        <v>161.35200000000003</v>
      </c>
      <c r="BN103" s="64">
        <f t="shared" si="21"/>
        <v>0.31462585034013602</v>
      </c>
      <c r="BO103" s="64">
        <f t="shared" si="22"/>
        <v>0.3214285714285714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69</v>
      </c>
      <c r="X108" s="388">
        <f t="shared" si="18"/>
        <v>70.2</v>
      </c>
      <c r="Y108" s="36">
        <f>IFERROR(IF(X108=0,"",ROUNDUP(X108/H108,0)*0.00753),"")</f>
        <v>0.19578000000000001</v>
      </c>
      <c r="Z108" s="56"/>
      <c r="AA108" s="57"/>
      <c r="AE108" s="64"/>
      <c r="BB108" s="120" t="s">
        <v>1</v>
      </c>
      <c r="BL108" s="64">
        <f t="shared" si="19"/>
        <v>75.951111111111118</v>
      </c>
      <c r="BM108" s="64">
        <f t="shared" si="20"/>
        <v>77.271999999999991</v>
      </c>
      <c r="BN108" s="64">
        <f t="shared" si="21"/>
        <v>0.1638176638176638</v>
      </c>
      <c r="BO108" s="64">
        <f t="shared" si="22"/>
        <v>0.16666666666666666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43.17460317460317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44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0.58728000000000002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217</v>
      </c>
      <c r="X117" s="389">
        <f>IFERROR(SUM(X101:X115),"0")</f>
        <v>221.40000000000003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38</v>
      </c>
      <c r="X122" s="388">
        <f t="shared" si="24"/>
        <v>42</v>
      </c>
      <c r="Y122" s="36">
        <f>IFERROR(IF(X122=0,"",ROUNDUP(X122/H122,0)*0.02175),"")</f>
        <v>0.10874999999999999</v>
      </c>
      <c r="Z122" s="56"/>
      <c r="AA122" s="57"/>
      <c r="AE122" s="64"/>
      <c r="BB122" s="131" t="s">
        <v>1</v>
      </c>
      <c r="BL122" s="64">
        <f t="shared" si="25"/>
        <v>40.551428571428573</v>
      </c>
      <c r="BM122" s="64">
        <f t="shared" si="26"/>
        <v>44.82</v>
      </c>
      <c r="BN122" s="64">
        <f t="shared" si="27"/>
        <v>8.0782312925170061E-2</v>
      </c>
      <c r="BO122" s="64">
        <f t="shared" si="28"/>
        <v>8.9285714285714274E-2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16</v>
      </c>
      <c r="X125" s="388">
        <f t="shared" si="24"/>
        <v>16.8</v>
      </c>
      <c r="Y125" s="36">
        <f>IFERROR(IF(X125=0,"",ROUNDUP(X125/H125,0)*0.00753),"")</f>
        <v>5.271E-2</v>
      </c>
      <c r="Z125" s="56"/>
      <c r="AA125" s="57"/>
      <c r="AE125" s="64"/>
      <c r="BB125" s="134" t="s">
        <v>1</v>
      </c>
      <c r="BL125" s="64">
        <f t="shared" si="25"/>
        <v>17.333333333333336</v>
      </c>
      <c r="BM125" s="64">
        <f t="shared" si="26"/>
        <v>18.200000000000003</v>
      </c>
      <c r="BN125" s="64">
        <f t="shared" si="27"/>
        <v>4.2735042735042736E-2</v>
      </c>
      <c r="BO125" s="64">
        <f t="shared" si="28"/>
        <v>4.4871794871794879E-2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11.19047619047619</v>
      </c>
      <c r="X126" s="389">
        <f>IFERROR(X119/H119,"0")+IFERROR(X120/H120,"0")+IFERROR(X121/H121,"0")+IFERROR(X122/H122,"0")+IFERROR(X123/H123,"0")+IFERROR(X124/H124,"0")+IFERROR(X125/H125,"0")</f>
        <v>12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0.16145999999999999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54</v>
      </c>
      <c r="X127" s="389">
        <f>IFERROR(SUM(X119:X125),"0")</f>
        <v>58.8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158</v>
      </c>
      <c r="X131" s="388">
        <f>IFERROR(IF(W131="",0,CEILING((W131/$H131),1)*$H131),"")</f>
        <v>159.6</v>
      </c>
      <c r="Y131" s="36">
        <f>IFERROR(IF(X131=0,"",ROUNDUP(X131/H131,0)*0.02175),"")</f>
        <v>0.41324999999999995</v>
      </c>
      <c r="Z131" s="56"/>
      <c r="AA131" s="57"/>
      <c r="AE131" s="64"/>
      <c r="BB131" s="136" t="s">
        <v>1</v>
      </c>
      <c r="BL131" s="64">
        <f>IFERROR(W131*I131/H131,"0")</f>
        <v>168.49571428571429</v>
      </c>
      <c r="BM131" s="64">
        <f>IFERROR(X131*I131/H131,"0")</f>
        <v>170.202</v>
      </c>
      <c r="BN131" s="64">
        <f>IFERROR(1/J131*(W131/H131),"0")</f>
        <v>0.33588435374149661</v>
      </c>
      <c r="BO131" s="64">
        <f>IFERROR(1/J131*(X131/H131),"0")</f>
        <v>0.33928571428571425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7</v>
      </c>
      <c r="X133" s="388">
        <f>IFERROR(IF(W133="",0,CEILING((W133/$H133),1)*$H133),"")</f>
        <v>8.1000000000000014</v>
      </c>
      <c r="Y133" s="36">
        <f>IFERROR(IF(X133=0,"",ROUNDUP(X133/H133,0)*0.00753),"")</f>
        <v>2.2589999999999999E-2</v>
      </c>
      <c r="Z133" s="56"/>
      <c r="AA133" s="57"/>
      <c r="AE133" s="64"/>
      <c r="BB133" s="138" t="s">
        <v>1</v>
      </c>
      <c r="BL133" s="64">
        <f>IFERROR(W133*I133/H133,"0")</f>
        <v>7.7051851851851838</v>
      </c>
      <c r="BM133" s="64">
        <f>IFERROR(X133*I133/H133,"0")</f>
        <v>8.9160000000000004</v>
      </c>
      <c r="BN133" s="64">
        <f>IFERROR(1/J133*(W133/H133),"0")</f>
        <v>1.6619183285849951E-2</v>
      </c>
      <c r="BO133" s="64">
        <f>IFERROR(1/J133*(X133/H133),"0")</f>
        <v>1.9230769230769232E-2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21.402116402116402</v>
      </c>
      <c r="X135" s="389">
        <f>IFERROR(X130/H130,"0")+IFERROR(X131/H131,"0")+IFERROR(X132/H132,"0")+IFERROR(X133/H133,"0")+IFERROR(X134/H134,"0")</f>
        <v>22</v>
      </c>
      <c r="Y135" s="389">
        <f>IFERROR(IF(Y130="",0,Y130),"0")+IFERROR(IF(Y131="",0,Y131),"0")+IFERROR(IF(Y132="",0,Y132),"0")+IFERROR(IF(Y133="",0,Y133),"0")+IFERROR(IF(Y134="",0,Y134),"0")</f>
        <v>0.43583999999999995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165</v>
      </c>
      <c r="X136" s="389">
        <f>IFERROR(SUM(X130:X134),"0")</f>
        <v>167.7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80</v>
      </c>
      <c r="X150" s="388">
        <f t="shared" si="29"/>
        <v>84</v>
      </c>
      <c r="Y150" s="36">
        <f>IFERROR(IF(X150=0,"",ROUNDUP(X150/H150,0)*0.00753),"")</f>
        <v>0.15060000000000001</v>
      </c>
      <c r="Z150" s="56"/>
      <c r="AA150" s="57"/>
      <c r="AE150" s="64"/>
      <c r="BB150" s="146" t="s">
        <v>1</v>
      </c>
      <c r="BL150" s="64">
        <f t="shared" si="30"/>
        <v>83.80952380952381</v>
      </c>
      <c r="BM150" s="64">
        <f t="shared" si="31"/>
        <v>88</v>
      </c>
      <c r="BN150" s="64">
        <f t="shared" si="32"/>
        <v>0.1221001221001221</v>
      </c>
      <c r="BO150" s="64">
        <f t="shared" si="33"/>
        <v>0.12820512820512819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93</v>
      </c>
      <c r="X151" s="388">
        <f t="shared" si="29"/>
        <v>94.5</v>
      </c>
      <c r="Y151" s="36">
        <f>IFERROR(IF(X151=0,"",ROUNDUP(X151/H151,0)*0.00502),"")</f>
        <v>0.22590000000000002</v>
      </c>
      <c r="Z151" s="56"/>
      <c r="AA151" s="57"/>
      <c r="AE151" s="64"/>
      <c r="BB151" s="147" t="s">
        <v>1</v>
      </c>
      <c r="BL151" s="64">
        <f t="shared" si="30"/>
        <v>98.757142857142853</v>
      </c>
      <c r="BM151" s="64">
        <f t="shared" si="31"/>
        <v>100.35</v>
      </c>
      <c r="BN151" s="64">
        <f t="shared" si="32"/>
        <v>0.18925518925518928</v>
      </c>
      <c r="BO151" s="64">
        <f t="shared" si="33"/>
        <v>0.19230769230769232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86</v>
      </c>
      <c r="X154" s="388">
        <f t="shared" si="29"/>
        <v>86.100000000000009</v>
      </c>
      <c r="Y154" s="36">
        <f>IFERROR(IF(X154=0,"",ROUNDUP(X154/H154,0)*0.00502),"")</f>
        <v>0.20582</v>
      </c>
      <c r="Z154" s="56"/>
      <c r="AA154" s="57"/>
      <c r="AE154" s="64"/>
      <c r="BB154" s="150" t="s">
        <v>1</v>
      </c>
      <c r="BL154" s="64">
        <f t="shared" si="30"/>
        <v>90.095238095238102</v>
      </c>
      <c r="BM154" s="64">
        <f t="shared" si="31"/>
        <v>90.200000000000017</v>
      </c>
      <c r="BN154" s="64">
        <f t="shared" si="32"/>
        <v>0.17501017501017502</v>
      </c>
      <c r="BO154" s="64">
        <f t="shared" si="33"/>
        <v>0.17521367521367523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104.28571428571428</v>
      </c>
      <c r="X157" s="389">
        <f>IFERROR(X148/H148,"0")+IFERROR(X149/H149,"0")+IFERROR(X150/H150,"0")+IFERROR(X151/H151,"0")+IFERROR(X152/H152,"0")+IFERROR(X153/H153,"0")+IFERROR(X154/H154,"0")+IFERROR(X155/H155,"0")+IFERROR(X156/H156,"0")</f>
        <v>106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0.58232000000000006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259</v>
      </c>
      <c r="X158" s="389">
        <f>IFERROR(SUM(X148:X156),"0")</f>
        <v>264.60000000000002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118</v>
      </c>
      <c r="X173" s="388">
        <f t="shared" si="34"/>
        <v>118.80000000000001</v>
      </c>
      <c r="Y173" s="36">
        <f>IFERROR(IF(X173=0,"",ROUNDUP(X173/H173,0)*0.00937),"")</f>
        <v>0.20613999999999999</v>
      </c>
      <c r="Z173" s="56"/>
      <c r="AA173" s="57"/>
      <c r="AE173" s="64"/>
      <c r="BB173" s="159" t="s">
        <v>1</v>
      </c>
      <c r="BL173" s="64">
        <f t="shared" si="35"/>
        <v>122.58888888888889</v>
      </c>
      <c r="BM173" s="64">
        <f t="shared" si="36"/>
        <v>123.42</v>
      </c>
      <c r="BN173" s="64">
        <f t="shared" si="37"/>
        <v>0.18209876543209877</v>
      </c>
      <c r="BO173" s="64">
        <f t="shared" si="38"/>
        <v>0.18333333333333332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189</v>
      </c>
      <c r="X174" s="388">
        <f t="shared" si="34"/>
        <v>189</v>
      </c>
      <c r="Y174" s="36">
        <f>IFERROR(IF(X174=0,"",ROUNDUP(X174/H174,0)*0.00937),"")</f>
        <v>0.32795000000000002</v>
      </c>
      <c r="Z174" s="56"/>
      <c r="AA174" s="57"/>
      <c r="AE174" s="64"/>
      <c r="BB174" s="160" t="s">
        <v>1</v>
      </c>
      <c r="BL174" s="64">
        <f t="shared" si="35"/>
        <v>196.35</v>
      </c>
      <c r="BM174" s="64">
        <f t="shared" si="36"/>
        <v>196.35</v>
      </c>
      <c r="BN174" s="64">
        <f t="shared" si="37"/>
        <v>0.29166666666666669</v>
      </c>
      <c r="BO174" s="64">
        <f t="shared" si="38"/>
        <v>0.29166666666666669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58</v>
      </c>
      <c r="X176" s="388">
        <f t="shared" si="34"/>
        <v>59.400000000000006</v>
      </c>
      <c r="Y176" s="36">
        <f>IFERROR(IF(X176=0,"",ROUNDUP(X176/H176,0)*0.00937),"")</f>
        <v>0.10306999999999999</v>
      </c>
      <c r="Z176" s="56"/>
      <c r="AA176" s="57"/>
      <c r="AE176" s="64"/>
      <c r="BB176" s="162" t="s">
        <v>1</v>
      </c>
      <c r="BL176" s="64">
        <f t="shared" si="35"/>
        <v>60.255555555555553</v>
      </c>
      <c r="BM176" s="64">
        <f t="shared" si="36"/>
        <v>61.71</v>
      </c>
      <c r="BN176" s="64">
        <f t="shared" si="37"/>
        <v>8.9506172839506168E-2</v>
      </c>
      <c r="BO176" s="64">
        <f t="shared" si="38"/>
        <v>9.166666666666666E-2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67.592592592592581</v>
      </c>
      <c r="X179" s="389">
        <f>IFERROR(X171/H171,"0")+IFERROR(X172/H172,"0")+IFERROR(X173/H173,"0")+IFERROR(X174/H174,"0")+IFERROR(X175/H175,"0")+IFERROR(X176/H176,"0")+IFERROR(X177/H177,"0")+IFERROR(X178/H178,"0")</f>
        <v>68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0.63715999999999995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365</v>
      </c>
      <c r="X180" s="389">
        <f>IFERROR(SUM(X171:X178),"0")</f>
        <v>367.20000000000005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450</v>
      </c>
      <c r="X188" s="388">
        <f t="shared" si="39"/>
        <v>452.4</v>
      </c>
      <c r="Y188" s="36">
        <f>IFERROR(IF(X188=0,"",ROUNDUP(X188/H188,0)*0.02175),"")</f>
        <v>1.131</v>
      </c>
      <c r="Z188" s="56"/>
      <c r="AA188" s="57"/>
      <c r="AE188" s="64"/>
      <c r="BB188" s="171" t="s">
        <v>1</v>
      </c>
      <c r="BL188" s="64">
        <f t="shared" si="40"/>
        <v>479.17241379310343</v>
      </c>
      <c r="BM188" s="64">
        <f t="shared" si="41"/>
        <v>481.72800000000001</v>
      </c>
      <c r="BN188" s="64">
        <f t="shared" si="42"/>
        <v>0.92364532019704426</v>
      </c>
      <c r="BO188" s="64">
        <f t="shared" si="43"/>
        <v>0.92857142857142849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144</v>
      </c>
      <c r="X190" s="388">
        <f t="shared" si="39"/>
        <v>144</v>
      </c>
      <c r="Y190" s="36">
        <f>IFERROR(IF(X190=0,"",ROUNDUP(X190/H190,0)*0.00753),"")</f>
        <v>0.45180000000000003</v>
      </c>
      <c r="Z190" s="56"/>
      <c r="AA190" s="57"/>
      <c r="AE190" s="64"/>
      <c r="BB190" s="173" t="s">
        <v>1</v>
      </c>
      <c r="BL190" s="64">
        <f t="shared" si="40"/>
        <v>160.32000000000002</v>
      </c>
      <c r="BM190" s="64">
        <f t="shared" si="41"/>
        <v>160.32000000000002</v>
      </c>
      <c r="BN190" s="64">
        <f t="shared" si="42"/>
        <v>0.38461538461538458</v>
      </c>
      <c r="BO190" s="64">
        <f t="shared" si="43"/>
        <v>0.38461538461538458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136</v>
      </c>
      <c r="X192" s="388">
        <f t="shared" si="39"/>
        <v>136.79999999999998</v>
      </c>
      <c r="Y192" s="36">
        <f>IFERROR(IF(X192=0,"",ROUNDUP(X192/H192,0)*0.00753),"")</f>
        <v>0.42921000000000004</v>
      </c>
      <c r="Z192" s="56"/>
      <c r="AA192" s="57"/>
      <c r="AE192" s="64"/>
      <c r="BB192" s="175" t="s">
        <v>1</v>
      </c>
      <c r="BL192" s="64">
        <f t="shared" si="40"/>
        <v>147.33333333333334</v>
      </c>
      <c r="BM192" s="64">
        <f t="shared" si="41"/>
        <v>148.19999999999999</v>
      </c>
      <c r="BN192" s="64">
        <f t="shared" si="42"/>
        <v>0.36324786324786329</v>
      </c>
      <c r="BO192" s="64">
        <f t="shared" si="43"/>
        <v>0.36538461538461531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203</v>
      </c>
      <c r="X194" s="388">
        <f t="shared" si="39"/>
        <v>204</v>
      </c>
      <c r="Y194" s="36">
        <f t="shared" ref="Y194:Y200" si="44">IFERROR(IF(X194=0,"",ROUNDUP(X194/H194,0)*0.00753),"")</f>
        <v>0.64005000000000001</v>
      </c>
      <c r="Z194" s="56"/>
      <c r="AA194" s="57"/>
      <c r="AE194" s="64"/>
      <c r="BB194" s="177" t="s">
        <v>1</v>
      </c>
      <c r="BL194" s="64">
        <f t="shared" si="40"/>
        <v>227.52916666666664</v>
      </c>
      <c r="BM194" s="64">
        <f t="shared" si="41"/>
        <v>228.65</v>
      </c>
      <c r="BN194" s="64">
        <f t="shared" si="42"/>
        <v>0.54220085470085477</v>
      </c>
      <c r="BO194" s="64">
        <f t="shared" si="43"/>
        <v>0.54487179487179482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278</v>
      </c>
      <c r="X195" s="388">
        <f t="shared" si="39"/>
        <v>278.39999999999998</v>
      </c>
      <c r="Y195" s="36">
        <f t="shared" si="44"/>
        <v>0.87348000000000003</v>
      </c>
      <c r="Z195" s="56"/>
      <c r="AA195" s="57"/>
      <c r="AE195" s="64"/>
      <c r="BB195" s="178" t="s">
        <v>1</v>
      </c>
      <c r="BL195" s="64">
        <f t="shared" si="40"/>
        <v>309.50666666666672</v>
      </c>
      <c r="BM195" s="64">
        <f t="shared" si="41"/>
        <v>309.952</v>
      </c>
      <c r="BN195" s="64">
        <f t="shared" si="42"/>
        <v>0.74252136752136755</v>
      </c>
      <c r="BO195" s="64">
        <f t="shared" si="43"/>
        <v>0.74358974358974361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263</v>
      </c>
      <c r="X197" s="388">
        <f t="shared" si="39"/>
        <v>264</v>
      </c>
      <c r="Y197" s="36">
        <f t="shared" si="44"/>
        <v>0.82830000000000004</v>
      </c>
      <c r="Z197" s="56"/>
      <c r="AA197" s="57"/>
      <c r="AE197" s="64"/>
      <c r="BB197" s="180" t="s">
        <v>1</v>
      </c>
      <c r="BL197" s="64">
        <f t="shared" si="40"/>
        <v>292.80666666666667</v>
      </c>
      <c r="BM197" s="64">
        <f t="shared" si="41"/>
        <v>293.92</v>
      </c>
      <c r="BN197" s="64">
        <f t="shared" si="42"/>
        <v>0.70245726495726502</v>
      </c>
      <c r="BO197" s="64">
        <f t="shared" si="43"/>
        <v>0.70512820512820507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123</v>
      </c>
      <c r="X199" s="388">
        <f t="shared" si="39"/>
        <v>124.8</v>
      </c>
      <c r="Y199" s="36">
        <f t="shared" si="44"/>
        <v>0.39156000000000002</v>
      </c>
      <c r="Z199" s="56"/>
      <c r="AA199" s="57"/>
      <c r="AE199" s="64"/>
      <c r="BB199" s="182" t="s">
        <v>1</v>
      </c>
      <c r="BL199" s="64">
        <f t="shared" si="40"/>
        <v>136.94</v>
      </c>
      <c r="BM199" s="64">
        <f t="shared" si="41"/>
        <v>138.94400000000002</v>
      </c>
      <c r="BN199" s="64">
        <f t="shared" si="42"/>
        <v>0.32852564102564102</v>
      </c>
      <c r="BO199" s="64">
        <f t="shared" si="43"/>
        <v>0.33333333333333331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176</v>
      </c>
      <c r="X200" s="388">
        <f t="shared" si="39"/>
        <v>177.6</v>
      </c>
      <c r="Y200" s="36">
        <f t="shared" si="44"/>
        <v>0.55722000000000005</v>
      </c>
      <c r="Z200" s="56"/>
      <c r="AA200" s="57"/>
      <c r="AE200" s="64"/>
      <c r="BB200" s="183" t="s">
        <v>1</v>
      </c>
      <c r="BL200" s="64">
        <f t="shared" si="40"/>
        <v>196.38666666666666</v>
      </c>
      <c r="BM200" s="64">
        <f t="shared" si="41"/>
        <v>198.172</v>
      </c>
      <c r="BN200" s="64">
        <f t="shared" si="42"/>
        <v>0.47008547008547014</v>
      </c>
      <c r="BO200" s="64">
        <f t="shared" si="43"/>
        <v>0.47435897435897434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602.97413793103453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606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5.3026200000000001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1773</v>
      </c>
      <c r="X202" s="389">
        <f>IFERROR(SUM(X182:X200),"0")</f>
        <v>1781.9999999999998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14</v>
      </c>
      <c r="X206" s="388">
        <f>IFERROR(IF(W206="",0,CEILING((W206/$H206),1)*$H206),"")</f>
        <v>14.399999999999999</v>
      </c>
      <c r="Y206" s="36">
        <f>IFERROR(IF(X206=0,"",ROUNDUP(X206/H206,0)*0.00753),"")</f>
        <v>4.5179999999999998E-2</v>
      </c>
      <c r="Z206" s="56"/>
      <c r="AA206" s="57"/>
      <c r="AE206" s="64"/>
      <c r="BB206" s="186" t="s">
        <v>1</v>
      </c>
      <c r="BL206" s="64">
        <f>IFERROR(W206*I206/H206,"0")</f>
        <v>15.586666666666668</v>
      </c>
      <c r="BM206" s="64">
        <f>IFERROR(X206*I206/H206,"0")</f>
        <v>16.032</v>
      </c>
      <c r="BN206" s="64">
        <f>IFERROR(1/J206*(W206/H206),"0")</f>
        <v>3.7393162393162399E-2</v>
      </c>
      <c r="BO206" s="64">
        <f>IFERROR(1/J206*(X206/H206),"0")</f>
        <v>3.8461538461538464E-2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43</v>
      </c>
      <c r="X207" s="388">
        <f>IFERROR(IF(W207="",0,CEILING((W207/$H207),1)*$H207),"")</f>
        <v>43.199999999999996</v>
      </c>
      <c r="Y207" s="36">
        <f>IFERROR(IF(X207=0,"",ROUNDUP(X207/H207,0)*0.00753),"")</f>
        <v>0.13553999999999999</v>
      </c>
      <c r="Z207" s="56"/>
      <c r="AA207" s="57"/>
      <c r="AE207" s="64"/>
      <c r="BB207" s="187" t="s">
        <v>1</v>
      </c>
      <c r="BL207" s="64">
        <f>IFERROR(W207*I207/H207,"0")</f>
        <v>47.873333333333335</v>
      </c>
      <c r="BM207" s="64">
        <f>IFERROR(X207*I207/H207,"0")</f>
        <v>48.095999999999997</v>
      </c>
      <c r="BN207" s="64">
        <f>IFERROR(1/J207*(W207/H207),"0")</f>
        <v>0.11485042735042736</v>
      </c>
      <c r="BO207" s="64">
        <f>IFERROR(1/J207*(X207/H207),"0")</f>
        <v>0.11538461538461538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23.75</v>
      </c>
      <c r="X208" s="389">
        <f>IFERROR(X204/H204,"0")+IFERROR(X205/H205,"0")+IFERROR(X206/H206,"0")+IFERROR(X207/H207,"0")</f>
        <v>24</v>
      </c>
      <c r="Y208" s="389">
        <f>IFERROR(IF(Y204="",0,Y204),"0")+IFERROR(IF(Y205="",0,Y205),"0")+IFERROR(IF(Y206="",0,Y206),"0")+IFERROR(IF(Y207="",0,Y207),"0")</f>
        <v>0.18071999999999999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57</v>
      </c>
      <c r="X209" s="389">
        <f>IFERROR(SUM(X204:X207),"0")</f>
        <v>57.599999999999994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4</v>
      </c>
      <c r="X232" s="388">
        <f t="shared" si="50"/>
        <v>4</v>
      </c>
      <c r="Y232" s="36">
        <f>IFERROR(IF(X232=0,"",ROUNDUP(X232/H232,0)*0.00937),"")</f>
        <v>9.3699999999999999E-3</v>
      </c>
      <c r="Z232" s="56"/>
      <c r="AA232" s="57"/>
      <c r="AE232" s="64"/>
      <c r="BB232" s="201" t="s">
        <v>1</v>
      </c>
      <c r="BL232" s="64">
        <f t="shared" si="51"/>
        <v>4.24</v>
      </c>
      <c r="BM232" s="64">
        <f t="shared" si="52"/>
        <v>4.24</v>
      </c>
      <c r="BN232" s="64">
        <f t="shared" si="53"/>
        <v>8.3333333333333332E-3</v>
      </c>
      <c r="BO232" s="64">
        <f t="shared" si="54"/>
        <v>8.3333333333333332E-3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1</v>
      </c>
      <c r="X235" s="389">
        <f>IFERROR(X229/H229,"0")+IFERROR(X230/H230,"0")+IFERROR(X231/H231,"0")+IFERROR(X232/H232,"0")+IFERROR(X233/H233,"0")+IFERROR(X234/H234,"0")</f>
        <v>1</v>
      </c>
      <c r="Y235" s="389">
        <f>IFERROR(IF(Y229="",0,Y229),"0")+IFERROR(IF(Y230="",0,Y230),"0")+IFERROR(IF(Y231="",0,Y231),"0")+IFERROR(IF(Y232="",0,Y232),"0")+IFERROR(IF(Y233="",0,Y233),"0")+IFERROR(IF(Y234="",0,Y234),"0")</f>
        <v>9.3699999999999999E-3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4</v>
      </c>
      <c r="X236" s="389">
        <f>IFERROR(SUM(X229:X234),"0")</f>
        <v>4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10</v>
      </c>
      <c r="X255" s="388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64"/>
      <c r="BB255" s="217" t="s">
        <v>1</v>
      </c>
      <c r="BL255" s="64">
        <f>IFERROR(W255*I255/H255,"0")</f>
        <v>10.619047619047619</v>
      </c>
      <c r="BM255" s="64">
        <f>IFERROR(X255*I255/H255,"0")</f>
        <v>13.38</v>
      </c>
      <c r="BN255" s="64">
        <f>IFERROR(1/J255*(W255/H255),"0")</f>
        <v>1.5262515262515262E-2</v>
      </c>
      <c r="BO255" s="64">
        <f>IFERROR(1/J255*(X255/H255),"0")</f>
        <v>1.9230769230769232E-2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2.3809523809523809</v>
      </c>
      <c r="X259" s="389">
        <f>IFERROR(X255/H255,"0")+IFERROR(X256/H256,"0")+IFERROR(X257/H257,"0")+IFERROR(X258/H258,"0")</f>
        <v>3</v>
      </c>
      <c r="Y259" s="389">
        <f>IFERROR(IF(Y255="",0,Y255),"0")+IFERROR(IF(Y256="",0,Y256),"0")+IFERROR(IF(Y257="",0,Y257),"0")+IFERROR(IF(Y258="",0,Y258),"0")</f>
        <v>2.2589999999999999E-2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10</v>
      </c>
      <c r="X260" s="389">
        <f>IFERROR(SUM(X255:X258),"0")</f>
        <v>12.600000000000001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103</v>
      </c>
      <c r="X276" s="388">
        <f>IFERROR(IF(W276="",0,CEILING((W276/$H276),1)*$H276),"")</f>
        <v>109.2</v>
      </c>
      <c r="Y276" s="36">
        <f>IFERROR(IF(X276=0,"",ROUNDUP(X276/H276,0)*0.02175),"")</f>
        <v>0.30449999999999999</v>
      </c>
      <c r="Z276" s="56"/>
      <c r="AA276" s="57"/>
      <c r="AE276" s="64"/>
      <c r="BB276" s="232" t="s">
        <v>1</v>
      </c>
      <c r="BL276" s="64">
        <f>IFERROR(W276*I276/H276,"0")</f>
        <v>110.44769230769232</v>
      </c>
      <c r="BM276" s="64">
        <f>IFERROR(X276*I276/H276,"0")</f>
        <v>117.09600000000002</v>
      </c>
      <c r="BN276" s="64">
        <f>IFERROR(1/J276*(W276/H276),"0")</f>
        <v>0.2358058608058608</v>
      </c>
      <c r="BO276" s="64">
        <f>IFERROR(1/J276*(X276/H276),"0")</f>
        <v>0.25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13.205128205128206</v>
      </c>
      <c r="X278" s="389">
        <f>IFERROR(X274/H274,"0")+IFERROR(X275/H275,"0")+IFERROR(X276/H276,"0")+IFERROR(X277/H277,"0")</f>
        <v>14</v>
      </c>
      <c r="Y278" s="389">
        <f>IFERROR(IF(Y274="",0,Y274),"0")+IFERROR(IF(Y275="",0,Y275),"0")+IFERROR(IF(Y276="",0,Y276),"0")+IFERROR(IF(Y277="",0,Y277),"0")</f>
        <v>0.30449999999999999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103</v>
      </c>
      <c r="X279" s="389">
        <f>IFERROR(SUM(X274:X277),"0")</f>
        <v>109.2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34</v>
      </c>
      <c r="X283" s="388">
        <f>IFERROR(IF(W283="",0,CEILING((W283/$H283),1)*$H283),"")</f>
        <v>35.699999999999996</v>
      </c>
      <c r="Y283" s="36">
        <f>IFERROR(IF(X283=0,"",ROUNDUP(X283/H283,0)*0.00753),"")</f>
        <v>0.10542</v>
      </c>
      <c r="Z283" s="56"/>
      <c r="AA283" s="57"/>
      <c r="AE283" s="64"/>
      <c r="BB283" s="236" t="s">
        <v>1</v>
      </c>
      <c r="BL283" s="64">
        <f>IFERROR(W283*I283/H283,"0")</f>
        <v>38.666666666666664</v>
      </c>
      <c r="BM283" s="64">
        <f>IFERROR(X283*I283/H283,"0")</f>
        <v>40.599999999999994</v>
      </c>
      <c r="BN283" s="64">
        <f>IFERROR(1/J283*(W283/H283),"0")</f>
        <v>8.5470085470085472E-2</v>
      </c>
      <c r="BO283" s="64">
        <f>IFERROR(1/J283*(X283/H283),"0")</f>
        <v>8.9743589743589744E-2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13.333333333333334</v>
      </c>
      <c r="X284" s="389">
        <f>IFERROR(X281/H281,"0")+IFERROR(X282/H282,"0")+IFERROR(X283/H283,"0")</f>
        <v>14</v>
      </c>
      <c r="Y284" s="389">
        <f>IFERROR(IF(Y281="",0,Y281),"0")+IFERROR(IF(Y282="",0,Y282),"0")+IFERROR(IF(Y283="",0,Y283),"0")</f>
        <v>0.10542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34</v>
      </c>
      <c r="X285" s="389">
        <f>IFERROR(SUM(X281:X283),"0")</f>
        <v>35.699999999999996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15</v>
      </c>
      <c r="X314" s="388">
        <f>IFERROR(IF(W314="",0,CEILING((W314/$H314),1)*$H314),"")</f>
        <v>16.2</v>
      </c>
      <c r="Y314" s="36">
        <f>IFERROR(IF(X314=0,"",ROUNDUP(X314/H314,0)*0.02175),"")</f>
        <v>4.3499999999999997E-2</v>
      </c>
      <c r="Z314" s="56"/>
      <c r="AA314" s="57"/>
      <c r="AE314" s="64"/>
      <c r="BB314" s="250" t="s">
        <v>1</v>
      </c>
      <c r="BL314" s="64">
        <f>IFERROR(W314*I314/H314,"0")</f>
        <v>16.044444444444448</v>
      </c>
      <c r="BM314" s="64">
        <f>IFERROR(X314*I314/H314,"0")</f>
        <v>17.327999999999999</v>
      </c>
      <c r="BN314" s="64">
        <f>IFERROR(1/J314*(W314/H314),"0")</f>
        <v>3.3068783068783067E-2</v>
      </c>
      <c r="BO314" s="64">
        <f>IFERROR(1/J314*(X314/H314),"0")</f>
        <v>3.5714285714285712E-2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1.8518518518518519</v>
      </c>
      <c r="X317" s="389">
        <f>IFERROR(X314/H314,"0")+IFERROR(X315/H315,"0")+IFERROR(X316/H316,"0")</f>
        <v>2</v>
      </c>
      <c r="Y317" s="389">
        <f>IFERROR(IF(Y314="",0,Y314),"0")+IFERROR(IF(Y315="",0,Y315),"0")+IFERROR(IF(Y316="",0,Y316),"0")</f>
        <v>4.3499999999999997E-2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15</v>
      </c>
      <c r="X318" s="389">
        <f>IFERROR(SUM(X314:X316),"0")</f>
        <v>16.2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2600</v>
      </c>
      <c r="X333" s="388">
        <f t="shared" si="71"/>
        <v>2610</v>
      </c>
      <c r="Y333" s="36">
        <f>IFERROR(IF(X333=0,"",ROUNDUP(X333/H333,0)*0.02175),"")</f>
        <v>3.7844999999999995</v>
      </c>
      <c r="Z333" s="56"/>
      <c r="AA333" s="57"/>
      <c r="AE333" s="64"/>
      <c r="BB333" s="258" t="s">
        <v>1</v>
      </c>
      <c r="BL333" s="64">
        <f t="shared" si="72"/>
        <v>2683.2</v>
      </c>
      <c r="BM333" s="64">
        <f t="shared" si="73"/>
        <v>2693.52</v>
      </c>
      <c r="BN333" s="64">
        <f t="shared" si="74"/>
        <v>3.6111111111111112</v>
      </c>
      <c r="BO333" s="64">
        <f t="shared" si="75"/>
        <v>3.625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791</v>
      </c>
      <c r="X335" s="388">
        <f t="shared" si="71"/>
        <v>795</v>
      </c>
      <c r="Y335" s="36">
        <f>IFERROR(IF(X335=0,"",ROUNDUP(X335/H335,0)*0.02175),"")</f>
        <v>1.1527499999999999</v>
      </c>
      <c r="Z335" s="56"/>
      <c r="AA335" s="57"/>
      <c r="AE335" s="64"/>
      <c r="BB335" s="260" t="s">
        <v>1</v>
      </c>
      <c r="BL335" s="64">
        <f t="shared" si="72"/>
        <v>816.31200000000001</v>
      </c>
      <c r="BM335" s="64">
        <f t="shared" si="73"/>
        <v>820.44</v>
      </c>
      <c r="BN335" s="64">
        <f t="shared" si="74"/>
        <v>1.098611111111111</v>
      </c>
      <c r="BO335" s="64">
        <f t="shared" si="75"/>
        <v>1.1041666666666665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1333</v>
      </c>
      <c r="X337" s="388">
        <f t="shared" si="71"/>
        <v>1335</v>
      </c>
      <c r="Y337" s="36">
        <f>IFERROR(IF(X337=0,"",ROUNDUP(X337/H337,0)*0.02175),"")</f>
        <v>1.9357499999999999</v>
      </c>
      <c r="Z337" s="56"/>
      <c r="AA337" s="57"/>
      <c r="AE337" s="64"/>
      <c r="BB337" s="262" t="s">
        <v>1</v>
      </c>
      <c r="BL337" s="64">
        <f t="shared" si="72"/>
        <v>1375.6559999999999</v>
      </c>
      <c r="BM337" s="64">
        <f t="shared" si="73"/>
        <v>1377.72</v>
      </c>
      <c r="BN337" s="64">
        <f t="shared" si="74"/>
        <v>1.8513888888888888</v>
      </c>
      <c r="BO337" s="64">
        <f t="shared" si="75"/>
        <v>1.8541666666666665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314.93333333333334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316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6.8729999999999993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4724</v>
      </c>
      <c r="X342" s="389">
        <f>IFERROR(SUM(X330:X340),"0")</f>
        <v>4740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1400</v>
      </c>
      <c r="X344" s="388">
        <f>IFERROR(IF(W344="",0,CEILING((W344/$H344),1)*$H344),"")</f>
        <v>1410</v>
      </c>
      <c r="Y344" s="36">
        <f>IFERROR(IF(X344=0,"",ROUNDUP(X344/H344,0)*0.02175),"")</f>
        <v>2.0444999999999998</v>
      </c>
      <c r="Z344" s="56"/>
      <c r="AA344" s="57"/>
      <c r="AE344" s="64"/>
      <c r="BB344" s="266" t="s">
        <v>1</v>
      </c>
      <c r="BL344" s="64">
        <f>IFERROR(W344*I344/H344,"0")</f>
        <v>1444.8</v>
      </c>
      <c r="BM344" s="64">
        <f>IFERROR(X344*I344/H344,"0")</f>
        <v>1455.12</v>
      </c>
      <c r="BN344" s="64">
        <f>IFERROR(1/J344*(W344/H344),"0")</f>
        <v>1.9444444444444442</v>
      </c>
      <c r="BO344" s="64">
        <f>IFERROR(1/J344*(X344/H344),"0")</f>
        <v>1.9583333333333333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93.333333333333329</v>
      </c>
      <c r="X348" s="389">
        <f>IFERROR(X344/H344,"0")+IFERROR(X345/H345,"0")+IFERROR(X346/H346,"0")+IFERROR(X347/H347,"0")</f>
        <v>94</v>
      </c>
      <c r="Y348" s="389">
        <f>IFERROR(IF(Y344="",0,Y344),"0")+IFERROR(IF(Y345="",0,Y345),"0")+IFERROR(IF(Y346="",0,Y346),"0")+IFERROR(IF(Y347="",0,Y347),"0")</f>
        <v>2.0444999999999998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1400</v>
      </c>
      <c r="X349" s="389">
        <f>IFERROR(SUM(X344:X347),"0")</f>
        <v>1410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hidden="1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hidden="1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114</v>
      </c>
      <c r="X375" s="388">
        <f>IFERROR(IF(W375="",0,CEILING((W375/$H375),1)*$H375),"")</f>
        <v>117</v>
      </c>
      <c r="Y375" s="36">
        <f>IFERROR(IF(X375=0,"",ROUNDUP(X375/H375,0)*0.02175),"")</f>
        <v>0.32624999999999998</v>
      </c>
      <c r="Z375" s="56"/>
      <c r="AA375" s="57"/>
      <c r="AE375" s="64"/>
      <c r="BB375" s="281" t="s">
        <v>1</v>
      </c>
      <c r="BL375" s="64">
        <f>IFERROR(W375*I375/H375,"0")</f>
        <v>122.24307692307694</v>
      </c>
      <c r="BM375" s="64">
        <f>IFERROR(X375*I375/H375,"0")</f>
        <v>125.46000000000001</v>
      </c>
      <c r="BN375" s="64">
        <f>IFERROR(1/J375*(W375/H375),"0")</f>
        <v>0.26098901098901095</v>
      </c>
      <c r="BO375" s="64">
        <f>IFERROR(1/J375*(X375/H375),"0")</f>
        <v>0.26785714285714285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14.615384615384615</v>
      </c>
      <c r="X379" s="389">
        <f>IFERROR(X375/H375,"0")+IFERROR(X376/H376,"0")+IFERROR(X377/H377,"0")+IFERROR(X378/H378,"0")</f>
        <v>15</v>
      </c>
      <c r="Y379" s="389">
        <f>IFERROR(IF(Y375="",0,Y375),"0")+IFERROR(IF(Y376="",0,Y376),"0")+IFERROR(IF(Y377="",0,Y377),"0")+IFERROR(IF(Y378="",0,Y378),"0")</f>
        <v>0.32624999999999998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114</v>
      </c>
      <c r="X380" s="389">
        <f>IFERROR(SUM(X375:X378),"0")</f>
        <v>117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18</v>
      </c>
      <c r="X400" s="388">
        <f t="shared" si="76"/>
        <v>18.900000000000002</v>
      </c>
      <c r="Y400" s="36">
        <f t="shared" si="81"/>
        <v>4.5179999999999998E-2</v>
      </c>
      <c r="Z400" s="56"/>
      <c r="AA400" s="57"/>
      <c r="AE400" s="64"/>
      <c r="BB400" s="295" t="s">
        <v>1</v>
      </c>
      <c r="BL400" s="64">
        <f t="shared" si="77"/>
        <v>19.114285714285714</v>
      </c>
      <c r="BM400" s="64">
        <f t="shared" si="78"/>
        <v>20.07</v>
      </c>
      <c r="BN400" s="64">
        <f t="shared" si="79"/>
        <v>3.6630036630036632E-2</v>
      </c>
      <c r="BO400" s="64">
        <f t="shared" si="80"/>
        <v>3.8461538461538464E-2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14</v>
      </c>
      <c r="X404" s="388">
        <f t="shared" si="76"/>
        <v>14.700000000000001</v>
      </c>
      <c r="Y404" s="36">
        <f t="shared" si="81"/>
        <v>3.5140000000000005E-2</v>
      </c>
      <c r="Z404" s="56"/>
      <c r="AA404" s="57"/>
      <c r="AE404" s="64"/>
      <c r="BB404" s="299" t="s">
        <v>1</v>
      </c>
      <c r="BL404" s="64">
        <f t="shared" si="77"/>
        <v>14.866666666666665</v>
      </c>
      <c r="BM404" s="64">
        <f t="shared" si="78"/>
        <v>15.61</v>
      </c>
      <c r="BN404" s="64">
        <f t="shared" si="79"/>
        <v>2.8490028490028491E-2</v>
      </c>
      <c r="BO404" s="64">
        <f t="shared" si="80"/>
        <v>2.9914529914529919E-2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15.238095238095237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16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8.0320000000000003E-2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32</v>
      </c>
      <c r="X407" s="389">
        <f>IFERROR(SUM(X393:X405),"0")</f>
        <v>33.6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hidden="1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hidden="1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750</v>
      </c>
      <c r="X473" s="388">
        <f t="shared" si="87"/>
        <v>755.04000000000008</v>
      </c>
      <c r="Y473" s="36">
        <f t="shared" si="88"/>
        <v>1.71028</v>
      </c>
      <c r="Z473" s="56"/>
      <c r="AA473" s="57"/>
      <c r="AE473" s="64"/>
      <c r="BB473" s="327" t="s">
        <v>1</v>
      </c>
      <c r="BL473" s="64">
        <f t="shared" si="89"/>
        <v>801.13636363636363</v>
      </c>
      <c r="BM473" s="64">
        <f t="shared" si="90"/>
        <v>806.5200000000001</v>
      </c>
      <c r="BN473" s="64">
        <f t="shared" si="91"/>
        <v>1.3658216783216783</v>
      </c>
      <c r="BO473" s="64">
        <f t="shared" si="92"/>
        <v>1.375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36</v>
      </c>
      <c r="X474" s="388">
        <f t="shared" si="87"/>
        <v>36.96</v>
      </c>
      <c r="Y474" s="36">
        <f t="shared" si="88"/>
        <v>8.3720000000000003E-2</v>
      </c>
      <c r="Z474" s="56"/>
      <c r="AA474" s="57"/>
      <c r="AE474" s="64"/>
      <c r="BB474" s="328" t="s">
        <v>1</v>
      </c>
      <c r="BL474" s="64">
        <f t="shared" si="89"/>
        <v>38.454545454545453</v>
      </c>
      <c r="BM474" s="64">
        <f t="shared" si="90"/>
        <v>39.479999999999997</v>
      </c>
      <c r="BN474" s="64">
        <f t="shared" si="91"/>
        <v>6.555944055944056E-2</v>
      </c>
      <c r="BO474" s="64">
        <f t="shared" si="92"/>
        <v>6.7307692307692318E-2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305</v>
      </c>
      <c r="X476" s="388">
        <f t="shared" si="87"/>
        <v>306.24</v>
      </c>
      <c r="Y476" s="36">
        <f t="shared" si="88"/>
        <v>0.69367999999999996</v>
      </c>
      <c r="Z476" s="56"/>
      <c r="AA476" s="57"/>
      <c r="AE476" s="64"/>
      <c r="BB476" s="330" t="s">
        <v>1</v>
      </c>
      <c r="BL476" s="64">
        <f t="shared" si="89"/>
        <v>325.7954545454545</v>
      </c>
      <c r="BM476" s="64">
        <f t="shared" si="90"/>
        <v>327.12</v>
      </c>
      <c r="BN476" s="64">
        <f t="shared" si="91"/>
        <v>0.55543414918414924</v>
      </c>
      <c r="BO476" s="64">
        <f t="shared" si="92"/>
        <v>0.55769230769230771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30</v>
      </c>
      <c r="X478" s="388">
        <f t="shared" si="87"/>
        <v>32.4</v>
      </c>
      <c r="Y478" s="36">
        <f>IFERROR(IF(X478=0,"",ROUNDUP(X478/H478,0)*0.00937),"")</f>
        <v>8.4330000000000002E-2</v>
      </c>
      <c r="Z478" s="56"/>
      <c r="AA478" s="57"/>
      <c r="AE478" s="64"/>
      <c r="BB478" s="332" t="s">
        <v>1</v>
      </c>
      <c r="BL478" s="64">
        <f t="shared" si="89"/>
        <v>31.999999999999996</v>
      </c>
      <c r="BM478" s="64">
        <f t="shared" si="90"/>
        <v>34.559999999999995</v>
      </c>
      <c r="BN478" s="64">
        <f t="shared" si="91"/>
        <v>6.9444444444444448E-2</v>
      </c>
      <c r="BO478" s="64">
        <f t="shared" si="92"/>
        <v>7.4999999999999997E-2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214.96212121212122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217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2.5720100000000001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1121</v>
      </c>
      <c r="X484" s="389">
        <f>IFERROR(SUM(X471:X482),"0")</f>
        <v>1130.6400000000003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400</v>
      </c>
      <c r="X486" s="388">
        <f>IFERROR(IF(W486="",0,CEILING((W486/$H486),1)*$H486),"")</f>
        <v>401.28000000000003</v>
      </c>
      <c r="Y486" s="36">
        <f>IFERROR(IF(X486=0,"",ROUNDUP(X486/H486,0)*0.01196),"")</f>
        <v>0.90895999999999999</v>
      </c>
      <c r="Z486" s="56"/>
      <c r="AA486" s="57"/>
      <c r="AE486" s="64"/>
      <c r="BB486" s="337" t="s">
        <v>1</v>
      </c>
      <c r="BL486" s="64">
        <f>IFERROR(W486*I486/H486,"0")</f>
        <v>427.27272727272725</v>
      </c>
      <c r="BM486" s="64">
        <f>IFERROR(X486*I486/H486,"0")</f>
        <v>428.64</v>
      </c>
      <c r="BN486" s="64">
        <f>IFERROR(1/J486*(W486/H486),"0")</f>
        <v>0.72843822843822836</v>
      </c>
      <c r="BO486" s="64">
        <f>IFERROR(1/J486*(X486/H486),"0")</f>
        <v>0.73076923076923084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64</v>
      </c>
      <c r="X487" s="388">
        <f>IFERROR(IF(W487="",0,CEILING((W487/$H487),1)*$H487),"")</f>
        <v>64.8</v>
      </c>
      <c r="Y487" s="36">
        <f>IFERROR(IF(X487=0,"",ROUNDUP(X487/H487,0)*0.00937),"")</f>
        <v>0.16866</v>
      </c>
      <c r="Z487" s="56"/>
      <c r="AA487" s="57"/>
      <c r="AE487" s="64"/>
      <c r="BB487" s="338" t="s">
        <v>1</v>
      </c>
      <c r="BL487" s="64">
        <f>IFERROR(W487*I487/H487,"0")</f>
        <v>68.266666666666666</v>
      </c>
      <c r="BM487" s="64">
        <f>IFERROR(X487*I487/H487,"0")</f>
        <v>69.11999999999999</v>
      </c>
      <c r="BN487" s="64">
        <f>IFERROR(1/J487*(W487/H487),"0")</f>
        <v>0.14814814814814814</v>
      </c>
      <c r="BO487" s="64">
        <f>IFERROR(1/J487*(X487/H487),"0")</f>
        <v>0.15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93.535353535353522</v>
      </c>
      <c r="X488" s="389">
        <f>IFERROR(X486/H486,"0")+IFERROR(X487/H487,"0")</f>
        <v>94</v>
      </c>
      <c r="Y488" s="389">
        <f>IFERROR(IF(Y486="",0,Y486),"0")+IFERROR(IF(Y487="",0,Y487),"0")</f>
        <v>1.07762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464</v>
      </c>
      <c r="X489" s="389">
        <f>IFERROR(SUM(X486:X487),"0")</f>
        <v>466.08000000000004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374</v>
      </c>
      <c r="X491" s="388">
        <f t="shared" ref="X491:X496" si="93">IFERROR(IF(W491="",0,CEILING((W491/$H491),1)*$H491),"")</f>
        <v>374.88</v>
      </c>
      <c r="Y491" s="36">
        <f>IFERROR(IF(X491=0,"",ROUNDUP(X491/H491,0)*0.01196),"")</f>
        <v>0.84916000000000003</v>
      </c>
      <c r="Z491" s="56"/>
      <c r="AA491" s="57"/>
      <c r="AE491" s="64"/>
      <c r="BB491" s="339" t="s">
        <v>1</v>
      </c>
      <c r="BL491" s="64">
        <f t="shared" ref="BL491:BL496" si="94">IFERROR(W491*I491/H491,"0")</f>
        <v>399.49999999999994</v>
      </c>
      <c r="BM491" s="64">
        <f t="shared" ref="BM491:BM496" si="95">IFERROR(X491*I491/H491,"0")</f>
        <v>400.43999999999994</v>
      </c>
      <c r="BN491" s="64">
        <f t="shared" ref="BN491:BN496" si="96">IFERROR(1/J491*(W491/H491),"0")</f>
        <v>0.68108974358974361</v>
      </c>
      <c r="BO491" s="64">
        <f t="shared" ref="BO491:BO496" si="97">IFERROR(1/J491*(X491/H491),"0")</f>
        <v>0.68269230769230771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415</v>
      </c>
      <c r="X492" s="388">
        <f t="shared" si="93"/>
        <v>417.12</v>
      </c>
      <c r="Y492" s="36">
        <f>IFERROR(IF(X492=0,"",ROUNDUP(X492/H492,0)*0.01196),"")</f>
        <v>0.94484000000000001</v>
      </c>
      <c r="Z492" s="56"/>
      <c r="AA492" s="57"/>
      <c r="AE492" s="64"/>
      <c r="BB492" s="340" t="s">
        <v>1</v>
      </c>
      <c r="BL492" s="64">
        <f t="shared" si="94"/>
        <v>443.2954545454545</v>
      </c>
      <c r="BM492" s="64">
        <f t="shared" si="95"/>
        <v>445.55999999999995</v>
      </c>
      <c r="BN492" s="64">
        <f t="shared" si="96"/>
        <v>0.75575466200466201</v>
      </c>
      <c r="BO492" s="64">
        <f t="shared" si="97"/>
        <v>0.75961538461538469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308</v>
      </c>
      <c r="X493" s="388">
        <f t="shared" si="93"/>
        <v>311.52000000000004</v>
      </c>
      <c r="Y493" s="36">
        <f>IFERROR(IF(X493=0,"",ROUNDUP(X493/H493,0)*0.01196),"")</f>
        <v>0.70564000000000004</v>
      </c>
      <c r="Z493" s="56"/>
      <c r="AA493" s="57"/>
      <c r="AE493" s="64"/>
      <c r="BB493" s="341" t="s">
        <v>1</v>
      </c>
      <c r="BL493" s="64">
        <f t="shared" si="94"/>
        <v>328.99999999999994</v>
      </c>
      <c r="BM493" s="64">
        <f t="shared" si="95"/>
        <v>332.76</v>
      </c>
      <c r="BN493" s="64">
        <f t="shared" si="96"/>
        <v>0.5608974358974359</v>
      </c>
      <c r="BO493" s="64">
        <f t="shared" si="97"/>
        <v>0.5673076923076924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207.7651515151515</v>
      </c>
      <c r="X497" s="389">
        <f>IFERROR(X491/H491,"0")+IFERROR(X492/H492,"0")+IFERROR(X493/H493,"0")+IFERROR(X494/H494,"0")+IFERROR(X495/H495,"0")+IFERROR(X496/H496,"0")</f>
        <v>209</v>
      </c>
      <c r="Y497" s="389">
        <f>IFERROR(IF(Y491="",0,Y491),"0")+IFERROR(IF(Y492="",0,Y492),"0")+IFERROR(IF(Y493="",0,Y493),"0")+IFERROR(IF(Y494="",0,Y494),"0")+IFERROR(IF(Y495="",0,Y495),"0")+IFERROR(IF(Y496="",0,Y496),"0")</f>
        <v>2.4996400000000003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1097</v>
      </c>
      <c r="X498" s="389">
        <f>IFERROR(SUM(X491:X496),"0")</f>
        <v>1103.52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hidden="1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idden="1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13597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13722.840000000002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14316.647703667893</v>
      </c>
      <c r="X556" s="389">
        <f>IFERROR(SUM(BM22:BM552),"0")</f>
        <v>14449.720000000001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24</v>
      </c>
      <c r="X557" s="38">
        <f>ROUNDUP(SUM(BO22:BO552),0)</f>
        <v>24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14916.647703667893</v>
      </c>
      <c r="X558" s="389">
        <f>GrossWeightTotalR+PalletQtyTotalR*25</f>
        <v>15049.720000000001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2049.9211837780804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2071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27.155359999999998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334.8</v>
      </c>
      <c r="D565" s="46">
        <f>IFERROR(X53*1,"0")+IFERROR(X54*1,"0")+IFERROR(X55*1,"0")+IFERROR(X56*1,"0")</f>
        <v>86.4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1484</v>
      </c>
      <c r="F565" s="46">
        <f>IFERROR(X130*1,"0")+IFERROR(X131*1,"0")+IFERROR(X132*1,"0")+IFERROR(X133*1,"0")+IFERROR(X134*1,"0")</f>
        <v>167.7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264.60000000000002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2206.8000000000002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157.5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157.5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16.2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6150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117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33.6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2700.2400000000002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97,00"/>
        <filter val="1 121,00"/>
        <filter val="1 138,00"/>
        <filter val="1 333,00"/>
        <filter val="1 400,00"/>
        <filter val="1 773,00"/>
        <filter val="1,00"/>
        <filter val="1,85"/>
        <filter val="10,00"/>
        <filter val="103,00"/>
        <filter val="104,29"/>
        <filter val="11,19"/>
        <filter val="114,00"/>
        <filter val="118,00"/>
        <filter val="123,00"/>
        <filter val="13 597,00"/>
        <filter val="13,21"/>
        <filter val="13,33"/>
        <filter val="134,00"/>
        <filter val="135,00"/>
        <filter val="136,00"/>
        <filter val="14 316,65"/>
        <filter val="14 916,65"/>
        <filter val="14,00"/>
        <filter val="14,62"/>
        <filter val="144,00"/>
        <filter val="148,00"/>
        <filter val="15,00"/>
        <filter val="15,24"/>
        <filter val="158,00"/>
        <filter val="16,00"/>
        <filter val="16,25"/>
        <filter val="165,00"/>
        <filter val="176,00"/>
        <filter val="18,00"/>
        <filter val="189,00"/>
        <filter val="2 049,92"/>
        <filter val="2 600,00"/>
        <filter val="2,38"/>
        <filter val="203,00"/>
        <filter val="207,77"/>
        <filter val="21,40"/>
        <filter val="214,96"/>
        <filter val="217,00"/>
        <filter val="228,00"/>
        <filter val="23,75"/>
        <filter val="24"/>
        <filter val="259,00"/>
        <filter val="263,00"/>
        <filter val="278,00"/>
        <filter val="30,00"/>
        <filter val="30,65"/>
        <filter val="305,00"/>
        <filter val="308,00"/>
        <filter val="314,93"/>
        <filter val="32,00"/>
        <filter val="323,00"/>
        <filter val="331,00"/>
        <filter val="34,00"/>
        <filter val="36,00"/>
        <filter val="361,00"/>
        <filter val="365,00"/>
        <filter val="374,00"/>
        <filter val="38,00"/>
        <filter val="39,00"/>
        <filter val="4 724,00"/>
        <filter val="4,00"/>
        <filter val="400,00"/>
        <filter val="415,00"/>
        <filter val="43,00"/>
        <filter val="43,17"/>
        <filter val="450,00"/>
        <filter val="464,00"/>
        <filter val="54,00"/>
        <filter val="57,00"/>
        <filter val="58,00"/>
        <filter val="602,97"/>
        <filter val="64,00"/>
        <filter val="67,59"/>
        <filter val="69,00"/>
        <filter val="7,00"/>
        <filter val="7,50"/>
        <filter val="750,00"/>
        <filter val="791,00"/>
        <filter val="80,00"/>
        <filter val="81,00"/>
        <filter val="86,00"/>
        <filter val="93,00"/>
        <filter val="93,33"/>
        <filter val="93,54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2024-06-14T11:00:55Z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