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E282253C-BBA7-45E9-B275-E7A2610EB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AD1" i="1"/>
  <c r="AD98" i="1" l="1"/>
  <c r="AD97" i="1"/>
  <c r="AD93" i="1"/>
  <c r="AD92" i="1"/>
  <c r="AD91" i="1"/>
  <c r="AD90" i="1"/>
  <c r="AD87" i="1"/>
  <c r="AD68" i="1"/>
  <c r="AD67" i="1"/>
  <c r="AD59" i="1"/>
  <c r="AD58" i="1"/>
  <c r="AD41" i="1"/>
  <c r="AD36" i="1"/>
  <c r="AD32" i="1"/>
  <c r="AD15" i="1"/>
  <c r="AD7" i="1"/>
  <c r="R99" i="1"/>
  <c r="AD99" i="1" s="1"/>
  <c r="R96" i="1"/>
  <c r="R91" i="1"/>
  <c r="R88" i="1"/>
  <c r="AD88" i="1" s="1"/>
  <c r="R87" i="1"/>
  <c r="R86" i="1"/>
  <c r="AD86" i="1" s="1"/>
  <c r="R82" i="1"/>
  <c r="AD82" i="1" s="1"/>
  <c r="R78" i="1"/>
  <c r="AD78" i="1" s="1"/>
  <c r="R67" i="1"/>
  <c r="R62" i="1"/>
  <c r="AD62" i="1" s="1"/>
  <c r="R60" i="1"/>
  <c r="AD60" i="1" s="1"/>
  <c r="R50" i="1"/>
  <c r="AD50" i="1" s="1"/>
  <c r="R48" i="1"/>
  <c r="AD48" i="1" s="1"/>
  <c r="R43" i="1"/>
  <c r="R42" i="1"/>
  <c r="AD42" i="1" s="1"/>
  <c r="R41" i="1"/>
  <c r="R40" i="1"/>
  <c r="AD40" i="1" s="1"/>
  <c r="R38" i="1"/>
  <c r="R36" i="1"/>
  <c r="R33" i="1"/>
  <c r="AD33" i="1" s="1"/>
  <c r="R32" i="1"/>
  <c r="R31" i="1"/>
  <c r="AD31" i="1" s="1"/>
  <c r="R22" i="1"/>
  <c r="AD22" i="1" s="1"/>
  <c r="R15" i="1"/>
  <c r="R14" i="1"/>
  <c r="AD14" i="1" s="1"/>
  <c r="R13" i="1"/>
  <c r="R10" i="1"/>
  <c r="AD10" i="1" s="1"/>
  <c r="R7" i="1"/>
  <c r="U7" i="1" l="1"/>
  <c r="U15" i="1"/>
  <c r="U41" i="1"/>
  <c r="AD13" i="1"/>
  <c r="AD38" i="1"/>
  <c r="AD43" i="1"/>
  <c r="AD96" i="1"/>
  <c r="E95" i="1"/>
  <c r="F63" i="1"/>
  <c r="E63" i="1"/>
  <c r="P63" i="1" s="1"/>
  <c r="AD23" i="1"/>
  <c r="AD39" i="1"/>
  <c r="AD75" i="1"/>
  <c r="AD77" i="1"/>
  <c r="AD84" i="1"/>
  <c r="AD85" i="1"/>
  <c r="AD94" i="1"/>
  <c r="P7" i="1"/>
  <c r="P8" i="1"/>
  <c r="P9" i="1"/>
  <c r="P10" i="1"/>
  <c r="U10" i="1" s="1"/>
  <c r="P11" i="1"/>
  <c r="P12" i="1"/>
  <c r="P13" i="1"/>
  <c r="U13" i="1" s="1"/>
  <c r="P14" i="1"/>
  <c r="U14" i="1" s="1"/>
  <c r="P15" i="1"/>
  <c r="P16" i="1"/>
  <c r="P17" i="1"/>
  <c r="P18" i="1"/>
  <c r="P19" i="1"/>
  <c r="P20" i="1"/>
  <c r="P21" i="1"/>
  <c r="P22" i="1"/>
  <c r="U22" i="1" s="1"/>
  <c r="P23" i="1"/>
  <c r="U23" i="1" s="1"/>
  <c r="P24" i="1"/>
  <c r="P25" i="1"/>
  <c r="P26" i="1"/>
  <c r="P27" i="1"/>
  <c r="P28" i="1"/>
  <c r="P29" i="1"/>
  <c r="P30" i="1"/>
  <c r="P31" i="1"/>
  <c r="U31" i="1" s="1"/>
  <c r="P32" i="1"/>
  <c r="U32" i="1" s="1"/>
  <c r="P33" i="1"/>
  <c r="U33" i="1" s="1"/>
  <c r="P34" i="1"/>
  <c r="Q34" i="1" s="1"/>
  <c r="R34" i="1" s="1"/>
  <c r="P35" i="1"/>
  <c r="P36" i="1"/>
  <c r="U36" i="1" s="1"/>
  <c r="P37" i="1"/>
  <c r="P38" i="1"/>
  <c r="U38" i="1" s="1"/>
  <c r="P39" i="1"/>
  <c r="U39" i="1" s="1"/>
  <c r="P40" i="1"/>
  <c r="U40" i="1" s="1"/>
  <c r="P41" i="1"/>
  <c r="P42" i="1"/>
  <c r="U42" i="1" s="1"/>
  <c r="P43" i="1"/>
  <c r="U43" i="1" s="1"/>
  <c r="P44" i="1"/>
  <c r="P45" i="1"/>
  <c r="P46" i="1"/>
  <c r="P47" i="1"/>
  <c r="P48" i="1"/>
  <c r="U48" i="1" s="1"/>
  <c r="P49" i="1"/>
  <c r="P50" i="1"/>
  <c r="U50" i="1" s="1"/>
  <c r="P51" i="1"/>
  <c r="P52" i="1"/>
  <c r="P53" i="1"/>
  <c r="P54" i="1"/>
  <c r="P55" i="1"/>
  <c r="P56" i="1"/>
  <c r="P57" i="1"/>
  <c r="P58" i="1"/>
  <c r="U58" i="1" s="1"/>
  <c r="P59" i="1"/>
  <c r="U59" i="1" s="1"/>
  <c r="P60" i="1"/>
  <c r="U60" i="1" s="1"/>
  <c r="P61" i="1"/>
  <c r="P62" i="1"/>
  <c r="U62" i="1" s="1"/>
  <c r="P64" i="1"/>
  <c r="P65" i="1"/>
  <c r="P66" i="1"/>
  <c r="P67" i="1"/>
  <c r="U67" i="1" s="1"/>
  <c r="P68" i="1"/>
  <c r="U68" i="1" s="1"/>
  <c r="P69" i="1"/>
  <c r="P70" i="1"/>
  <c r="P71" i="1"/>
  <c r="P72" i="1"/>
  <c r="P73" i="1"/>
  <c r="P74" i="1"/>
  <c r="Q74" i="1" s="1"/>
  <c r="R74" i="1" s="1"/>
  <c r="P75" i="1"/>
  <c r="U75" i="1" s="1"/>
  <c r="P76" i="1"/>
  <c r="P77" i="1"/>
  <c r="U77" i="1" s="1"/>
  <c r="P78" i="1"/>
  <c r="U78" i="1" s="1"/>
  <c r="P79" i="1"/>
  <c r="P80" i="1"/>
  <c r="Q80" i="1" s="1"/>
  <c r="R80" i="1" s="1"/>
  <c r="P81" i="1"/>
  <c r="P82" i="1"/>
  <c r="U82" i="1" s="1"/>
  <c r="P83" i="1"/>
  <c r="P84" i="1"/>
  <c r="U84" i="1" s="1"/>
  <c r="P85" i="1"/>
  <c r="U85" i="1" s="1"/>
  <c r="P86" i="1"/>
  <c r="U86" i="1" s="1"/>
  <c r="P87" i="1"/>
  <c r="U87" i="1" s="1"/>
  <c r="P88" i="1"/>
  <c r="U88" i="1" s="1"/>
  <c r="P89" i="1"/>
  <c r="P90" i="1"/>
  <c r="U90" i="1" s="1"/>
  <c r="P91" i="1"/>
  <c r="U91" i="1" s="1"/>
  <c r="P92" i="1"/>
  <c r="P93" i="1"/>
  <c r="P94" i="1"/>
  <c r="V94" i="1" s="1"/>
  <c r="P95" i="1"/>
  <c r="P96" i="1"/>
  <c r="U96" i="1" s="1"/>
  <c r="P97" i="1"/>
  <c r="U97" i="1" s="1"/>
  <c r="P98" i="1"/>
  <c r="U98" i="1" s="1"/>
  <c r="P99" i="1"/>
  <c r="U99" i="1" s="1"/>
  <c r="P6" i="1"/>
  <c r="Q93" i="1" l="1"/>
  <c r="U93" i="1"/>
  <c r="U34" i="1"/>
  <c r="AD34" i="1"/>
  <c r="Q92" i="1"/>
  <c r="U92" i="1"/>
  <c r="AD80" i="1"/>
  <c r="U80" i="1"/>
  <c r="AD74" i="1"/>
  <c r="U74" i="1"/>
  <c r="Q63" i="1"/>
  <c r="R63" i="1" s="1"/>
  <c r="AD63" i="1" s="1"/>
  <c r="V99" i="1"/>
  <c r="V97" i="1"/>
  <c r="Q97" i="1"/>
  <c r="V95" i="1"/>
  <c r="V93" i="1"/>
  <c r="V91" i="1"/>
  <c r="Q89" i="1"/>
  <c r="R89" i="1" s="1"/>
  <c r="Q83" i="1"/>
  <c r="R83" i="1" s="1"/>
  <c r="Q81" i="1"/>
  <c r="R81" i="1" s="1"/>
  <c r="Q79" i="1"/>
  <c r="R79" i="1" s="1"/>
  <c r="Q73" i="1"/>
  <c r="R73" i="1" s="1"/>
  <c r="Q71" i="1"/>
  <c r="R71" i="1" s="1"/>
  <c r="Q69" i="1"/>
  <c r="R69" i="1" s="1"/>
  <c r="Q65" i="1"/>
  <c r="R65" i="1" s="1"/>
  <c r="Q58" i="1"/>
  <c r="Q56" i="1"/>
  <c r="R56" i="1" s="1"/>
  <c r="Q54" i="1"/>
  <c r="R54" i="1" s="1"/>
  <c r="Q52" i="1"/>
  <c r="R52" i="1" s="1"/>
  <c r="Q46" i="1"/>
  <c r="R46" i="1" s="1"/>
  <c r="Q44" i="1"/>
  <c r="R44" i="1" s="1"/>
  <c r="Q30" i="1"/>
  <c r="R30" i="1" s="1"/>
  <c r="Q28" i="1"/>
  <c r="R28" i="1" s="1"/>
  <c r="Q26" i="1"/>
  <c r="R26" i="1" s="1"/>
  <c r="Q24" i="1"/>
  <c r="R24" i="1" s="1"/>
  <c r="R20" i="1"/>
  <c r="Q18" i="1"/>
  <c r="R18" i="1" s="1"/>
  <c r="Q16" i="1"/>
  <c r="R16" i="1" s="1"/>
  <c r="Q12" i="1"/>
  <c r="R12" i="1" s="1"/>
  <c r="Q8" i="1"/>
  <c r="R8" i="1" s="1"/>
  <c r="Q6" i="1"/>
  <c r="R6" i="1" s="1"/>
  <c r="V98" i="1"/>
  <c r="V96" i="1"/>
  <c r="V92" i="1"/>
  <c r="Q90" i="1"/>
  <c r="Q76" i="1"/>
  <c r="R76" i="1" s="1"/>
  <c r="Q72" i="1"/>
  <c r="R72" i="1" s="1"/>
  <c r="Q70" i="1"/>
  <c r="R70" i="1" s="1"/>
  <c r="Q68" i="1"/>
  <c r="Q66" i="1"/>
  <c r="R66" i="1" s="1"/>
  <c r="Q64" i="1"/>
  <c r="R64" i="1" s="1"/>
  <c r="Q61" i="1"/>
  <c r="R61" i="1" s="1"/>
  <c r="Q59" i="1"/>
  <c r="Q57" i="1"/>
  <c r="R57" i="1" s="1"/>
  <c r="Q55" i="1"/>
  <c r="R55" i="1" s="1"/>
  <c r="Q53" i="1"/>
  <c r="R53" i="1" s="1"/>
  <c r="Q51" i="1"/>
  <c r="R51" i="1" s="1"/>
  <c r="Q49" i="1"/>
  <c r="R49" i="1" s="1"/>
  <c r="Q47" i="1"/>
  <c r="R47" i="1" s="1"/>
  <c r="Q45" i="1"/>
  <c r="R45" i="1" s="1"/>
  <c r="Q37" i="1"/>
  <c r="R37" i="1" s="1"/>
  <c r="Q35" i="1"/>
  <c r="R35" i="1" s="1"/>
  <c r="Q29" i="1"/>
  <c r="R29" i="1" s="1"/>
  <c r="Q27" i="1"/>
  <c r="R27" i="1" s="1"/>
  <c r="Q25" i="1"/>
  <c r="R25" i="1" s="1"/>
  <c r="R21" i="1"/>
  <c r="R19" i="1"/>
  <c r="Q17" i="1"/>
  <c r="R17" i="1" s="1"/>
  <c r="Q11" i="1"/>
  <c r="R11" i="1" s="1"/>
  <c r="Q9" i="1"/>
  <c r="R9" i="1" s="1"/>
  <c r="U94" i="1"/>
  <c r="V6" i="1"/>
  <c r="V89" i="1"/>
  <c r="V87" i="1"/>
  <c r="V85" i="1"/>
  <c r="V83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0" i="1"/>
  <c r="V88" i="1"/>
  <c r="V86" i="1"/>
  <c r="V84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9" i="1" l="1"/>
  <c r="AD9" i="1"/>
  <c r="U17" i="1"/>
  <c r="AD17" i="1"/>
  <c r="U21" i="1"/>
  <c r="AD21" i="1"/>
  <c r="AD27" i="1"/>
  <c r="U27" i="1"/>
  <c r="AD35" i="1"/>
  <c r="U35" i="1"/>
  <c r="U45" i="1"/>
  <c r="AD45" i="1"/>
  <c r="U49" i="1"/>
  <c r="AD49" i="1"/>
  <c r="U53" i="1"/>
  <c r="AD53" i="1"/>
  <c r="U57" i="1"/>
  <c r="AD57" i="1"/>
  <c r="U61" i="1"/>
  <c r="AD61" i="1"/>
  <c r="AD66" i="1"/>
  <c r="U66" i="1"/>
  <c r="AD70" i="1"/>
  <c r="U70" i="1"/>
  <c r="U76" i="1"/>
  <c r="AD76" i="1"/>
  <c r="AD8" i="1"/>
  <c r="U8" i="1"/>
  <c r="AD16" i="1"/>
  <c r="U16" i="1"/>
  <c r="AD20" i="1"/>
  <c r="U20" i="1"/>
  <c r="U26" i="1"/>
  <c r="AD26" i="1"/>
  <c r="U30" i="1"/>
  <c r="AD30" i="1"/>
  <c r="AD46" i="1"/>
  <c r="U46" i="1"/>
  <c r="AD54" i="1"/>
  <c r="U54" i="1"/>
  <c r="U69" i="1"/>
  <c r="AD69" i="1"/>
  <c r="U73" i="1"/>
  <c r="AD73" i="1"/>
  <c r="U81" i="1"/>
  <c r="AD81" i="1"/>
  <c r="U89" i="1"/>
  <c r="AD89" i="1"/>
  <c r="U11" i="1"/>
  <c r="AD11" i="1"/>
  <c r="U19" i="1"/>
  <c r="AD19" i="1"/>
  <c r="AD25" i="1"/>
  <c r="U25" i="1"/>
  <c r="AD29" i="1"/>
  <c r="U29" i="1"/>
  <c r="AD37" i="1"/>
  <c r="U37" i="1"/>
  <c r="U47" i="1"/>
  <c r="AD47" i="1"/>
  <c r="U51" i="1"/>
  <c r="AD51" i="1"/>
  <c r="U55" i="1"/>
  <c r="AD55" i="1"/>
  <c r="AD64" i="1"/>
  <c r="U64" i="1"/>
  <c r="AD72" i="1"/>
  <c r="U72" i="1"/>
  <c r="AD6" i="1"/>
  <c r="U6" i="1"/>
  <c r="R5" i="1"/>
  <c r="AD12" i="1"/>
  <c r="U12" i="1"/>
  <c r="AD18" i="1"/>
  <c r="U18" i="1"/>
  <c r="U24" i="1"/>
  <c r="AD24" i="1"/>
  <c r="U28" i="1"/>
  <c r="AD28" i="1"/>
  <c r="AD44" i="1"/>
  <c r="U44" i="1"/>
  <c r="AD52" i="1"/>
  <c r="U52" i="1"/>
  <c r="AD56" i="1"/>
  <c r="U56" i="1"/>
  <c r="U65" i="1"/>
  <c r="AD65" i="1"/>
  <c r="U71" i="1"/>
  <c r="AD71" i="1"/>
  <c r="U79" i="1"/>
  <c r="AD79" i="1"/>
  <c r="U83" i="1"/>
  <c r="AD83" i="1"/>
  <c r="AD95" i="1"/>
  <c r="U95" i="1"/>
  <c r="U63" i="1"/>
  <c r="Q5" i="1"/>
  <c r="K5" i="1"/>
  <c r="AD5" i="1" l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<sst xmlns="http://schemas.openxmlformats.org/spreadsheetml/2006/main" count="358" uniqueCount="147">
  <si>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</si>
  <si>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</si>
  <si>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</si>
  <si>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</si>
  <si>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</si>
  <si>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</si>
  <si>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</si>
  <si>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</si>
  <si>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</si>
  <si>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</si>
  <si>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</si>
  <si>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</si>
  <si>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</si>
  <si>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</si>
  <si>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</si>
  <si>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</si>
  <si>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</si>
  <si>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</si>
  <si>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</si>
  <si>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</si>
  <si>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</si>
  <si>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</si>
  <si>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</si>
  <si>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</si>
  <si>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</si>
  <si>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</si>
  <si>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</si>
  <si>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</si>
  <si>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</si>
  <si>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</si>
  <si>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</si>
  <si>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</si>
  <si>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</si>
  <si>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</si>
  <si>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</si>
  <si>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</si>
  <si>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</si>
  <si>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</si>
  <si>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</si>
  <si>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</si>
  <si>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</si>
  <si>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</si>
  <si>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</si>
  <si>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</si>
  <si>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</si>
  <si>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</si>
  <si>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</si>
  <si>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</si>
  <si>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</si>
  <si>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</si>
  <si>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</si>
  <si>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</si>
  <si>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</si>
  <si>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</si>
  <si>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</si>
  <si>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</si>
  <si>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</si>
  <si>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</si>
  <si>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</si>
  <si>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</si>
  <si>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</si>
  <si>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</si>
  <si>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</si>
  <si>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</si>
  <si>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</si>
  <si>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</si>
  <si>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</si>
  <si>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</si>
  <si>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</si>
  <si>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</si>
  <si>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</si>
  <si>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</si>
  <si>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</si>
  <si>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</si>
  <si>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</si>
  <si>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</si>
  <si>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</si>
  <si>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</si>
  <si>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</si>
  <si>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</si>
  <si>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</si>
  <si>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</si>
  <si>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</si>
  <si>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</si>
  <si>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</si>
  <si>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</si>
  <si>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</si>
  <si>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</si>
  <si>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</si>
  <si>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</si>
  <si>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</si>
  <si>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</si>
  <si>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</si>
  <si>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12,06,24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</si>
  <si>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</si>
  <si>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</si>
  <si>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</si>
  <si>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</si>
  <si>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</si>
  <si>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</si>
  <si>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</si>
  <si>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</si>
  <si>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</si>
  <si>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</si>
  <si>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</si>
  <si>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</si>
  <si>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</si>
  <si>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</si>
  <si>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</si>
  <si>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</si>
  <si>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</si>
  <si>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</si>
  <si>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</si>
  <si>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</si>
  <si>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</si>
  <si>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</si>
  <si>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</si>
  <si>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</si>
  <si>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</si>
  <si>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</si>
  <si>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</si>
  <si>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</si>
  <si>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</si>
  <si>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</si>
  <si>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</si>
  <si>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</si>
  <si>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</si>
  <si>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</si>
  <si>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</si>
  <si>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</si>
  <si>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</si>
  <si>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</si>
  <si>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</si>
  <si>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</si>
  <si>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</si>
  <si>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</si>
  <si>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</si>
  <si>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появилась!!!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</si>
  <si>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</si>
  <si>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</si>
  <si>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</si>
  <si>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</si>
  <si>
    <t>слабая реализация</t>
  </si>
  <si>
    <t>14,06,24 филиал обнулил</t>
  </si>
  <si>
    <t>новинка / 14,06,24 филиал обнулил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</si>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</sst>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7" customWidth="1"/>
    <col min="12" max="13" width="1" customWidth="1"/>
    <col min="14" max="19" width="7" customWidth="1"/>
    <col min="20" max="20" width="21.42578125" customWidth="1"/>
    <col min="21" max="22" width="5" customWidth="1"/>
    <col min="23" max="28" width="6.140625" customWidth="1"/>
    <col min="29" max="29" width="44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f>17100-3500</f>
        <v>13600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49210.761999999988</v>
      </c>
      <c r="F5" s="4">
        <f>SUM(F6:F499)</f>
        <v>51108.387000000002</v>
      </c>
      <c r="G5" s="6"/>
      <c r="H5" s="1"/>
      <c r="I5" s="1"/>
      <c r="J5" s="4">
        <f t="shared" ref="J5:S5" si="0">SUM(J6:J499)</f>
        <v>46925.575000000004</v>
      </c>
      <c r="K5" s="4">
        <f t="shared" si="0"/>
        <v>2285.1869999999999</v>
      </c>
      <c r="L5" s="4">
        <f t="shared" si="0"/>
        <v>0</v>
      </c>
      <c r="M5" s="4">
        <f t="shared" si="0"/>
        <v>0</v>
      </c>
      <c r="N5" s="4">
        <f t="shared" si="0"/>
        <v>17254.554499999998</v>
      </c>
      <c r="O5" s="4">
        <f t="shared" si="0"/>
        <v>19810</v>
      </c>
      <c r="P5" s="4">
        <f t="shared" si="0"/>
        <v>9842.152399999999</v>
      </c>
      <c r="Q5" s="4">
        <f t="shared" si="0"/>
        <v>17126.620999999999</v>
      </c>
      <c r="R5" s="4">
        <f t="shared" si="0"/>
        <v>16770.486999999997</v>
      </c>
      <c r="S5" s="4">
        <f t="shared" si="0"/>
        <v>0</v>
      </c>
      <c r="T5" s="1"/>
      <c r="U5" s="1"/>
      <c r="V5" s="1"/>
      <c r="W5" s="4">
        <f t="shared" ref="W5:AB5" si="1">SUM(W6:W499)</f>
        <v>9586.2643999999964</v>
      </c>
      <c r="X5" s="4">
        <f t="shared" si="1"/>
        <v>9369.506800000001</v>
      </c>
      <c r="Y5" s="4">
        <f t="shared" si="1"/>
        <v>9597.6344000000026</v>
      </c>
      <c r="Z5" s="4">
        <f t="shared" si="1"/>
        <v>7605.2089999999989</v>
      </c>
      <c r="AA5" s="4">
        <f t="shared" si="1"/>
        <v>9157.103600000004</v>
      </c>
      <c r="AB5" s="4">
        <f t="shared" si="1"/>
        <v>9257.5506000000041</v>
      </c>
      <c r="AC5" s="1"/>
      <c r="AD5" s="4">
        <f>SUM(AD6:AD499)</f>
        <v>13597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1673.14</v>
      </c>
      <c r="D6" s="1">
        <v>925.39300000000003</v>
      </c>
      <c r="E6" s="1">
        <v>964.86199999999997</v>
      </c>
      <c r="F6" s="1">
        <v>1351.556</v>
      </c>
      <c r="G6" s="6">
        <v>1</v>
      </c>
      <c r="H6" s="1">
        <v>50</v>
      </c>
      <c r="I6" s="1" t="s">
        <v>34</v>
      </c>
      <c r="J6" s="1">
        <v>892.1</v>
      </c>
      <c r="K6" s="1">
        <f t="shared" ref="K6:K37" si="2">E6-J6</f>
        <v>72.761999999999944</v>
      </c>
      <c r="L6" s="1"/>
      <c r="M6" s="1"/>
      <c r="N6" s="1">
        <v>198.58869999999959</v>
      </c>
      <c r="O6" s="1">
        <v>250</v>
      </c>
      <c r="P6" s="1">
        <f>E6/5</f>
        <v>192.97239999999999</v>
      </c>
      <c r="Q6" s="5">
        <f>11*P6-O6-N6-F6</f>
        <v>322.55170000000021</v>
      </c>
      <c r="R6" s="5">
        <f>Q6</f>
        <v>322.55170000000021</v>
      </c>
      <c r="S6" s="5"/>
      <c r="T6" s="1"/>
      <c r="U6" s="1">
        <f>(F6+N6+O6+R6)/P6</f>
        <v>11</v>
      </c>
      <c r="V6" s="1">
        <f>(F6+N6+O6)/P6</f>
        <v>9.3285086364682179</v>
      </c>
      <c r="W6" s="1">
        <v>195.87819999999999</v>
      </c>
      <c r="X6" s="1">
        <v>217.4308</v>
      </c>
      <c r="Y6" s="1">
        <v>235.398</v>
      </c>
      <c r="Z6" s="1">
        <v>202.99619999999999</v>
      </c>
      <c r="AA6" s="1">
        <v>190.68700000000001</v>
      </c>
      <c r="AB6" s="1">
        <v>201.06720000000001</v>
      </c>
      <c r="AC6" s="1"/>
      <c r="AD6" s="1">
        <f>ROUND(R6*G6,0)</f>
        <v>323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131.79400000000001</v>
      </c>
      <c r="D7" s="1"/>
      <c r="E7" s="1">
        <v>47.552</v>
      </c>
      <c r="F7" s="1">
        <v>72.488</v>
      </c>
      <c r="G7" s="6">
        <v>1</v>
      </c>
      <c r="H7" s="1">
        <v>30</v>
      </c>
      <c r="I7" s="1" t="s">
        <v>36</v>
      </c>
      <c r="J7" s="1">
        <v>48.6</v>
      </c>
      <c r="K7" s="1">
        <f t="shared" si="2"/>
        <v>-1.0480000000000018</v>
      </c>
      <c r="L7" s="1"/>
      <c r="M7" s="1"/>
      <c r="N7" s="1">
        <v>20.416799999999981</v>
      </c>
      <c r="O7" s="1"/>
      <c r="P7" s="1">
        <f t="shared" ref="P7:P70" si="3">E7/5</f>
        <v>9.5104000000000006</v>
      </c>
      <c r="Q7" s="5"/>
      <c r="R7" s="5">
        <f t="shared" ref="R7:R22" si="4">Q7</f>
        <v>0</v>
      </c>
      <c r="S7" s="5"/>
      <c r="T7" s="1"/>
      <c r="U7" s="1">
        <f t="shared" ref="U7:U22" si="5">(F7+N7+O7+R7)/P7</f>
        <v>9.7687584118438728</v>
      </c>
      <c r="V7" s="1">
        <f t="shared" ref="V7:V70" si="6">(F7+N7+O7)/P7</f>
        <v>9.7687584118438728</v>
      </c>
      <c r="W7" s="1">
        <v>10.872199999999999</v>
      </c>
      <c r="X7" s="1">
        <v>2.0131999999999999</v>
      </c>
      <c r="Y7" s="1">
        <v>6.2766000000000002</v>
      </c>
      <c r="Z7" s="1">
        <v>14.030799999999999</v>
      </c>
      <c r="AA7" s="1">
        <v>8.4939999999999998</v>
      </c>
      <c r="AB7" s="1">
        <v>4.0411999999999999</v>
      </c>
      <c r="AC7" s="1"/>
      <c r="AD7" s="1">
        <f t="shared" ref="AD7:AD22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536.07899999999995</v>
      </c>
      <c r="D8" s="1">
        <v>519.19000000000005</v>
      </c>
      <c r="E8" s="1">
        <v>468.69200000000001</v>
      </c>
      <c r="F8" s="1">
        <v>492.80799999999999</v>
      </c>
      <c r="G8" s="6">
        <v>1</v>
      </c>
      <c r="H8" s="1">
        <v>45</v>
      </c>
      <c r="I8" s="1" t="s">
        <v>34</v>
      </c>
      <c r="J8" s="1">
        <v>436.55</v>
      </c>
      <c r="K8" s="1">
        <f t="shared" si="2"/>
        <v>32.141999999999996</v>
      </c>
      <c r="L8" s="1"/>
      <c r="M8" s="1"/>
      <c r="N8" s="1">
        <v>190.28700000000001</v>
      </c>
      <c r="O8" s="1">
        <v>200</v>
      </c>
      <c r="P8" s="1">
        <f t="shared" si="3"/>
        <v>93.738399999999999</v>
      </c>
      <c r="Q8" s="5">
        <f t="shared" ref="Q8:Q18" si="8">11*P8-O8-N8-F8</f>
        <v>148.02739999999994</v>
      </c>
      <c r="R8" s="5">
        <f t="shared" si="4"/>
        <v>148.02739999999994</v>
      </c>
      <c r="S8" s="5"/>
      <c r="T8" s="1"/>
      <c r="U8" s="1">
        <f t="shared" si="5"/>
        <v>11</v>
      </c>
      <c r="V8" s="1">
        <f t="shared" si="6"/>
        <v>9.4208456726378955</v>
      </c>
      <c r="W8" s="1">
        <v>93.099199999999996</v>
      </c>
      <c r="X8" s="1">
        <v>86.397599999999997</v>
      </c>
      <c r="Y8" s="1">
        <v>97.028599999999997</v>
      </c>
      <c r="Z8" s="1">
        <v>77.316199999999995</v>
      </c>
      <c r="AA8" s="1">
        <v>83.653800000000004</v>
      </c>
      <c r="AB8" s="1">
        <v>84.206000000000003</v>
      </c>
      <c r="AC8" s="1"/>
      <c r="AD8" s="1">
        <f t="shared" si="7"/>
        <v>148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608.51199999999994</v>
      </c>
      <c r="D9" s="1">
        <v>1155.4739999999999</v>
      </c>
      <c r="E9" s="1">
        <v>665.67200000000003</v>
      </c>
      <c r="F9" s="1">
        <v>952.91600000000005</v>
      </c>
      <c r="G9" s="6">
        <v>1</v>
      </c>
      <c r="H9" s="1">
        <v>45</v>
      </c>
      <c r="I9" s="1" t="s">
        <v>34</v>
      </c>
      <c r="J9" s="1">
        <v>633.20000000000005</v>
      </c>
      <c r="K9" s="1">
        <f t="shared" si="2"/>
        <v>32.47199999999998</v>
      </c>
      <c r="L9" s="1"/>
      <c r="M9" s="1"/>
      <c r="N9" s="1">
        <v>153.13789999999989</v>
      </c>
      <c r="O9" s="1">
        <v>200</v>
      </c>
      <c r="P9" s="1">
        <f t="shared" si="3"/>
        <v>133.1344</v>
      </c>
      <c r="Q9" s="5">
        <f t="shared" si="8"/>
        <v>158.42449999999997</v>
      </c>
      <c r="R9" s="5">
        <f t="shared" si="4"/>
        <v>158.42449999999997</v>
      </c>
      <c r="S9" s="5"/>
      <c r="T9" s="1"/>
      <c r="U9" s="1">
        <f t="shared" si="5"/>
        <v>11</v>
      </c>
      <c r="V9" s="1">
        <f t="shared" si="6"/>
        <v>9.810040830919732</v>
      </c>
      <c r="W9" s="1">
        <v>136.06280000000001</v>
      </c>
      <c r="X9" s="1">
        <v>151.83699999999999</v>
      </c>
      <c r="Y9" s="1">
        <v>150.2594</v>
      </c>
      <c r="Z9" s="1">
        <v>107.4602</v>
      </c>
      <c r="AA9" s="1">
        <v>108.8496</v>
      </c>
      <c r="AB9" s="1">
        <v>111.4558</v>
      </c>
      <c r="AC9" s="1"/>
      <c r="AD9" s="1">
        <f t="shared" si="7"/>
        <v>158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339.58499999999998</v>
      </c>
      <c r="D10" s="1">
        <v>262.28300000000002</v>
      </c>
      <c r="E10" s="1">
        <v>292.959</v>
      </c>
      <c r="F10" s="1">
        <v>235.15299999999999</v>
      </c>
      <c r="G10" s="6">
        <v>1</v>
      </c>
      <c r="H10" s="1">
        <v>40</v>
      </c>
      <c r="I10" s="1" t="s">
        <v>34</v>
      </c>
      <c r="J10" s="1">
        <v>293.70100000000002</v>
      </c>
      <c r="K10" s="1">
        <f t="shared" si="2"/>
        <v>-0.74200000000001864</v>
      </c>
      <c r="L10" s="1"/>
      <c r="M10" s="1"/>
      <c r="N10" s="1">
        <v>208.22900000000001</v>
      </c>
      <c r="O10" s="1">
        <v>220</v>
      </c>
      <c r="P10" s="1">
        <f t="shared" si="3"/>
        <v>58.591799999999999</v>
      </c>
      <c r="Q10" s="5"/>
      <c r="R10" s="5">
        <f t="shared" si="4"/>
        <v>0</v>
      </c>
      <c r="S10" s="5"/>
      <c r="T10" s="1"/>
      <c r="U10" s="1">
        <f t="shared" si="5"/>
        <v>11.322096266030401</v>
      </c>
      <c r="V10" s="1">
        <f t="shared" si="6"/>
        <v>11.322096266030401</v>
      </c>
      <c r="W10" s="1">
        <v>65.467200000000005</v>
      </c>
      <c r="X10" s="1">
        <v>46.489600000000003</v>
      </c>
      <c r="Y10" s="1">
        <v>51.287599999999998</v>
      </c>
      <c r="Z10" s="1">
        <v>38.445399999999999</v>
      </c>
      <c r="AA10" s="1">
        <v>42.815600000000003</v>
      </c>
      <c r="AB10" s="1">
        <v>61.8474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308</v>
      </c>
      <c r="D11" s="1">
        <v>264</v>
      </c>
      <c r="E11" s="1">
        <v>295</v>
      </c>
      <c r="F11" s="1">
        <v>220</v>
      </c>
      <c r="G11" s="6">
        <v>0.45</v>
      </c>
      <c r="H11" s="1">
        <v>45</v>
      </c>
      <c r="I11" s="1" t="s">
        <v>34</v>
      </c>
      <c r="J11" s="1">
        <v>335</v>
      </c>
      <c r="K11" s="1">
        <f t="shared" si="2"/>
        <v>-40</v>
      </c>
      <c r="L11" s="1"/>
      <c r="M11" s="1"/>
      <c r="N11" s="1">
        <v>126.1999999999999</v>
      </c>
      <c r="O11" s="1">
        <v>150</v>
      </c>
      <c r="P11" s="1">
        <f t="shared" si="3"/>
        <v>59</v>
      </c>
      <c r="Q11" s="5">
        <f t="shared" si="8"/>
        <v>152.80000000000007</v>
      </c>
      <c r="R11" s="5">
        <f t="shared" si="4"/>
        <v>152.80000000000007</v>
      </c>
      <c r="S11" s="5"/>
      <c r="T11" s="1"/>
      <c r="U11" s="1">
        <f t="shared" si="5"/>
        <v>11</v>
      </c>
      <c r="V11" s="1">
        <f t="shared" si="6"/>
        <v>8.4101694915254228</v>
      </c>
      <c r="W11" s="1">
        <v>54.4</v>
      </c>
      <c r="X11" s="1">
        <v>46</v>
      </c>
      <c r="Y11" s="1">
        <v>42.6</v>
      </c>
      <c r="Z11" s="1">
        <v>43</v>
      </c>
      <c r="AA11" s="1">
        <v>42</v>
      </c>
      <c r="AB11" s="1">
        <v>45.4</v>
      </c>
      <c r="AC11" s="1"/>
      <c r="AD11" s="1">
        <f t="shared" si="7"/>
        <v>69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212</v>
      </c>
      <c r="D12" s="1">
        <v>1212</v>
      </c>
      <c r="E12" s="1">
        <v>432</v>
      </c>
      <c r="F12" s="1">
        <v>935</v>
      </c>
      <c r="G12" s="6">
        <v>0.45</v>
      </c>
      <c r="H12" s="1">
        <v>45</v>
      </c>
      <c r="I12" s="1" t="s">
        <v>34</v>
      </c>
      <c r="J12" s="1">
        <v>589</v>
      </c>
      <c r="K12" s="1">
        <f t="shared" si="2"/>
        <v>-157</v>
      </c>
      <c r="L12" s="1"/>
      <c r="M12" s="1"/>
      <c r="N12" s="1">
        <v>0</v>
      </c>
      <c r="O12" s="1"/>
      <c r="P12" s="1">
        <f t="shared" si="3"/>
        <v>86.4</v>
      </c>
      <c r="Q12" s="5">
        <f t="shared" si="8"/>
        <v>15.400000000000091</v>
      </c>
      <c r="R12" s="5">
        <f t="shared" si="4"/>
        <v>15.400000000000091</v>
      </c>
      <c r="S12" s="5"/>
      <c r="T12" s="1"/>
      <c r="U12" s="1">
        <f t="shared" si="5"/>
        <v>11</v>
      </c>
      <c r="V12" s="1">
        <f t="shared" si="6"/>
        <v>10.821759259259258</v>
      </c>
      <c r="W12" s="1">
        <v>67.599999999999994</v>
      </c>
      <c r="X12" s="1">
        <v>123.6</v>
      </c>
      <c r="Y12" s="1">
        <v>117</v>
      </c>
      <c r="Z12" s="1">
        <v>48.6</v>
      </c>
      <c r="AA12" s="1">
        <v>78.400000000000006</v>
      </c>
      <c r="AB12" s="1">
        <v>88</v>
      </c>
      <c r="AC12" s="1"/>
      <c r="AD12" s="1">
        <f t="shared" si="7"/>
        <v>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20</v>
      </c>
      <c r="D13" s="1">
        <v>285</v>
      </c>
      <c r="E13" s="1">
        <v>66</v>
      </c>
      <c r="F13" s="1">
        <v>224</v>
      </c>
      <c r="G13" s="6">
        <v>0.17</v>
      </c>
      <c r="H13" s="1">
        <v>180</v>
      </c>
      <c r="I13" s="1" t="s">
        <v>34</v>
      </c>
      <c r="J13" s="1">
        <v>92</v>
      </c>
      <c r="K13" s="1">
        <f t="shared" si="2"/>
        <v>-26</v>
      </c>
      <c r="L13" s="1"/>
      <c r="M13" s="1"/>
      <c r="N13" s="1">
        <v>100</v>
      </c>
      <c r="O13" s="1"/>
      <c r="P13" s="1">
        <f t="shared" si="3"/>
        <v>13.2</v>
      </c>
      <c r="Q13" s="5"/>
      <c r="R13" s="5">
        <f t="shared" si="4"/>
        <v>0</v>
      </c>
      <c r="S13" s="5"/>
      <c r="T13" s="1"/>
      <c r="U13" s="1">
        <f t="shared" si="5"/>
        <v>24.545454545454547</v>
      </c>
      <c r="V13" s="1">
        <f t="shared" si="6"/>
        <v>24.545454545454547</v>
      </c>
      <c r="W13" s="1">
        <v>8</v>
      </c>
      <c r="X13" s="1">
        <v>24.4</v>
      </c>
      <c r="Y13" s="1">
        <v>26.2</v>
      </c>
      <c r="Z13" s="1">
        <v>12</v>
      </c>
      <c r="AA13" s="1">
        <v>13.4</v>
      </c>
      <c r="AB13" s="1">
        <v>28.8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>
        <v>239</v>
      </c>
      <c r="D14" s="1">
        <v>132</v>
      </c>
      <c r="E14" s="1">
        <v>99</v>
      </c>
      <c r="F14" s="1">
        <v>248</v>
      </c>
      <c r="G14" s="6">
        <v>0.3</v>
      </c>
      <c r="H14" s="1">
        <v>40</v>
      </c>
      <c r="I14" s="1" t="s">
        <v>34</v>
      </c>
      <c r="J14" s="1">
        <v>98</v>
      </c>
      <c r="K14" s="1">
        <f t="shared" si="2"/>
        <v>1</v>
      </c>
      <c r="L14" s="1"/>
      <c r="M14" s="1"/>
      <c r="N14" s="1">
        <v>0</v>
      </c>
      <c r="O14" s="1"/>
      <c r="P14" s="1">
        <f t="shared" si="3"/>
        <v>19.8</v>
      </c>
      <c r="Q14" s="5"/>
      <c r="R14" s="5">
        <f t="shared" si="4"/>
        <v>0</v>
      </c>
      <c r="S14" s="5"/>
      <c r="T14" s="1"/>
      <c r="U14" s="1">
        <f t="shared" si="5"/>
        <v>12.525252525252524</v>
      </c>
      <c r="V14" s="1">
        <f t="shared" si="6"/>
        <v>12.525252525252524</v>
      </c>
      <c r="W14" s="1">
        <v>17.600000000000001</v>
      </c>
      <c r="X14" s="1">
        <v>31</v>
      </c>
      <c r="Y14" s="1">
        <v>32.799999999999997</v>
      </c>
      <c r="Z14" s="1">
        <v>15.6</v>
      </c>
      <c r="AA14" s="1">
        <v>38.6</v>
      </c>
      <c r="AB14" s="1">
        <v>40.200000000000003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116</v>
      </c>
      <c r="D15" s="1">
        <v>264</v>
      </c>
      <c r="E15" s="1">
        <v>109</v>
      </c>
      <c r="F15" s="1">
        <v>252</v>
      </c>
      <c r="G15" s="6">
        <v>0.4</v>
      </c>
      <c r="H15" s="1">
        <v>50</v>
      </c>
      <c r="I15" s="1" t="s">
        <v>34</v>
      </c>
      <c r="J15" s="1">
        <v>109</v>
      </c>
      <c r="K15" s="1">
        <f t="shared" si="2"/>
        <v>0</v>
      </c>
      <c r="L15" s="1"/>
      <c r="M15" s="1"/>
      <c r="N15" s="1">
        <v>0</v>
      </c>
      <c r="O15" s="1"/>
      <c r="P15" s="1">
        <f t="shared" si="3"/>
        <v>21.8</v>
      </c>
      <c r="Q15" s="5"/>
      <c r="R15" s="5">
        <f t="shared" si="4"/>
        <v>0</v>
      </c>
      <c r="S15" s="5"/>
      <c r="T15" s="1"/>
      <c r="U15" s="1">
        <f t="shared" si="5"/>
        <v>11.559633027522935</v>
      </c>
      <c r="V15" s="1">
        <f t="shared" si="6"/>
        <v>11.559633027522935</v>
      </c>
      <c r="W15" s="1">
        <v>20.2</v>
      </c>
      <c r="X15" s="1">
        <v>32.6</v>
      </c>
      <c r="Y15" s="1">
        <v>34.200000000000003</v>
      </c>
      <c r="Z15" s="1">
        <v>6</v>
      </c>
      <c r="AA15" s="1">
        <v>12.4</v>
      </c>
      <c r="AB15" s="1">
        <v>12.2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391</v>
      </c>
      <c r="D16" s="1">
        <v>135</v>
      </c>
      <c r="E16" s="1">
        <v>217</v>
      </c>
      <c r="F16" s="1">
        <v>275</v>
      </c>
      <c r="G16" s="6">
        <v>0.17</v>
      </c>
      <c r="H16" s="1">
        <v>120</v>
      </c>
      <c r="I16" s="1" t="s">
        <v>34</v>
      </c>
      <c r="J16" s="1">
        <v>214</v>
      </c>
      <c r="K16" s="1">
        <f t="shared" si="2"/>
        <v>3</v>
      </c>
      <c r="L16" s="1"/>
      <c r="M16" s="1"/>
      <c r="N16" s="1">
        <v>0</v>
      </c>
      <c r="O16" s="1"/>
      <c r="P16" s="1">
        <f t="shared" si="3"/>
        <v>43.4</v>
      </c>
      <c r="Q16" s="5">
        <f t="shared" si="8"/>
        <v>202.39999999999998</v>
      </c>
      <c r="R16" s="5">
        <f t="shared" si="4"/>
        <v>202.39999999999998</v>
      </c>
      <c r="S16" s="5"/>
      <c r="T16" s="1"/>
      <c r="U16" s="1">
        <f t="shared" si="5"/>
        <v>11</v>
      </c>
      <c r="V16" s="1">
        <f t="shared" si="6"/>
        <v>6.3364055299539173</v>
      </c>
      <c r="W16" s="1">
        <v>29.6</v>
      </c>
      <c r="X16" s="1">
        <v>43.8</v>
      </c>
      <c r="Y16" s="1">
        <v>46.8</v>
      </c>
      <c r="Z16" s="1">
        <v>29.8</v>
      </c>
      <c r="AA16" s="1">
        <v>44.2</v>
      </c>
      <c r="AB16" s="1">
        <v>58.8</v>
      </c>
      <c r="AC16" s="1"/>
      <c r="AD16" s="1">
        <f t="shared" si="7"/>
        <v>34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124</v>
      </c>
      <c r="D17" s="1">
        <v>90</v>
      </c>
      <c r="E17" s="1">
        <v>119</v>
      </c>
      <c r="F17" s="1">
        <v>74</v>
      </c>
      <c r="G17" s="6">
        <v>0.35</v>
      </c>
      <c r="H17" s="1">
        <v>45</v>
      </c>
      <c r="I17" s="1" t="s">
        <v>34</v>
      </c>
      <c r="J17" s="1">
        <v>122</v>
      </c>
      <c r="K17" s="1">
        <f t="shared" si="2"/>
        <v>-3</v>
      </c>
      <c r="L17" s="1"/>
      <c r="M17" s="1"/>
      <c r="N17" s="1">
        <v>137</v>
      </c>
      <c r="O17" s="1"/>
      <c r="P17" s="1">
        <f t="shared" si="3"/>
        <v>23.8</v>
      </c>
      <c r="Q17" s="5">
        <f t="shared" si="8"/>
        <v>50.800000000000011</v>
      </c>
      <c r="R17" s="5">
        <f t="shared" si="4"/>
        <v>50.800000000000011</v>
      </c>
      <c r="S17" s="5"/>
      <c r="T17" s="1"/>
      <c r="U17" s="1">
        <f t="shared" si="5"/>
        <v>11</v>
      </c>
      <c r="V17" s="1">
        <f t="shared" si="6"/>
        <v>8.8655462184873954</v>
      </c>
      <c r="W17" s="1">
        <v>22.4</v>
      </c>
      <c r="X17" s="1">
        <v>17.2</v>
      </c>
      <c r="Y17" s="1">
        <v>18.8</v>
      </c>
      <c r="Z17" s="1">
        <v>17.2</v>
      </c>
      <c r="AA17" s="1">
        <v>11.8</v>
      </c>
      <c r="AB17" s="1">
        <v>19.2</v>
      </c>
      <c r="AC17" s="1"/>
      <c r="AD17" s="1">
        <f t="shared" si="7"/>
        <v>18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217</v>
      </c>
      <c r="D18" s="1">
        <v>102</v>
      </c>
      <c r="E18" s="1">
        <v>128</v>
      </c>
      <c r="F18" s="1">
        <v>166</v>
      </c>
      <c r="G18" s="6">
        <v>0.35</v>
      </c>
      <c r="H18" s="1">
        <v>45</v>
      </c>
      <c r="I18" s="1" t="s">
        <v>34</v>
      </c>
      <c r="J18" s="1">
        <v>131</v>
      </c>
      <c r="K18" s="1">
        <f t="shared" si="2"/>
        <v>-3</v>
      </c>
      <c r="L18" s="1"/>
      <c r="M18" s="1"/>
      <c r="N18" s="1">
        <v>76.999999999999943</v>
      </c>
      <c r="O18" s="1"/>
      <c r="P18" s="1">
        <f t="shared" si="3"/>
        <v>25.6</v>
      </c>
      <c r="Q18" s="5">
        <f t="shared" si="8"/>
        <v>38.60000000000008</v>
      </c>
      <c r="R18" s="5">
        <f t="shared" si="4"/>
        <v>38.60000000000008</v>
      </c>
      <c r="S18" s="5"/>
      <c r="T18" s="1"/>
      <c r="U18" s="1">
        <f t="shared" si="5"/>
        <v>11</v>
      </c>
      <c r="V18" s="1">
        <f t="shared" si="6"/>
        <v>9.4921874999999964</v>
      </c>
      <c r="W18" s="1">
        <v>25.2</v>
      </c>
      <c r="X18" s="1">
        <v>26.6</v>
      </c>
      <c r="Y18" s="1">
        <v>29</v>
      </c>
      <c r="Z18" s="1">
        <v>29.6</v>
      </c>
      <c r="AA18" s="1">
        <v>23.4</v>
      </c>
      <c r="AB18" s="1">
        <v>23.4</v>
      </c>
      <c r="AC18" s="1"/>
      <c r="AD18" s="1">
        <f t="shared" si="7"/>
        <v>14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1368.29</v>
      </c>
      <c r="D19" s="1">
        <v>579.65</v>
      </c>
      <c r="E19" s="1">
        <v>983.89300000000003</v>
      </c>
      <c r="F19" s="1">
        <v>808.46</v>
      </c>
      <c r="G19" s="6">
        <v>1</v>
      </c>
      <c r="H19" s="1">
        <v>55</v>
      </c>
      <c r="I19" s="1" t="s">
        <v>34</v>
      </c>
      <c r="J19" s="1">
        <v>942.6</v>
      </c>
      <c r="K19" s="1">
        <f t="shared" si="2"/>
        <v>41.293000000000006</v>
      </c>
      <c r="L19" s="1"/>
      <c r="M19" s="1"/>
      <c r="N19" s="1">
        <v>472.2204999999999</v>
      </c>
      <c r="O19" s="1">
        <v>450</v>
      </c>
      <c r="P19" s="1">
        <f t="shared" si="3"/>
        <v>196.77860000000001</v>
      </c>
      <c r="Q19" s="5">
        <v>400</v>
      </c>
      <c r="R19" s="5">
        <f t="shared" si="4"/>
        <v>400</v>
      </c>
      <c r="S19" s="5"/>
      <c r="T19" s="1"/>
      <c r="U19" s="1">
        <f t="shared" si="5"/>
        <v>10.827805970771211</v>
      </c>
      <c r="V19" s="1">
        <f t="shared" si="6"/>
        <v>8.7950646056024375</v>
      </c>
      <c r="W19" s="1">
        <v>179.07380000000001</v>
      </c>
      <c r="X19" s="1">
        <v>169.41460000000001</v>
      </c>
      <c r="Y19" s="1">
        <v>173.86320000000001</v>
      </c>
      <c r="Z19" s="1">
        <v>173.71979999999999</v>
      </c>
      <c r="AA19" s="1">
        <v>169.09819999999999</v>
      </c>
      <c r="AB19" s="1">
        <v>192.6448</v>
      </c>
      <c r="AC19" s="1"/>
      <c r="AD19" s="1">
        <f t="shared" si="7"/>
        <v>400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4529.6869999999999</v>
      </c>
      <c r="D20" s="1">
        <v>1808.9010000000001</v>
      </c>
      <c r="E20" s="1">
        <v>2755.732</v>
      </c>
      <c r="F20" s="1">
        <v>3049.5569999999998</v>
      </c>
      <c r="G20" s="6">
        <v>1</v>
      </c>
      <c r="H20" s="1">
        <v>50</v>
      </c>
      <c r="I20" s="1" t="s">
        <v>34</v>
      </c>
      <c r="J20" s="1">
        <v>2753.2</v>
      </c>
      <c r="K20" s="1">
        <f t="shared" si="2"/>
        <v>2.5320000000001528</v>
      </c>
      <c r="L20" s="1"/>
      <c r="M20" s="1"/>
      <c r="N20" s="1">
        <v>959.89100000000099</v>
      </c>
      <c r="O20" s="1">
        <v>1100</v>
      </c>
      <c r="P20" s="1">
        <f t="shared" si="3"/>
        <v>551.14639999999997</v>
      </c>
      <c r="Q20" s="5">
        <v>1400</v>
      </c>
      <c r="R20" s="5">
        <f t="shared" si="4"/>
        <v>1400</v>
      </c>
      <c r="S20" s="5"/>
      <c r="T20" s="1"/>
      <c r="U20" s="1">
        <f t="shared" si="5"/>
        <v>11.810742118609504</v>
      </c>
      <c r="V20" s="1">
        <f t="shared" si="6"/>
        <v>9.2705821901404057</v>
      </c>
      <c r="W20" s="1">
        <v>523.23900000000003</v>
      </c>
      <c r="X20" s="1">
        <v>546.56020000000001</v>
      </c>
      <c r="Y20" s="1">
        <v>568.19420000000002</v>
      </c>
      <c r="Z20" s="1">
        <v>560.88559999999995</v>
      </c>
      <c r="AA20" s="1">
        <v>550.55259999999998</v>
      </c>
      <c r="AB20" s="1">
        <v>547.33860000000004</v>
      </c>
      <c r="AC20" s="1"/>
      <c r="AD20" s="1">
        <f t="shared" si="7"/>
        <v>1400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2342.3229999999999</v>
      </c>
      <c r="D21" s="1">
        <v>1563.21</v>
      </c>
      <c r="E21" s="1">
        <v>1910.116</v>
      </c>
      <c r="F21" s="1">
        <v>1671.348</v>
      </c>
      <c r="G21" s="6">
        <v>1</v>
      </c>
      <c r="H21" s="1">
        <v>55</v>
      </c>
      <c r="I21" s="1" t="s">
        <v>34</v>
      </c>
      <c r="J21" s="1">
        <v>1840.95</v>
      </c>
      <c r="K21" s="1">
        <f t="shared" si="2"/>
        <v>69.16599999999994</v>
      </c>
      <c r="L21" s="1"/>
      <c r="M21" s="1"/>
      <c r="N21" s="1">
        <v>890.85479999999961</v>
      </c>
      <c r="O21" s="1">
        <v>1200</v>
      </c>
      <c r="P21" s="1">
        <f t="shared" si="3"/>
        <v>382.02319999999997</v>
      </c>
      <c r="Q21" s="5">
        <v>750</v>
      </c>
      <c r="R21" s="5">
        <f t="shared" si="4"/>
        <v>750</v>
      </c>
      <c r="S21" s="5"/>
      <c r="T21" s="1"/>
      <c r="U21" s="1">
        <f t="shared" si="5"/>
        <v>11.811331877226303</v>
      </c>
      <c r="V21" s="1">
        <f t="shared" si="6"/>
        <v>9.8481003247970271</v>
      </c>
      <c r="W21" s="1">
        <v>373.6558</v>
      </c>
      <c r="X21" s="1">
        <v>339.2122</v>
      </c>
      <c r="Y21" s="1">
        <v>338.24360000000001</v>
      </c>
      <c r="Z21" s="1">
        <v>313.93099999999998</v>
      </c>
      <c r="AA21" s="1">
        <v>314.56779999999998</v>
      </c>
      <c r="AB21" s="1">
        <v>334.411</v>
      </c>
      <c r="AC21" s="1"/>
      <c r="AD21" s="1">
        <f t="shared" si="7"/>
        <v>750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357.64499999999998</v>
      </c>
      <c r="D22" s="1">
        <v>420.35199999999998</v>
      </c>
      <c r="E22" s="1">
        <v>197.15100000000001</v>
      </c>
      <c r="F22" s="1">
        <v>470.76799999999997</v>
      </c>
      <c r="G22" s="6">
        <v>1</v>
      </c>
      <c r="H22" s="1">
        <v>60</v>
      </c>
      <c r="I22" s="1" t="s">
        <v>34</v>
      </c>
      <c r="J22" s="1">
        <v>210.8</v>
      </c>
      <c r="K22" s="1">
        <f t="shared" si="2"/>
        <v>-13.649000000000001</v>
      </c>
      <c r="L22" s="1"/>
      <c r="M22" s="1"/>
      <c r="N22" s="1">
        <v>18.005399999999948</v>
      </c>
      <c r="O22" s="1"/>
      <c r="P22" s="1">
        <f t="shared" si="3"/>
        <v>39.430199999999999</v>
      </c>
      <c r="Q22" s="5"/>
      <c r="R22" s="5">
        <f t="shared" si="4"/>
        <v>0</v>
      </c>
      <c r="S22" s="5"/>
      <c r="T22" s="1"/>
      <c r="U22" s="1">
        <f t="shared" si="5"/>
        <v>12.395914806417414</v>
      </c>
      <c r="V22" s="1">
        <f t="shared" si="6"/>
        <v>12.395914806417414</v>
      </c>
      <c r="W22" s="1">
        <v>50.835599999999999</v>
      </c>
      <c r="X22" s="1">
        <v>58.620399999999997</v>
      </c>
      <c r="Y22" s="1">
        <v>52.778799999999997</v>
      </c>
      <c r="Z22" s="1">
        <v>37.781799999999997</v>
      </c>
      <c r="AA22" s="1">
        <v>50.959000000000003</v>
      </c>
      <c r="AB22" s="1">
        <v>58.456000000000003</v>
      </c>
      <c r="AC22" s="1"/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0" t="s">
        <v>33</v>
      </c>
      <c r="C23" s="10"/>
      <c r="D23" s="10">
        <v>2.6219999999999999</v>
      </c>
      <c r="E23" s="18">
        <v>2.6219999999999999</v>
      </c>
      <c r="F23" s="10"/>
      <c r="G23" s="11">
        <v>0</v>
      </c>
      <c r="H23" s="10">
        <v>60</v>
      </c>
      <c r="I23" s="10" t="s">
        <v>54</v>
      </c>
      <c r="J23" s="10">
        <v>2.5</v>
      </c>
      <c r="K23" s="10">
        <f t="shared" si="2"/>
        <v>0.12199999999999989</v>
      </c>
      <c r="L23" s="10"/>
      <c r="M23" s="10"/>
      <c r="N23" s="10"/>
      <c r="O23" s="10"/>
      <c r="P23" s="10">
        <f t="shared" si="3"/>
        <v>0.52439999999999998</v>
      </c>
      <c r="Q23" s="12"/>
      <c r="R23" s="12"/>
      <c r="S23" s="12"/>
      <c r="T23" s="10"/>
      <c r="U23" s="10">
        <f t="shared" ref="U23:U39" si="9">(F23+N23+O23+Q23)/P23</f>
        <v>0</v>
      </c>
      <c r="V23" s="10">
        <f t="shared" si="6"/>
        <v>0</v>
      </c>
      <c r="W23" s="10">
        <v>0.52439999999999998</v>
      </c>
      <c r="X23" s="10">
        <v>364.20159999999998</v>
      </c>
      <c r="Y23" s="10">
        <v>557.81039999999996</v>
      </c>
      <c r="Z23" s="10">
        <v>687.1848</v>
      </c>
      <c r="AA23" s="10">
        <v>627.30700000000002</v>
      </c>
      <c r="AB23" s="10">
        <v>658.29060000000004</v>
      </c>
      <c r="AC23" s="10" t="s">
        <v>55</v>
      </c>
      <c r="AD23" s="10">
        <f t="shared" ref="AD23" si="10">ROUND(Q23*G23,0)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497.90600000000001</v>
      </c>
      <c r="D24" s="1">
        <v>115.04</v>
      </c>
      <c r="E24" s="1">
        <v>286.82299999999998</v>
      </c>
      <c r="F24" s="1">
        <v>246.87200000000001</v>
      </c>
      <c r="G24" s="6">
        <v>1</v>
      </c>
      <c r="H24" s="1">
        <v>50</v>
      </c>
      <c r="I24" s="1" t="s">
        <v>34</v>
      </c>
      <c r="J24" s="1">
        <v>256.5</v>
      </c>
      <c r="K24" s="1">
        <f t="shared" si="2"/>
        <v>30.322999999999979</v>
      </c>
      <c r="L24" s="1"/>
      <c r="M24" s="1"/>
      <c r="N24" s="1">
        <v>147.8335000000001</v>
      </c>
      <c r="O24" s="1">
        <v>200</v>
      </c>
      <c r="P24" s="1">
        <f t="shared" si="3"/>
        <v>57.364599999999996</v>
      </c>
      <c r="Q24" s="5">
        <f t="shared" ref="Q24:Q37" si="11">11*P24-O24-N24-F24</f>
        <v>36.305099999999868</v>
      </c>
      <c r="R24" s="5">
        <f t="shared" ref="R24:R38" si="12">Q24</f>
        <v>36.305099999999868</v>
      </c>
      <c r="S24" s="5"/>
      <c r="T24" s="1"/>
      <c r="U24" s="1">
        <f t="shared" ref="U24:U38" si="13">(F24+N24+O24+R24)/P24</f>
        <v>11.000000000000002</v>
      </c>
      <c r="V24" s="1">
        <f t="shared" si="6"/>
        <v>10.367116653824835</v>
      </c>
      <c r="W24" s="1">
        <v>61.628999999999998</v>
      </c>
      <c r="X24" s="1">
        <v>48.015000000000001</v>
      </c>
      <c r="Y24" s="1">
        <v>35.683799999999998</v>
      </c>
      <c r="Z24" s="1">
        <v>14.461</v>
      </c>
      <c r="AA24" s="1">
        <v>33.729999999999997</v>
      </c>
      <c r="AB24" s="1">
        <v>60.178400000000003</v>
      </c>
      <c r="AC24" s="1"/>
      <c r="AD24" s="1">
        <f t="shared" ref="AD24:AD38" si="14">ROUND(R24*G24,0)</f>
        <v>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1740.175</v>
      </c>
      <c r="D25" s="1">
        <v>1304.8699999999999</v>
      </c>
      <c r="E25" s="1">
        <v>1444.6690000000001</v>
      </c>
      <c r="F25" s="1">
        <v>1357.7529999999999</v>
      </c>
      <c r="G25" s="6">
        <v>1</v>
      </c>
      <c r="H25" s="1">
        <v>55</v>
      </c>
      <c r="I25" s="1" t="s">
        <v>34</v>
      </c>
      <c r="J25" s="1">
        <v>1394.15</v>
      </c>
      <c r="K25" s="1">
        <f t="shared" si="2"/>
        <v>50.519000000000005</v>
      </c>
      <c r="L25" s="1"/>
      <c r="M25" s="1"/>
      <c r="N25" s="1">
        <v>615.18370000000004</v>
      </c>
      <c r="O25" s="1">
        <v>900</v>
      </c>
      <c r="P25" s="1">
        <f t="shared" si="3"/>
        <v>288.93380000000002</v>
      </c>
      <c r="Q25" s="5">
        <f t="shared" si="11"/>
        <v>305.33510000000047</v>
      </c>
      <c r="R25" s="5">
        <f t="shared" si="12"/>
        <v>305.33510000000047</v>
      </c>
      <c r="S25" s="5"/>
      <c r="T25" s="1"/>
      <c r="U25" s="1">
        <f t="shared" si="13"/>
        <v>11</v>
      </c>
      <c r="V25" s="1">
        <f t="shared" si="6"/>
        <v>9.9432350939903884</v>
      </c>
      <c r="W25" s="1">
        <v>284.72460000000001</v>
      </c>
      <c r="X25" s="1">
        <v>266.31779999999998</v>
      </c>
      <c r="Y25" s="1">
        <v>263.7842</v>
      </c>
      <c r="Z25" s="1">
        <v>238.51660000000001</v>
      </c>
      <c r="AA25" s="1">
        <v>240.19499999999999</v>
      </c>
      <c r="AB25" s="1">
        <v>287.358</v>
      </c>
      <c r="AC25" s="1"/>
      <c r="AD25" s="1">
        <f t="shared" si="14"/>
        <v>305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3126.3449999999998</v>
      </c>
      <c r="D26" s="1">
        <v>2452.67</v>
      </c>
      <c r="E26" s="1">
        <v>2774.2460000000001</v>
      </c>
      <c r="F26" s="1">
        <v>2249.0940000000001</v>
      </c>
      <c r="G26" s="6">
        <v>1</v>
      </c>
      <c r="H26" s="1">
        <v>60</v>
      </c>
      <c r="I26" s="1" t="s">
        <v>34</v>
      </c>
      <c r="J26" s="1">
        <v>2722</v>
      </c>
      <c r="K26" s="1">
        <f t="shared" si="2"/>
        <v>52.246000000000095</v>
      </c>
      <c r="L26" s="1"/>
      <c r="M26" s="1"/>
      <c r="N26" s="1">
        <v>1163.134500000001</v>
      </c>
      <c r="O26" s="1">
        <v>1900</v>
      </c>
      <c r="P26" s="1">
        <f t="shared" si="3"/>
        <v>554.8492</v>
      </c>
      <c r="Q26" s="5">
        <f t="shared" si="11"/>
        <v>791.11269999999877</v>
      </c>
      <c r="R26" s="5">
        <f t="shared" si="12"/>
        <v>791.11269999999877</v>
      </c>
      <c r="S26" s="5"/>
      <c r="T26" s="1"/>
      <c r="U26" s="1">
        <f t="shared" si="13"/>
        <v>11</v>
      </c>
      <c r="V26" s="1">
        <f t="shared" si="6"/>
        <v>9.5741843008875218</v>
      </c>
      <c r="W26" s="1">
        <v>538.15</v>
      </c>
      <c r="X26" s="1">
        <v>474.56499999999988</v>
      </c>
      <c r="Y26" s="1">
        <v>472.4898</v>
      </c>
      <c r="Z26" s="1">
        <v>412.98399999999998</v>
      </c>
      <c r="AA26" s="1">
        <v>436.76479999999998</v>
      </c>
      <c r="AB26" s="1">
        <v>526.51620000000003</v>
      </c>
      <c r="AC26" s="1"/>
      <c r="AD26" s="1">
        <f t="shared" si="14"/>
        <v>791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3727.7579999999998</v>
      </c>
      <c r="D27" s="1">
        <v>403.245</v>
      </c>
      <c r="E27" s="1">
        <v>2407.6840000000002</v>
      </c>
      <c r="F27" s="1">
        <v>1305.24</v>
      </c>
      <c r="G27" s="6">
        <v>1</v>
      </c>
      <c r="H27" s="1">
        <v>60</v>
      </c>
      <c r="I27" s="1" t="s">
        <v>34</v>
      </c>
      <c r="J27" s="1">
        <v>2312</v>
      </c>
      <c r="K27" s="1">
        <f t="shared" si="2"/>
        <v>95.684000000000196</v>
      </c>
      <c r="L27" s="1"/>
      <c r="M27" s="1"/>
      <c r="N27" s="1">
        <v>1058.925</v>
      </c>
      <c r="O27" s="1">
        <v>1600</v>
      </c>
      <c r="P27" s="1">
        <f t="shared" si="3"/>
        <v>481.53680000000003</v>
      </c>
      <c r="Q27" s="5">
        <f t="shared" si="11"/>
        <v>1332.7398000000001</v>
      </c>
      <c r="R27" s="5">
        <f t="shared" si="12"/>
        <v>1332.7398000000001</v>
      </c>
      <c r="S27" s="5"/>
      <c r="T27" s="1"/>
      <c r="U27" s="1">
        <f t="shared" si="13"/>
        <v>11</v>
      </c>
      <c r="V27" s="1">
        <f t="shared" si="6"/>
        <v>8.2323199389953157</v>
      </c>
      <c r="W27" s="1">
        <v>423.28719999999998</v>
      </c>
      <c r="X27" s="1">
        <v>351.32440000000003</v>
      </c>
      <c r="Y27" s="1">
        <v>374.8852</v>
      </c>
      <c r="Z27" s="1">
        <v>423.79199999999997</v>
      </c>
      <c r="AA27" s="1">
        <v>400.56079999999997</v>
      </c>
      <c r="AB27" s="1">
        <v>399.1336</v>
      </c>
      <c r="AC27" s="1"/>
      <c r="AD27" s="1">
        <f t="shared" si="14"/>
        <v>1333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682.15700000000004</v>
      </c>
      <c r="D28" s="1">
        <v>364.72</v>
      </c>
      <c r="E28" s="1">
        <v>545.49599999999998</v>
      </c>
      <c r="F28" s="1">
        <v>406.42599999999999</v>
      </c>
      <c r="G28" s="6">
        <v>1</v>
      </c>
      <c r="H28" s="1">
        <v>60</v>
      </c>
      <c r="I28" s="1" t="s">
        <v>34</v>
      </c>
      <c r="J28" s="1">
        <v>516.1</v>
      </c>
      <c r="K28" s="1">
        <f t="shared" si="2"/>
        <v>29.395999999999958</v>
      </c>
      <c r="L28" s="1"/>
      <c r="M28" s="1"/>
      <c r="N28" s="1">
        <v>219.79249999999979</v>
      </c>
      <c r="O28" s="1">
        <v>200</v>
      </c>
      <c r="P28" s="1">
        <f t="shared" si="3"/>
        <v>109.0992</v>
      </c>
      <c r="Q28" s="5">
        <f t="shared" si="11"/>
        <v>373.87270000000007</v>
      </c>
      <c r="R28" s="5">
        <f t="shared" si="12"/>
        <v>373.87270000000007</v>
      </c>
      <c r="S28" s="5"/>
      <c r="T28" s="1"/>
      <c r="U28" s="1">
        <f t="shared" si="13"/>
        <v>10.999999999999998</v>
      </c>
      <c r="V28" s="1">
        <f t="shared" si="6"/>
        <v>7.5730940281871888</v>
      </c>
      <c r="W28" s="1">
        <v>94.483399999999989</v>
      </c>
      <c r="X28" s="1">
        <v>86.321200000000005</v>
      </c>
      <c r="Y28" s="1">
        <v>98.756600000000006</v>
      </c>
      <c r="Z28" s="1">
        <v>89.813199999999995</v>
      </c>
      <c r="AA28" s="1">
        <v>90.635199999999998</v>
      </c>
      <c r="AB28" s="1">
        <v>108.0072</v>
      </c>
      <c r="AC28" s="1"/>
      <c r="AD28" s="1">
        <f t="shared" si="14"/>
        <v>374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738.35799999999995</v>
      </c>
      <c r="D29" s="1">
        <v>468.70699999999999</v>
      </c>
      <c r="E29" s="1">
        <v>641.87099999999998</v>
      </c>
      <c r="F29" s="1">
        <v>480.00599999999997</v>
      </c>
      <c r="G29" s="6">
        <v>1</v>
      </c>
      <c r="H29" s="1">
        <v>60</v>
      </c>
      <c r="I29" s="1" t="s">
        <v>34</v>
      </c>
      <c r="J29" s="1">
        <v>611.29999999999995</v>
      </c>
      <c r="K29" s="1">
        <f t="shared" si="2"/>
        <v>30.571000000000026</v>
      </c>
      <c r="L29" s="1"/>
      <c r="M29" s="1"/>
      <c r="N29" s="1">
        <v>217.2769999999997</v>
      </c>
      <c r="O29" s="1">
        <v>300</v>
      </c>
      <c r="P29" s="1">
        <f t="shared" si="3"/>
        <v>128.3742</v>
      </c>
      <c r="Q29" s="5">
        <f t="shared" si="11"/>
        <v>414.83320000000026</v>
      </c>
      <c r="R29" s="5">
        <f t="shared" si="12"/>
        <v>414.83320000000026</v>
      </c>
      <c r="S29" s="5"/>
      <c r="T29" s="1"/>
      <c r="U29" s="1">
        <f t="shared" si="13"/>
        <v>11</v>
      </c>
      <c r="V29" s="1">
        <f t="shared" si="6"/>
        <v>7.7685625304773049</v>
      </c>
      <c r="W29" s="1">
        <v>110.8734</v>
      </c>
      <c r="X29" s="1">
        <v>105.00539999999999</v>
      </c>
      <c r="Y29" s="1">
        <v>109.4396</v>
      </c>
      <c r="Z29" s="1">
        <v>83.402199999999993</v>
      </c>
      <c r="AA29" s="1">
        <v>84.898799999999994</v>
      </c>
      <c r="AB29" s="1">
        <v>131.37520000000001</v>
      </c>
      <c r="AC29" s="1"/>
      <c r="AD29" s="1">
        <f t="shared" si="14"/>
        <v>415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859.596</v>
      </c>
      <c r="D30" s="1">
        <v>810.05799999999999</v>
      </c>
      <c r="E30" s="1">
        <v>701.85500000000002</v>
      </c>
      <c r="F30" s="1">
        <v>842.73</v>
      </c>
      <c r="G30" s="6">
        <v>1</v>
      </c>
      <c r="H30" s="1">
        <v>60</v>
      </c>
      <c r="I30" s="1" t="s">
        <v>34</v>
      </c>
      <c r="J30" s="1">
        <v>684.8</v>
      </c>
      <c r="K30" s="1">
        <f t="shared" si="2"/>
        <v>17.055000000000064</v>
      </c>
      <c r="L30" s="1"/>
      <c r="M30" s="1"/>
      <c r="N30" s="1">
        <v>193.72730000000001</v>
      </c>
      <c r="O30" s="1">
        <v>200</v>
      </c>
      <c r="P30" s="1">
        <f t="shared" si="3"/>
        <v>140.37100000000001</v>
      </c>
      <c r="Q30" s="5">
        <f t="shared" si="11"/>
        <v>307.6237000000001</v>
      </c>
      <c r="R30" s="5">
        <f t="shared" si="12"/>
        <v>307.6237000000001</v>
      </c>
      <c r="S30" s="5"/>
      <c r="T30" s="1"/>
      <c r="U30" s="1">
        <f t="shared" si="13"/>
        <v>11</v>
      </c>
      <c r="V30" s="1">
        <f t="shared" si="6"/>
        <v>8.8084953444799847</v>
      </c>
      <c r="W30" s="1">
        <v>132.6884</v>
      </c>
      <c r="X30" s="1">
        <v>145.6558</v>
      </c>
      <c r="Y30" s="1">
        <v>153.68199999999999</v>
      </c>
      <c r="Z30" s="1">
        <v>123.611</v>
      </c>
      <c r="AA30" s="1">
        <v>121.8556</v>
      </c>
      <c r="AB30" s="1">
        <v>163.24359999999999</v>
      </c>
      <c r="AC30" s="1"/>
      <c r="AD30" s="1">
        <f t="shared" si="14"/>
        <v>308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92.344999999999999</v>
      </c>
      <c r="D31" s="1">
        <v>0.23899999999999999</v>
      </c>
      <c r="E31" s="1">
        <v>45.685000000000002</v>
      </c>
      <c r="F31" s="1">
        <v>34.468000000000004</v>
      </c>
      <c r="G31" s="6">
        <v>1</v>
      </c>
      <c r="H31" s="1">
        <v>35</v>
      </c>
      <c r="I31" s="1" t="s">
        <v>34</v>
      </c>
      <c r="J31" s="1">
        <v>45.9</v>
      </c>
      <c r="K31" s="1">
        <f t="shared" si="2"/>
        <v>-0.21499999999999631</v>
      </c>
      <c r="L31" s="1"/>
      <c r="M31" s="1"/>
      <c r="N31" s="1">
        <v>50.23</v>
      </c>
      <c r="O31" s="1"/>
      <c r="P31" s="1">
        <f t="shared" si="3"/>
        <v>9.1370000000000005</v>
      </c>
      <c r="Q31" s="5">
        <v>10</v>
      </c>
      <c r="R31" s="5">
        <f t="shared" si="12"/>
        <v>10</v>
      </c>
      <c r="S31" s="5"/>
      <c r="T31" s="1"/>
      <c r="U31" s="1">
        <f t="shared" si="13"/>
        <v>10.364233336981505</v>
      </c>
      <c r="V31" s="1">
        <f t="shared" si="6"/>
        <v>9.2697822042245814</v>
      </c>
      <c r="W31" s="1">
        <v>9.4123999999999999</v>
      </c>
      <c r="X31" s="1">
        <v>7.6254000000000008</v>
      </c>
      <c r="Y31" s="1">
        <v>7.5166000000000004</v>
      </c>
      <c r="Z31" s="1">
        <v>4.8558000000000003</v>
      </c>
      <c r="AA31" s="1">
        <v>10.1578</v>
      </c>
      <c r="AB31" s="1">
        <v>15.957599999999999</v>
      </c>
      <c r="AC31" s="1"/>
      <c r="AD31" s="1">
        <f t="shared" si="14"/>
        <v>10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338.97899999999998</v>
      </c>
      <c r="D32" s="1">
        <v>556.06600000000003</v>
      </c>
      <c r="E32" s="1">
        <v>355.49400000000003</v>
      </c>
      <c r="F32" s="1">
        <v>434.86500000000001</v>
      </c>
      <c r="G32" s="6">
        <v>1</v>
      </c>
      <c r="H32" s="1">
        <v>30</v>
      </c>
      <c r="I32" s="1" t="s">
        <v>34</v>
      </c>
      <c r="J32" s="1">
        <v>343.9</v>
      </c>
      <c r="K32" s="1">
        <f t="shared" si="2"/>
        <v>11.594000000000051</v>
      </c>
      <c r="L32" s="1"/>
      <c r="M32" s="1"/>
      <c r="N32" s="1">
        <v>171.76599999999999</v>
      </c>
      <c r="O32" s="1">
        <v>150</v>
      </c>
      <c r="P32" s="1">
        <f t="shared" si="3"/>
        <v>71.098800000000011</v>
      </c>
      <c r="Q32" s="5"/>
      <c r="R32" s="5">
        <f t="shared" si="12"/>
        <v>0</v>
      </c>
      <c r="S32" s="5"/>
      <c r="T32" s="1"/>
      <c r="U32" s="1">
        <f t="shared" si="13"/>
        <v>10.641965827833941</v>
      </c>
      <c r="V32" s="1">
        <f t="shared" si="6"/>
        <v>10.641965827833941</v>
      </c>
      <c r="W32" s="1">
        <v>80.217600000000004</v>
      </c>
      <c r="X32" s="1">
        <v>76.937600000000003</v>
      </c>
      <c r="Y32" s="1">
        <v>61.702599999999997</v>
      </c>
      <c r="Z32" s="1">
        <v>25.333200000000001</v>
      </c>
      <c r="AA32" s="1">
        <v>37.857599999999998</v>
      </c>
      <c r="AB32" s="1">
        <v>76.885599999999997</v>
      </c>
      <c r="AC32" s="1"/>
      <c r="AD32" s="1">
        <f t="shared" si="1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33</v>
      </c>
      <c r="C33" s="1">
        <v>227.62899999999999</v>
      </c>
      <c r="D33" s="1">
        <v>336.82799999999997</v>
      </c>
      <c r="E33" s="1">
        <v>256.84500000000003</v>
      </c>
      <c r="F33" s="1">
        <v>246.86500000000001</v>
      </c>
      <c r="G33" s="6">
        <v>1</v>
      </c>
      <c r="H33" s="1">
        <v>30</v>
      </c>
      <c r="I33" s="1" t="s">
        <v>34</v>
      </c>
      <c r="J33" s="1">
        <v>248.8</v>
      </c>
      <c r="K33" s="1">
        <f t="shared" si="2"/>
        <v>8.0450000000000159</v>
      </c>
      <c r="L33" s="1"/>
      <c r="M33" s="1"/>
      <c r="N33" s="1">
        <v>178.14400000000001</v>
      </c>
      <c r="O33" s="1">
        <v>150</v>
      </c>
      <c r="P33" s="1">
        <f t="shared" si="3"/>
        <v>51.369000000000007</v>
      </c>
      <c r="Q33" s="5"/>
      <c r="R33" s="5">
        <f t="shared" si="12"/>
        <v>0</v>
      </c>
      <c r="S33" s="5"/>
      <c r="T33" s="1"/>
      <c r="U33" s="1">
        <f t="shared" si="13"/>
        <v>11.193696587436001</v>
      </c>
      <c r="V33" s="1">
        <f t="shared" si="6"/>
        <v>11.193696587436001</v>
      </c>
      <c r="W33" s="1">
        <v>58.546199999999999</v>
      </c>
      <c r="X33" s="1">
        <v>48.724600000000002</v>
      </c>
      <c r="Y33" s="1">
        <v>37.149000000000001</v>
      </c>
      <c r="Z33" s="1">
        <v>26.075800000000001</v>
      </c>
      <c r="AA33" s="1">
        <v>33.010599999999997</v>
      </c>
      <c r="AB33" s="1">
        <v>53.3782</v>
      </c>
      <c r="AC33" s="1"/>
      <c r="AD33" s="1">
        <f t="shared" si="1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33</v>
      </c>
      <c r="C34" s="1">
        <v>346.61200000000002</v>
      </c>
      <c r="D34" s="1">
        <v>920.13800000000003</v>
      </c>
      <c r="E34" s="1">
        <v>560.93700000000001</v>
      </c>
      <c r="F34" s="1">
        <v>599.29999999999995</v>
      </c>
      <c r="G34" s="6">
        <v>1</v>
      </c>
      <c r="H34" s="1">
        <v>30</v>
      </c>
      <c r="I34" s="1" t="s">
        <v>34</v>
      </c>
      <c r="J34" s="1">
        <v>581.70000000000005</v>
      </c>
      <c r="K34" s="1">
        <f t="shared" si="2"/>
        <v>-20.763000000000034</v>
      </c>
      <c r="L34" s="1"/>
      <c r="M34" s="1"/>
      <c r="N34" s="1">
        <v>199.6460000000001</v>
      </c>
      <c r="O34" s="1">
        <v>220</v>
      </c>
      <c r="P34" s="1">
        <f t="shared" si="3"/>
        <v>112.1874</v>
      </c>
      <c r="Q34" s="5">
        <f>10*P34-O34-N34-F34</f>
        <v>102.928</v>
      </c>
      <c r="R34" s="5">
        <f t="shared" si="12"/>
        <v>102.928</v>
      </c>
      <c r="S34" s="5"/>
      <c r="T34" s="1"/>
      <c r="U34" s="1">
        <f t="shared" si="13"/>
        <v>10</v>
      </c>
      <c r="V34" s="1">
        <f t="shared" si="6"/>
        <v>9.0825351153516358</v>
      </c>
      <c r="W34" s="1">
        <v>111.8034</v>
      </c>
      <c r="X34" s="1">
        <v>113.41540000000001</v>
      </c>
      <c r="Y34" s="1">
        <v>92.643199999999993</v>
      </c>
      <c r="Z34" s="1">
        <v>71.763400000000004</v>
      </c>
      <c r="AA34" s="1">
        <v>87.559799999999996</v>
      </c>
      <c r="AB34" s="1">
        <v>98.555400000000006</v>
      </c>
      <c r="AC34" s="1"/>
      <c r="AD34" s="1">
        <f t="shared" si="14"/>
        <v>103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225.911</v>
      </c>
      <c r="D35" s="1">
        <v>32.091000000000001</v>
      </c>
      <c r="E35" s="1">
        <v>117.69499999999999</v>
      </c>
      <c r="F35" s="1">
        <v>122.467</v>
      </c>
      <c r="G35" s="6">
        <v>1</v>
      </c>
      <c r="H35" s="1">
        <v>45</v>
      </c>
      <c r="I35" s="1" t="s">
        <v>34</v>
      </c>
      <c r="J35" s="1">
        <v>114.3</v>
      </c>
      <c r="K35" s="1">
        <f t="shared" si="2"/>
        <v>3.394999999999996</v>
      </c>
      <c r="L35" s="1"/>
      <c r="M35" s="1"/>
      <c r="N35" s="1">
        <v>121.5719</v>
      </c>
      <c r="O35" s="1"/>
      <c r="P35" s="1">
        <f t="shared" si="3"/>
        <v>23.538999999999998</v>
      </c>
      <c r="Q35" s="5">
        <f t="shared" si="11"/>
        <v>14.890099999999975</v>
      </c>
      <c r="R35" s="5">
        <f t="shared" si="12"/>
        <v>14.890099999999975</v>
      </c>
      <c r="S35" s="5"/>
      <c r="T35" s="1"/>
      <c r="U35" s="1">
        <f t="shared" si="13"/>
        <v>11</v>
      </c>
      <c r="V35" s="1">
        <f t="shared" si="6"/>
        <v>10.36742852287693</v>
      </c>
      <c r="W35" s="1">
        <v>23.9238</v>
      </c>
      <c r="X35" s="1">
        <v>21.036999999999999</v>
      </c>
      <c r="Y35" s="1">
        <v>21.566800000000001</v>
      </c>
      <c r="Z35" s="1">
        <v>21.1296</v>
      </c>
      <c r="AA35" s="1">
        <v>25.7746</v>
      </c>
      <c r="AB35" s="1">
        <v>24.083200000000001</v>
      </c>
      <c r="AC35" s="1"/>
      <c r="AD35" s="1">
        <f t="shared" si="14"/>
        <v>15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33</v>
      </c>
      <c r="C36" s="1">
        <v>258.57499999999999</v>
      </c>
      <c r="D36" s="1"/>
      <c r="E36" s="1">
        <v>72.986000000000004</v>
      </c>
      <c r="F36" s="1">
        <v>170.37299999999999</v>
      </c>
      <c r="G36" s="6">
        <v>1</v>
      </c>
      <c r="H36" s="1">
        <v>40</v>
      </c>
      <c r="I36" s="1" t="s">
        <v>34</v>
      </c>
      <c r="J36" s="1">
        <v>68.3</v>
      </c>
      <c r="K36" s="1">
        <f t="shared" si="2"/>
        <v>4.686000000000007</v>
      </c>
      <c r="L36" s="1"/>
      <c r="M36" s="1"/>
      <c r="N36" s="1">
        <v>0</v>
      </c>
      <c r="O36" s="1"/>
      <c r="P36" s="1">
        <f t="shared" si="3"/>
        <v>14.597200000000001</v>
      </c>
      <c r="Q36" s="5"/>
      <c r="R36" s="5">
        <f t="shared" si="12"/>
        <v>0</v>
      </c>
      <c r="S36" s="5"/>
      <c r="T36" s="1"/>
      <c r="U36" s="1">
        <f t="shared" si="13"/>
        <v>11.671621954895459</v>
      </c>
      <c r="V36" s="1">
        <f t="shared" si="6"/>
        <v>11.671621954895459</v>
      </c>
      <c r="W36" s="1">
        <v>15.428599999999999</v>
      </c>
      <c r="X36" s="1">
        <v>16.256399999999999</v>
      </c>
      <c r="Y36" s="1">
        <v>13.1568</v>
      </c>
      <c r="Z36" s="1">
        <v>-0.86899999999999999</v>
      </c>
      <c r="AA36" s="1">
        <v>7.0289999999999999</v>
      </c>
      <c r="AB36" s="1">
        <v>29.751999999999999</v>
      </c>
      <c r="AC36" s="1"/>
      <c r="AD36" s="1">
        <f t="shared" si="14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33</v>
      </c>
      <c r="C37" s="1">
        <v>2545.855</v>
      </c>
      <c r="D37" s="1">
        <v>1254.2819999999999</v>
      </c>
      <c r="E37" s="1">
        <v>1878.6890000000001</v>
      </c>
      <c r="F37" s="1">
        <v>1597.4090000000001</v>
      </c>
      <c r="G37" s="6">
        <v>1</v>
      </c>
      <c r="H37" s="1">
        <v>40</v>
      </c>
      <c r="I37" s="1" t="s">
        <v>34</v>
      </c>
      <c r="J37" s="1">
        <v>1852.0250000000001</v>
      </c>
      <c r="K37" s="1">
        <f t="shared" si="2"/>
        <v>26.663999999999987</v>
      </c>
      <c r="L37" s="1"/>
      <c r="M37" s="1"/>
      <c r="N37" s="1">
        <v>922.19750000000022</v>
      </c>
      <c r="O37" s="1">
        <v>1500</v>
      </c>
      <c r="P37" s="1">
        <f t="shared" si="3"/>
        <v>375.73779999999999</v>
      </c>
      <c r="Q37" s="5">
        <f t="shared" si="11"/>
        <v>113.50929999999926</v>
      </c>
      <c r="R37" s="5">
        <f t="shared" si="12"/>
        <v>113.50929999999926</v>
      </c>
      <c r="S37" s="5"/>
      <c r="T37" s="1"/>
      <c r="U37" s="1">
        <f t="shared" si="13"/>
        <v>10.999999999999998</v>
      </c>
      <c r="V37" s="1">
        <f t="shared" si="6"/>
        <v>10.697902899309041</v>
      </c>
      <c r="W37" s="1">
        <v>388.00700000000001</v>
      </c>
      <c r="X37" s="1">
        <v>327.87299999999999</v>
      </c>
      <c r="Y37" s="1">
        <v>321.51780000000002</v>
      </c>
      <c r="Z37" s="1">
        <v>353.09100000000001</v>
      </c>
      <c r="AA37" s="1">
        <v>337.82060000000001</v>
      </c>
      <c r="AB37" s="1">
        <v>334.01740000000001</v>
      </c>
      <c r="AC37" s="1"/>
      <c r="AD37" s="1">
        <f t="shared" si="14"/>
        <v>114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>
        <v>234.08699999999999</v>
      </c>
      <c r="D38" s="1"/>
      <c r="E38" s="1">
        <v>93.832999999999998</v>
      </c>
      <c r="F38" s="1">
        <v>104.024</v>
      </c>
      <c r="G38" s="6">
        <v>1</v>
      </c>
      <c r="H38" s="1">
        <v>35</v>
      </c>
      <c r="I38" s="1" t="s">
        <v>34</v>
      </c>
      <c r="J38" s="1">
        <v>96</v>
      </c>
      <c r="K38" s="1">
        <f t="shared" ref="K38:K69" si="15">E38-J38</f>
        <v>-2.1670000000000016</v>
      </c>
      <c r="L38" s="1"/>
      <c r="M38" s="1"/>
      <c r="N38" s="1">
        <v>139.44300000000001</v>
      </c>
      <c r="O38" s="1"/>
      <c r="P38" s="1">
        <f t="shared" si="3"/>
        <v>18.7666</v>
      </c>
      <c r="Q38" s="5"/>
      <c r="R38" s="5">
        <f t="shared" si="12"/>
        <v>0</v>
      </c>
      <c r="S38" s="5"/>
      <c r="T38" s="1"/>
      <c r="U38" s="1">
        <f t="shared" si="13"/>
        <v>12.973420864727762</v>
      </c>
      <c r="V38" s="1">
        <f t="shared" si="6"/>
        <v>12.973420864727762</v>
      </c>
      <c r="W38" s="1">
        <v>24.902000000000001</v>
      </c>
      <c r="X38" s="1">
        <v>17.068999999999999</v>
      </c>
      <c r="Y38" s="1">
        <v>19.9084</v>
      </c>
      <c r="Z38" s="1">
        <v>25.996600000000001</v>
      </c>
      <c r="AA38" s="1">
        <v>22.510400000000001</v>
      </c>
      <c r="AB38" s="1">
        <v>23.3064</v>
      </c>
      <c r="AC38" s="1"/>
      <c r="AD38" s="1">
        <f t="shared" si="14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71</v>
      </c>
      <c r="B39" s="14" t="s">
        <v>33</v>
      </c>
      <c r="C39" s="14"/>
      <c r="D39" s="14"/>
      <c r="E39" s="14"/>
      <c r="F39" s="14"/>
      <c r="G39" s="15">
        <v>0</v>
      </c>
      <c r="H39" s="14">
        <v>45</v>
      </c>
      <c r="I39" s="14" t="s">
        <v>34</v>
      </c>
      <c r="J39" s="14">
        <v>4.5</v>
      </c>
      <c r="K39" s="14">
        <f t="shared" si="15"/>
        <v>-4.5</v>
      </c>
      <c r="L39" s="14"/>
      <c r="M39" s="14"/>
      <c r="N39" s="14"/>
      <c r="O39" s="14"/>
      <c r="P39" s="14">
        <f t="shared" si="3"/>
        <v>0</v>
      </c>
      <c r="Q39" s="16"/>
      <c r="R39" s="16"/>
      <c r="S39" s="16"/>
      <c r="T39" s="14"/>
      <c r="U39" s="14" t="e">
        <f t="shared" si="9"/>
        <v>#DIV/0!</v>
      </c>
      <c r="V39" s="14" t="e">
        <f t="shared" si="6"/>
        <v>#DIV/0!</v>
      </c>
      <c r="W39" s="14">
        <v>0</v>
      </c>
      <c r="X39" s="14">
        <v>-5.8399999999999987E-2</v>
      </c>
      <c r="Y39" s="14">
        <v>-5.8400000000000001E-2</v>
      </c>
      <c r="Z39" s="14">
        <v>0</v>
      </c>
      <c r="AA39" s="14">
        <v>0</v>
      </c>
      <c r="AB39" s="14">
        <v>0</v>
      </c>
      <c r="AC39" s="14" t="s">
        <v>72</v>
      </c>
      <c r="AD39" s="14">
        <f t="shared" ref="AD39" si="16">ROUND(Q39*G39,0)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256.58800000000002</v>
      </c>
      <c r="D40" s="1">
        <v>242.78899999999999</v>
      </c>
      <c r="E40" s="1">
        <v>192.24700000000001</v>
      </c>
      <c r="F40" s="1">
        <v>235.77600000000001</v>
      </c>
      <c r="G40" s="6">
        <v>1</v>
      </c>
      <c r="H40" s="1">
        <v>30</v>
      </c>
      <c r="I40" s="1" t="s">
        <v>34</v>
      </c>
      <c r="J40" s="1">
        <v>198.4</v>
      </c>
      <c r="K40" s="1">
        <f t="shared" si="15"/>
        <v>-6.1529999999999916</v>
      </c>
      <c r="L40" s="1"/>
      <c r="M40" s="1"/>
      <c r="N40" s="1">
        <v>113.819</v>
      </c>
      <c r="O40" s="1">
        <v>100</v>
      </c>
      <c r="P40" s="1">
        <f t="shared" si="3"/>
        <v>38.449400000000004</v>
      </c>
      <c r="Q40" s="5"/>
      <c r="R40" s="5">
        <f t="shared" ref="R40:R74" si="17">Q40</f>
        <v>0</v>
      </c>
      <c r="S40" s="5"/>
      <c r="T40" s="1"/>
      <c r="U40" s="1">
        <f t="shared" ref="U40:U74" si="18">(F40+N40+O40+R40)/P40</f>
        <v>11.69316036141006</v>
      </c>
      <c r="V40" s="1">
        <f t="shared" si="6"/>
        <v>11.69316036141006</v>
      </c>
      <c r="W40" s="1">
        <v>46.294400000000003</v>
      </c>
      <c r="X40" s="1">
        <v>41.486800000000002</v>
      </c>
      <c r="Y40" s="1">
        <v>32.502400000000002</v>
      </c>
      <c r="Z40" s="1">
        <v>17.746600000000001</v>
      </c>
      <c r="AA40" s="1">
        <v>25.4038</v>
      </c>
      <c r="AB40" s="1">
        <v>49.912199999999999</v>
      </c>
      <c r="AC40" s="1"/>
      <c r="AD40" s="1">
        <f t="shared" ref="AD40:AD74" si="19">ROUND(R40*G40,0)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25.465</v>
      </c>
      <c r="D41" s="1">
        <v>51.085999999999999</v>
      </c>
      <c r="E41" s="1">
        <v>21.859000000000002</v>
      </c>
      <c r="F41" s="1">
        <v>25.19</v>
      </c>
      <c r="G41" s="6">
        <v>1</v>
      </c>
      <c r="H41" s="1">
        <v>45</v>
      </c>
      <c r="I41" s="1" t="s">
        <v>34</v>
      </c>
      <c r="J41" s="1">
        <v>30.9</v>
      </c>
      <c r="K41" s="1">
        <f t="shared" si="15"/>
        <v>-9.0409999999999968</v>
      </c>
      <c r="L41" s="1"/>
      <c r="M41" s="1"/>
      <c r="N41" s="1">
        <v>71.292400000000015</v>
      </c>
      <c r="O41" s="1"/>
      <c r="P41" s="1">
        <f t="shared" si="3"/>
        <v>4.3718000000000004</v>
      </c>
      <c r="Q41" s="5"/>
      <c r="R41" s="5">
        <f t="shared" si="17"/>
        <v>0</v>
      </c>
      <c r="S41" s="5"/>
      <c r="T41" s="1"/>
      <c r="U41" s="1">
        <f t="shared" si="18"/>
        <v>22.069262088842127</v>
      </c>
      <c r="V41" s="1">
        <f t="shared" si="6"/>
        <v>22.069262088842127</v>
      </c>
      <c r="W41" s="1">
        <v>10.143599999999999</v>
      </c>
      <c r="X41" s="1">
        <v>8.4404000000000003</v>
      </c>
      <c r="Y41" s="1">
        <v>3.2298</v>
      </c>
      <c r="Z41" s="1">
        <v>3.9405999999999999</v>
      </c>
      <c r="AA41" s="1">
        <v>3.6598000000000002</v>
      </c>
      <c r="AB41" s="1">
        <v>4.2606000000000002</v>
      </c>
      <c r="AC41" s="1"/>
      <c r="AD41" s="1">
        <f t="shared" si="1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156.96199999999999</v>
      </c>
      <c r="D42" s="1">
        <v>21.521000000000001</v>
      </c>
      <c r="E42" s="1">
        <v>46.088000000000001</v>
      </c>
      <c r="F42" s="1">
        <v>89.335999999999999</v>
      </c>
      <c r="G42" s="6">
        <v>1</v>
      </c>
      <c r="H42" s="1">
        <v>45</v>
      </c>
      <c r="I42" s="1" t="s">
        <v>34</v>
      </c>
      <c r="J42" s="1">
        <v>47.1</v>
      </c>
      <c r="K42" s="1">
        <f t="shared" si="15"/>
        <v>-1.0120000000000005</v>
      </c>
      <c r="L42" s="1"/>
      <c r="M42" s="1"/>
      <c r="N42" s="1">
        <v>51.797400000000017</v>
      </c>
      <c r="O42" s="1"/>
      <c r="P42" s="1">
        <f t="shared" si="3"/>
        <v>9.2176000000000009</v>
      </c>
      <c r="Q42" s="5"/>
      <c r="R42" s="5">
        <f t="shared" si="17"/>
        <v>0</v>
      </c>
      <c r="S42" s="5"/>
      <c r="T42" s="1"/>
      <c r="U42" s="1">
        <f t="shared" si="18"/>
        <v>15.311295781982295</v>
      </c>
      <c r="V42" s="1">
        <f t="shared" si="6"/>
        <v>15.311295781982295</v>
      </c>
      <c r="W42" s="1">
        <v>14.8568</v>
      </c>
      <c r="X42" s="1">
        <v>11.4672</v>
      </c>
      <c r="Y42" s="1">
        <v>14.771599999999999</v>
      </c>
      <c r="Z42" s="1">
        <v>7.9535999999999998</v>
      </c>
      <c r="AA42" s="1">
        <v>19.4008</v>
      </c>
      <c r="AB42" s="1">
        <v>21.8508</v>
      </c>
      <c r="AC42" s="1"/>
      <c r="AD42" s="1">
        <f t="shared" si="1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70.358999999999995</v>
      </c>
      <c r="D43" s="1">
        <v>72.135000000000005</v>
      </c>
      <c r="E43" s="1">
        <v>20.786000000000001</v>
      </c>
      <c r="F43" s="1">
        <v>85.245000000000005</v>
      </c>
      <c r="G43" s="6">
        <v>1</v>
      </c>
      <c r="H43" s="1">
        <v>45</v>
      </c>
      <c r="I43" s="1" t="s">
        <v>34</v>
      </c>
      <c r="J43" s="1">
        <v>31.5</v>
      </c>
      <c r="K43" s="1">
        <f t="shared" si="15"/>
        <v>-10.713999999999999</v>
      </c>
      <c r="L43" s="1"/>
      <c r="M43" s="1"/>
      <c r="N43" s="1">
        <v>37.453999999999979</v>
      </c>
      <c r="O43" s="1"/>
      <c r="P43" s="1">
        <f t="shared" si="3"/>
        <v>4.1572000000000005</v>
      </c>
      <c r="Q43" s="5"/>
      <c r="R43" s="5">
        <f t="shared" si="17"/>
        <v>0</v>
      </c>
      <c r="S43" s="5"/>
      <c r="T43" s="1"/>
      <c r="U43" s="1">
        <f t="shared" si="18"/>
        <v>29.514817665736548</v>
      </c>
      <c r="V43" s="1">
        <f t="shared" si="6"/>
        <v>29.514817665736548</v>
      </c>
      <c r="W43" s="1">
        <v>11.1616</v>
      </c>
      <c r="X43" s="1">
        <v>8.7298000000000009</v>
      </c>
      <c r="Y43" s="1">
        <v>6.1669999999999998</v>
      </c>
      <c r="Z43" s="1">
        <v>6.7404000000000002</v>
      </c>
      <c r="AA43" s="1">
        <v>6.4455999999999998</v>
      </c>
      <c r="AB43" s="1">
        <v>6.0255999999999998</v>
      </c>
      <c r="AC43" s="1"/>
      <c r="AD43" s="1">
        <f t="shared" si="1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41</v>
      </c>
      <c r="C44" s="1">
        <v>1809</v>
      </c>
      <c r="D44" s="1">
        <v>2430</v>
      </c>
      <c r="E44" s="1">
        <v>1768</v>
      </c>
      <c r="F44" s="1">
        <v>2168</v>
      </c>
      <c r="G44" s="6">
        <v>0.4</v>
      </c>
      <c r="H44" s="1">
        <v>45</v>
      </c>
      <c r="I44" s="1" t="s">
        <v>34</v>
      </c>
      <c r="J44" s="1">
        <v>1796</v>
      </c>
      <c r="K44" s="1">
        <f t="shared" si="15"/>
        <v>-28</v>
      </c>
      <c r="L44" s="1"/>
      <c r="M44" s="1"/>
      <c r="N44" s="1">
        <v>426.30000000000018</v>
      </c>
      <c r="O44" s="1">
        <v>600</v>
      </c>
      <c r="P44" s="1">
        <f t="shared" si="3"/>
        <v>353.6</v>
      </c>
      <c r="Q44" s="5">
        <f t="shared" ref="Q44:Q73" si="20">11*P44-O44-N44-F44</f>
        <v>695.30000000000018</v>
      </c>
      <c r="R44" s="5">
        <f t="shared" si="17"/>
        <v>695.30000000000018</v>
      </c>
      <c r="S44" s="5"/>
      <c r="T44" s="1"/>
      <c r="U44" s="1">
        <f t="shared" si="18"/>
        <v>11</v>
      </c>
      <c r="V44" s="1">
        <f t="shared" si="6"/>
        <v>9.0336538461538467</v>
      </c>
      <c r="W44" s="1">
        <v>339.4</v>
      </c>
      <c r="X44" s="1">
        <v>357.4</v>
      </c>
      <c r="Y44" s="1">
        <v>352.2</v>
      </c>
      <c r="Z44" s="1">
        <v>297.8</v>
      </c>
      <c r="AA44" s="1">
        <v>312.60000000000002</v>
      </c>
      <c r="AB44" s="1">
        <v>268</v>
      </c>
      <c r="AC44" s="1" t="s">
        <v>78</v>
      </c>
      <c r="AD44" s="1">
        <f t="shared" si="19"/>
        <v>278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41</v>
      </c>
      <c r="C45" s="1">
        <v>230</v>
      </c>
      <c r="D45" s="1">
        <v>1130</v>
      </c>
      <c r="E45" s="1">
        <v>577</v>
      </c>
      <c r="F45" s="1">
        <v>718</v>
      </c>
      <c r="G45" s="6">
        <v>0.45</v>
      </c>
      <c r="H45" s="1">
        <v>50</v>
      </c>
      <c r="I45" s="1" t="s">
        <v>34</v>
      </c>
      <c r="J45" s="1">
        <v>811</v>
      </c>
      <c r="K45" s="1">
        <f t="shared" si="15"/>
        <v>-234</v>
      </c>
      <c r="L45" s="1"/>
      <c r="M45" s="1"/>
      <c r="N45" s="1">
        <v>254.39999999999989</v>
      </c>
      <c r="O45" s="1"/>
      <c r="P45" s="1">
        <f t="shared" si="3"/>
        <v>115.4</v>
      </c>
      <c r="Q45" s="5">
        <f t="shared" si="20"/>
        <v>297.00000000000023</v>
      </c>
      <c r="R45" s="5">
        <f t="shared" si="17"/>
        <v>297.00000000000023</v>
      </c>
      <c r="S45" s="5"/>
      <c r="T45" s="1"/>
      <c r="U45" s="1">
        <f t="shared" si="18"/>
        <v>11</v>
      </c>
      <c r="V45" s="1">
        <f t="shared" si="6"/>
        <v>8.4263431542460996</v>
      </c>
      <c r="W45" s="1">
        <v>103.6</v>
      </c>
      <c r="X45" s="1">
        <v>118.4</v>
      </c>
      <c r="Y45" s="1">
        <v>108.6</v>
      </c>
      <c r="Z45" s="1">
        <v>19.600000000000001</v>
      </c>
      <c r="AA45" s="1">
        <v>41.4</v>
      </c>
      <c r="AB45" s="1">
        <v>71</v>
      </c>
      <c r="AC45" s="1"/>
      <c r="AD45" s="1">
        <f t="shared" si="19"/>
        <v>134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41</v>
      </c>
      <c r="C46" s="1">
        <v>2119</v>
      </c>
      <c r="D46" s="1">
        <v>1758</v>
      </c>
      <c r="E46" s="1">
        <v>1556</v>
      </c>
      <c r="F46" s="1">
        <v>2102</v>
      </c>
      <c r="G46" s="6">
        <v>0.4</v>
      </c>
      <c r="H46" s="1">
        <v>45</v>
      </c>
      <c r="I46" s="1" t="s">
        <v>34</v>
      </c>
      <c r="J46" s="1">
        <v>1578</v>
      </c>
      <c r="K46" s="1">
        <f t="shared" si="15"/>
        <v>-22</v>
      </c>
      <c r="L46" s="1"/>
      <c r="M46" s="1"/>
      <c r="N46" s="1">
        <v>313.20000000000027</v>
      </c>
      <c r="O46" s="1">
        <v>350</v>
      </c>
      <c r="P46" s="1">
        <f t="shared" si="3"/>
        <v>311.2</v>
      </c>
      <c r="Q46" s="5">
        <f t="shared" si="20"/>
        <v>657.99999999999955</v>
      </c>
      <c r="R46" s="5">
        <f t="shared" si="17"/>
        <v>657.99999999999955</v>
      </c>
      <c r="S46" s="5"/>
      <c r="T46" s="1"/>
      <c r="U46" s="1">
        <f t="shared" si="18"/>
        <v>11</v>
      </c>
      <c r="V46" s="1">
        <f t="shared" si="6"/>
        <v>8.8856041131105403</v>
      </c>
      <c r="W46" s="1">
        <v>292.8</v>
      </c>
      <c r="X46" s="1">
        <v>332.2</v>
      </c>
      <c r="Y46" s="1">
        <v>334</v>
      </c>
      <c r="Z46" s="1">
        <v>253.8</v>
      </c>
      <c r="AA46" s="1">
        <v>376.2</v>
      </c>
      <c r="AB46" s="1">
        <v>416.8</v>
      </c>
      <c r="AC46" s="1" t="s">
        <v>78</v>
      </c>
      <c r="AD46" s="1">
        <f t="shared" si="19"/>
        <v>263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1172.8040000000001</v>
      </c>
      <c r="D47" s="1">
        <v>973.48199999999997</v>
      </c>
      <c r="E47" s="1">
        <v>1148.4179999999999</v>
      </c>
      <c r="F47" s="1">
        <v>823.678</v>
      </c>
      <c r="G47" s="6">
        <v>1</v>
      </c>
      <c r="H47" s="1">
        <v>45</v>
      </c>
      <c r="I47" s="1" t="s">
        <v>34</v>
      </c>
      <c r="J47" s="1">
        <v>1233.749</v>
      </c>
      <c r="K47" s="1">
        <f t="shared" si="15"/>
        <v>-85.331000000000131</v>
      </c>
      <c r="L47" s="1"/>
      <c r="M47" s="1"/>
      <c r="N47" s="1">
        <v>502.79700000000003</v>
      </c>
      <c r="O47" s="1">
        <v>750</v>
      </c>
      <c r="P47" s="1">
        <f t="shared" si="3"/>
        <v>229.68359999999998</v>
      </c>
      <c r="Q47" s="5">
        <f t="shared" si="20"/>
        <v>450.0445999999996</v>
      </c>
      <c r="R47" s="5">
        <f t="shared" si="17"/>
        <v>450.0445999999996</v>
      </c>
      <c r="S47" s="5"/>
      <c r="T47" s="1"/>
      <c r="U47" s="1">
        <f t="shared" si="18"/>
        <v>11</v>
      </c>
      <c r="V47" s="1">
        <f t="shared" si="6"/>
        <v>9.0405888796588005</v>
      </c>
      <c r="W47" s="1">
        <v>211.79759999999999</v>
      </c>
      <c r="X47" s="1">
        <v>185.94319999999999</v>
      </c>
      <c r="Y47" s="1">
        <v>185.13079999999999</v>
      </c>
      <c r="Z47" s="1">
        <v>173.40979999999999</v>
      </c>
      <c r="AA47" s="1">
        <v>156.02340000000001</v>
      </c>
      <c r="AB47" s="1">
        <v>216.51240000000001</v>
      </c>
      <c r="AC47" s="1"/>
      <c r="AD47" s="1">
        <f t="shared" si="19"/>
        <v>450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41</v>
      </c>
      <c r="C48" s="1">
        <v>383</v>
      </c>
      <c r="D48" s="1">
        <v>1468</v>
      </c>
      <c r="E48" s="1">
        <v>492</v>
      </c>
      <c r="F48" s="1">
        <v>1276</v>
      </c>
      <c r="G48" s="6">
        <v>0.45</v>
      </c>
      <c r="H48" s="1">
        <v>45</v>
      </c>
      <c r="I48" s="1" t="s">
        <v>34</v>
      </c>
      <c r="J48" s="1">
        <v>524</v>
      </c>
      <c r="K48" s="1">
        <f t="shared" si="15"/>
        <v>-32</v>
      </c>
      <c r="L48" s="1"/>
      <c r="M48" s="1"/>
      <c r="N48" s="1">
        <v>0</v>
      </c>
      <c r="O48" s="1"/>
      <c r="P48" s="1">
        <f t="shared" si="3"/>
        <v>98.4</v>
      </c>
      <c r="Q48" s="5"/>
      <c r="R48" s="5">
        <f t="shared" si="17"/>
        <v>0</v>
      </c>
      <c r="S48" s="5"/>
      <c r="T48" s="1"/>
      <c r="U48" s="1">
        <f t="shared" si="18"/>
        <v>12.967479674796747</v>
      </c>
      <c r="V48" s="1">
        <f t="shared" si="6"/>
        <v>12.967479674796747</v>
      </c>
      <c r="W48" s="1">
        <v>91.8</v>
      </c>
      <c r="X48" s="1">
        <v>159.4</v>
      </c>
      <c r="Y48" s="1">
        <v>160</v>
      </c>
      <c r="Z48" s="1">
        <v>75.2</v>
      </c>
      <c r="AA48" s="1">
        <v>114</v>
      </c>
      <c r="AB48" s="1">
        <v>133.19999999999999</v>
      </c>
      <c r="AC48" s="1"/>
      <c r="AD48" s="1">
        <f t="shared" si="1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41</v>
      </c>
      <c r="C49" s="1">
        <v>1037</v>
      </c>
      <c r="D49" s="1">
        <v>360</v>
      </c>
      <c r="E49" s="1">
        <v>622</v>
      </c>
      <c r="F49" s="1">
        <v>655</v>
      </c>
      <c r="G49" s="6">
        <v>0.35</v>
      </c>
      <c r="H49" s="1">
        <v>40</v>
      </c>
      <c r="I49" s="1" t="s">
        <v>34</v>
      </c>
      <c r="J49" s="1">
        <v>620</v>
      </c>
      <c r="K49" s="1">
        <f t="shared" si="15"/>
        <v>2</v>
      </c>
      <c r="L49" s="1"/>
      <c r="M49" s="1"/>
      <c r="N49" s="1">
        <v>206.7</v>
      </c>
      <c r="O49" s="1">
        <v>240</v>
      </c>
      <c r="P49" s="1">
        <f t="shared" si="3"/>
        <v>124.4</v>
      </c>
      <c r="Q49" s="5">
        <f t="shared" si="20"/>
        <v>266.70000000000005</v>
      </c>
      <c r="R49" s="5">
        <f t="shared" si="17"/>
        <v>266.70000000000005</v>
      </c>
      <c r="S49" s="5"/>
      <c r="T49" s="1"/>
      <c r="U49" s="1">
        <f t="shared" si="18"/>
        <v>11</v>
      </c>
      <c r="V49" s="1">
        <f t="shared" si="6"/>
        <v>8.856109324758842</v>
      </c>
      <c r="W49" s="1">
        <v>118.6</v>
      </c>
      <c r="X49" s="1">
        <v>115.6</v>
      </c>
      <c r="Y49" s="1">
        <v>110.2</v>
      </c>
      <c r="Z49" s="1">
        <v>111.4</v>
      </c>
      <c r="AA49" s="1">
        <v>156.4</v>
      </c>
      <c r="AB49" s="1">
        <v>176.6</v>
      </c>
      <c r="AC49" s="1" t="s">
        <v>78</v>
      </c>
      <c r="AD49" s="1">
        <f t="shared" si="19"/>
        <v>93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371.75</v>
      </c>
      <c r="D50" s="1">
        <v>132.51599999999999</v>
      </c>
      <c r="E50" s="1">
        <v>193.136</v>
      </c>
      <c r="F50" s="1">
        <v>226.96700000000001</v>
      </c>
      <c r="G50" s="6">
        <v>1</v>
      </c>
      <c r="H50" s="1">
        <v>40</v>
      </c>
      <c r="I50" s="1" t="s">
        <v>34</v>
      </c>
      <c r="J50" s="1">
        <v>193.55</v>
      </c>
      <c r="K50" s="1">
        <f t="shared" si="15"/>
        <v>-0.41400000000001569</v>
      </c>
      <c r="L50" s="1"/>
      <c r="M50" s="1"/>
      <c r="N50" s="1">
        <v>129.9384</v>
      </c>
      <c r="O50" s="1">
        <v>100</v>
      </c>
      <c r="P50" s="1">
        <f t="shared" si="3"/>
        <v>38.627200000000002</v>
      </c>
      <c r="Q50" s="5"/>
      <c r="R50" s="5">
        <f t="shared" si="17"/>
        <v>0</v>
      </c>
      <c r="S50" s="5"/>
      <c r="T50" s="1"/>
      <c r="U50" s="1">
        <f t="shared" si="18"/>
        <v>11.82859228730014</v>
      </c>
      <c r="V50" s="1">
        <f t="shared" si="6"/>
        <v>11.82859228730014</v>
      </c>
      <c r="W50" s="1">
        <v>47.013199999999998</v>
      </c>
      <c r="X50" s="1">
        <v>37.691199999999988</v>
      </c>
      <c r="Y50" s="1">
        <v>33.8386</v>
      </c>
      <c r="Z50" s="1">
        <v>39.826799999999999</v>
      </c>
      <c r="AA50" s="1">
        <v>51.583199999999998</v>
      </c>
      <c r="AB50" s="1">
        <v>48.553600000000003</v>
      </c>
      <c r="AC50" s="1"/>
      <c r="AD50" s="1">
        <f t="shared" si="1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41</v>
      </c>
      <c r="C51" s="1">
        <v>1038</v>
      </c>
      <c r="D51" s="1">
        <v>954</v>
      </c>
      <c r="E51" s="1">
        <v>828</v>
      </c>
      <c r="F51" s="1">
        <v>995</v>
      </c>
      <c r="G51" s="6">
        <v>0.4</v>
      </c>
      <c r="H51" s="1">
        <v>40</v>
      </c>
      <c r="I51" s="1" t="s">
        <v>34</v>
      </c>
      <c r="J51" s="1">
        <v>834</v>
      </c>
      <c r="K51" s="1">
        <f t="shared" si="15"/>
        <v>-6</v>
      </c>
      <c r="L51" s="1"/>
      <c r="M51" s="1"/>
      <c r="N51" s="1">
        <v>216.8</v>
      </c>
      <c r="O51" s="1">
        <v>250</v>
      </c>
      <c r="P51" s="1">
        <f t="shared" si="3"/>
        <v>165.6</v>
      </c>
      <c r="Q51" s="5">
        <f t="shared" si="20"/>
        <v>359.79999999999995</v>
      </c>
      <c r="R51" s="5">
        <f t="shared" si="17"/>
        <v>359.79999999999995</v>
      </c>
      <c r="S51" s="5"/>
      <c r="T51" s="1"/>
      <c r="U51" s="1">
        <f t="shared" si="18"/>
        <v>11</v>
      </c>
      <c r="V51" s="1">
        <f t="shared" si="6"/>
        <v>8.8272946859903385</v>
      </c>
      <c r="W51" s="1">
        <v>158.4</v>
      </c>
      <c r="X51" s="1">
        <v>165.4</v>
      </c>
      <c r="Y51" s="1">
        <v>152.6</v>
      </c>
      <c r="Z51" s="1">
        <v>112.8</v>
      </c>
      <c r="AA51" s="1">
        <v>180.4</v>
      </c>
      <c r="AB51" s="1">
        <v>184.8</v>
      </c>
      <c r="AC51" s="1"/>
      <c r="AD51" s="1">
        <f t="shared" si="19"/>
        <v>144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41</v>
      </c>
      <c r="C52" s="1">
        <v>904</v>
      </c>
      <c r="D52" s="1">
        <v>1116</v>
      </c>
      <c r="E52" s="1">
        <v>801</v>
      </c>
      <c r="F52" s="1">
        <v>1055</v>
      </c>
      <c r="G52" s="6">
        <v>0.4</v>
      </c>
      <c r="H52" s="1">
        <v>45</v>
      </c>
      <c r="I52" s="1" t="s">
        <v>34</v>
      </c>
      <c r="J52" s="1">
        <v>797</v>
      </c>
      <c r="K52" s="1">
        <f t="shared" si="15"/>
        <v>4</v>
      </c>
      <c r="L52" s="1"/>
      <c r="M52" s="1"/>
      <c r="N52" s="1">
        <v>217.09999999999991</v>
      </c>
      <c r="O52" s="1">
        <v>150</v>
      </c>
      <c r="P52" s="1">
        <f t="shared" si="3"/>
        <v>160.19999999999999</v>
      </c>
      <c r="Q52" s="5">
        <f t="shared" si="20"/>
        <v>340.09999999999991</v>
      </c>
      <c r="R52" s="5">
        <f t="shared" si="17"/>
        <v>340.09999999999991</v>
      </c>
      <c r="S52" s="5"/>
      <c r="T52" s="1"/>
      <c r="U52" s="1">
        <f t="shared" si="18"/>
        <v>11</v>
      </c>
      <c r="V52" s="1">
        <f t="shared" si="6"/>
        <v>8.8770287141073663</v>
      </c>
      <c r="W52" s="1">
        <v>153.80000000000001</v>
      </c>
      <c r="X52" s="1">
        <v>168.8</v>
      </c>
      <c r="Y52" s="1">
        <v>155.4</v>
      </c>
      <c r="Z52" s="1">
        <v>106.6</v>
      </c>
      <c r="AA52" s="1">
        <v>168.2</v>
      </c>
      <c r="AB52" s="1">
        <v>170.2</v>
      </c>
      <c r="AC52" s="1" t="s">
        <v>78</v>
      </c>
      <c r="AD52" s="1">
        <f t="shared" si="19"/>
        <v>136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466.25200000000001</v>
      </c>
      <c r="D53" s="1">
        <v>232.09800000000001</v>
      </c>
      <c r="E53" s="1">
        <v>265.613</v>
      </c>
      <c r="F53" s="1">
        <v>331.42500000000001</v>
      </c>
      <c r="G53" s="6">
        <v>1</v>
      </c>
      <c r="H53" s="1">
        <v>40</v>
      </c>
      <c r="I53" s="1" t="s">
        <v>34</v>
      </c>
      <c r="J53" s="1">
        <v>265.55</v>
      </c>
      <c r="K53" s="1">
        <f t="shared" si="15"/>
        <v>6.2999999999988177E-2</v>
      </c>
      <c r="L53" s="1"/>
      <c r="M53" s="1"/>
      <c r="N53" s="1">
        <v>172.89709999999991</v>
      </c>
      <c r="O53" s="1"/>
      <c r="P53" s="1">
        <f t="shared" si="3"/>
        <v>53.122599999999998</v>
      </c>
      <c r="Q53" s="5">
        <f t="shared" si="20"/>
        <v>80.026500000000112</v>
      </c>
      <c r="R53" s="5">
        <f t="shared" si="17"/>
        <v>80.026500000000112</v>
      </c>
      <c r="S53" s="5"/>
      <c r="T53" s="1"/>
      <c r="U53" s="1">
        <f t="shared" si="18"/>
        <v>11.000000000000002</v>
      </c>
      <c r="V53" s="1">
        <f t="shared" si="6"/>
        <v>9.493550767469964</v>
      </c>
      <c r="W53" s="1">
        <v>55.777799999999999</v>
      </c>
      <c r="X53" s="1">
        <v>53.408799999999999</v>
      </c>
      <c r="Y53" s="1">
        <v>55.655999999999999</v>
      </c>
      <c r="Z53" s="1">
        <v>56.451999999999998</v>
      </c>
      <c r="AA53" s="1">
        <v>52.0244</v>
      </c>
      <c r="AB53" s="1">
        <v>51.634599999999999</v>
      </c>
      <c r="AC53" s="1"/>
      <c r="AD53" s="1">
        <f t="shared" si="19"/>
        <v>80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41</v>
      </c>
      <c r="C54" s="1">
        <v>962</v>
      </c>
      <c r="D54" s="1">
        <v>882</v>
      </c>
      <c r="E54" s="1">
        <v>784</v>
      </c>
      <c r="F54" s="1">
        <v>899</v>
      </c>
      <c r="G54" s="6">
        <v>0.35</v>
      </c>
      <c r="H54" s="1">
        <v>40</v>
      </c>
      <c r="I54" s="1" t="s">
        <v>34</v>
      </c>
      <c r="J54" s="1">
        <v>798</v>
      </c>
      <c r="K54" s="1">
        <f t="shared" si="15"/>
        <v>-14</v>
      </c>
      <c r="L54" s="1"/>
      <c r="M54" s="1"/>
      <c r="N54" s="1">
        <v>229.90000000000009</v>
      </c>
      <c r="O54" s="1">
        <v>350</v>
      </c>
      <c r="P54" s="1">
        <f t="shared" si="3"/>
        <v>156.80000000000001</v>
      </c>
      <c r="Q54" s="5">
        <f t="shared" si="20"/>
        <v>245.90000000000009</v>
      </c>
      <c r="R54" s="5">
        <f t="shared" si="17"/>
        <v>245.90000000000009</v>
      </c>
      <c r="S54" s="5"/>
      <c r="T54" s="1"/>
      <c r="U54" s="1">
        <f t="shared" si="18"/>
        <v>11</v>
      </c>
      <c r="V54" s="1">
        <f t="shared" si="6"/>
        <v>9.4317602040816322</v>
      </c>
      <c r="W54" s="1">
        <v>156.19999999999999</v>
      </c>
      <c r="X54" s="1">
        <v>152.19999999999999</v>
      </c>
      <c r="Y54" s="1">
        <v>145.4</v>
      </c>
      <c r="Z54" s="1">
        <v>110.8</v>
      </c>
      <c r="AA54" s="1">
        <v>167.8</v>
      </c>
      <c r="AB54" s="1">
        <v>186</v>
      </c>
      <c r="AC54" s="1"/>
      <c r="AD54" s="1">
        <f t="shared" si="19"/>
        <v>86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41</v>
      </c>
      <c r="C55" s="1">
        <v>1310</v>
      </c>
      <c r="D55" s="1">
        <v>162</v>
      </c>
      <c r="E55" s="1">
        <v>868</v>
      </c>
      <c r="F55" s="1">
        <v>464</v>
      </c>
      <c r="G55" s="6">
        <v>0.4</v>
      </c>
      <c r="H55" s="1">
        <v>40</v>
      </c>
      <c r="I55" s="1" t="s">
        <v>34</v>
      </c>
      <c r="J55" s="1">
        <v>885</v>
      </c>
      <c r="K55" s="1">
        <f t="shared" si="15"/>
        <v>-17</v>
      </c>
      <c r="L55" s="1"/>
      <c r="M55" s="1"/>
      <c r="N55" s="1">
        <v>487.09999999999991</v>
      </c>
      <c r="O55" s="1">
        <v>650</v>
      </c>
      <c r="P55" s="1">
        <f t="shared" si="3"/>
        <v>173.6</v>
      </c>
      <c r="Q55" s="5">
        <f t="shared" si="20"/>
        <v>308.5</v>
      </c>
      <c r="R55" s="5">
        <f t="shared" si="17"/>
        <v>308.5</v>
      </c>
      <c r="S55" s="5"/>
      <c r="T55" s="1"/>
      <c r="U55" s="1">
        <f t="shared" si="18"/>
        <v>11</v>
      </c>
      <c r="V55" s="1">
        <f t="shared" si="6"/>
        <v>9.222926267281105</v>
      </c>
      <c r="W55" s="1">
        <v>168.2</v>
      </c>
      <c r="X55" s="1">
        <v>121</v>
      </c>
      <c r="Y55" s="1">
        <v>120.2</v>
      </c>
      <c r="Z55" s="1">
        <v>160.19999999999999</v>
      </c>
      <c r="AA55" s="1">
        <v>156.19999999999999</v>
      </c>
      <c r="AB55" s="1">
        <v>105.6</v>
      </c>
      <c r="AC55" s="1"/>
      <c r="AD55" s="1">
        <f t="shared" si="19"/>
        <v>123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33</v>
      </c>
      <c r="C56" s="1">
        <v>823.25</v>
      </c>
      <c r="D56" s="1">
        <v>1112.8140000000001</v>
      </c>
      <c r="E56" s="1">
        <v>717.26</v>
      </c>
      <c r="F56" s="1">
        <v>968.11599999999999</v>
      </c>
      <c r="G56" s="6">
        <v>1</v>
      </c>
      <c r="H56" s="1">
        <v>50</v>
      </c>
      <c r="I56" s="1" t="s">
        <v>34</v>
      </c>
      <c r="J56" s="1">
        <v>691.45</v>
      </c>
      <c r="K56" s="1">
        <f t="shared" si="15"/>
        <v>25.809999999999945</v>
      </c>
      <c r="L56" s="1"/>
      <c r="M56" s="1"/>
      <c r="N56" s="1">
        <v>128.71279999999999</v>
      </c>
      <c r="O56" s="1">
        <v>150</v>
      </c>
      <c r="P56" s="1">
        <f t="shared" si="3"/>
        <v>143.452</v>
      </c>
      <c r="Q56" s="5">
        <f t="shared" si="20"/>
        <v>331.14319999999998</v>
      </c>
      <c r="R56" s="5">
        <f t="shared" si="17"/>
        <v>331.14319999999998</v>
      </c>
      <c r="S56" s="5"/>
      <c r="T56" s="1"/>
      <c r="U56" s="1">
        <f t="shared" si="18"/>
        <v>11</v>
      </c>
      <c r="V56" s="1">
        <f t="shared" si="6"/>
        <v>8.6916097370549039</v>
      </c>
      <c r="W56" s="1">
        <v>142.68799999999999</v>
      </c>
      <c r="X56" s="1">
        <v>159.2724</v>
      </c>
      <c r="Y56" s="1">
        <v>146.79179999999999</v>
      </c>
      <c r="Z56" s="1">
        <v>82.646600000000007</v>
      </c>
      <c r="AA56" s="1">
        <v>93.511399999999995</v>
      </c>
      <c r="AB56" s="1">
        <v>145.1884</v>
      </c>
      <c r="AC56" s="1"/>
      <c r="AD56" s="1">
        <f t="shared" si="19"/>
        <v>331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33</v>
      </c>
      <c r="C57" s="1">
        <v>962.52300000000002</v>
      </c>
      <c r="D57" s="1">
        <v>978.50599999999997</v>
      </c>
      <c r="E57" s="1">
        <v>913.98800000000006</v>
      </c>
      <c r="F57" s="1">
        <v>846.39599999999996</v>
      </c>
      <c r="G57" s="6">
        <v>1</v>
      </c>
      <c r="H57" s="1">
        <v>50</v>
      </c>
      <c r="I57" s="1" t="s">
        <v>34</v>
      </c>
      <c r="J57" s="1">
        <v>918.5</v>
      </c>
      <c r="K57" s="1">
        <f t="shared" si="15"/>
        <v>-4.5119999999999436</v>
      </c>
      <c r="L57" s="1"/>
      <c r="M57" s="1"/>
      <c r="N57" s="1">
        <v>436.20260000000007</v>
      </c>
      <c r="O57" s="1">
        <v>500</v>
      </c>
      <c r="P57" s="1">
        <f t="shared" si="3"/>
        <v>182.79760000000002</v>
      </c>
      <c r="Q57" s="5">
        <f t="shared" si="20"/>
        <v>228.17500000000018</v>
      </c>
      <c r="R57" s="5">
        <f t="shared" si="17"/>
        <v>228.17500000000018</v>
      </c>
      <c r="S57" s="5"/>
      <c r="T57" s="1"/>
      <c r="U57" s="1">
        <f t="shared" si="18"/>
        <v>11</v>
      </c>
      <c r="V57" s="1">
        <f t="shared" si="6"/>
        <v>9.7517615110920488</v>
      </c>
      <c r="W57" s="1">
        <v>184.9102</v>
      </c>
      <c r="X57" s="1">
        <v>165.09100000000001</v>
      </c>
      <c r="Y57" s="1">
        <v>150.87119999999999</v>
      </c>
      <c r="Z57" s="1">
        <v>123.4644</v>
      </c>
      <c r="AA57" s="1">
        <v>161.9768</v>
      </c>
      <c r="AB57" s="1">
        <v>180.62360000000001</v>
      </c>
      <c r="AC57" s="1"/>
      <c r="AD57" s="1">
        <f t="shared" si="19"/>
        <v>228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33</v>
      </c>
      <c r="C58" s="1">
        <v>85.914000000000001</v>
      </c>
      <c r="D58" s="1">
        <v>58.787999999999997</v>
      </c>
      <c r="E58" s="1">
        <v>48.033999999999999</v>
      </c>
      <c r="F58" s="1">
        <v>54.198999999999998</v>
      </c>
      <c r="G58" s="6">
        <v>1</v>
      </c>
      <c r="H58" s="1">
        <v>40</v>
      </c>
      <c r="I58" s="1" t="s">
        <v>34</v>
      </c>
      <c r="J58" s="1">
        <v>69.099999999999994</v>
      </c>
      <c r="K58" s="1">
        <f t="shared" si="15"/>
        <v>-21.065999999999995</v>
      </c>
      <c r="L58" s="1"/>
      <c r="M58" s="1"/>
      <c r="N58" s="1">
        <v>0</v>
      </c>
      <c r="O58" s="1"/>
      <c r="P58" s="1">
        <f t="shared" si="3"/>
        <v>9.6067999999999998</v>
      </c>
      <c r="Q58" s="5">
        <f t="shared" si="20"/>
        <v>51.475800000000007</v>
      </c>
      <c r="R58" s="5">
        <v>0</v>
      </c>
      <c r="S58" s="5">
        <v>0</v>
      </c>
      <c r="T58" s="1" t="s">
        <v>142</v>
      </c>
      <c r="U58" s="1">
        <f t="shared" si="18"/>
        <v>5.6417329391680893</v>
      </c>
      <c r="V58" s="1">
        <f t="shared" si="6"/>
        <v>5.6417329391680893</v>
      </c>
      <c r="W58" s="1">
        <v>17.332999999999998</v>
      </c>
      <c r="X58" s="1">
        <v>18.197800000000001</v>
      </c>
      <c r="Y58" s="1">
        <v>16.980599999999999</v>
      </c>
      <c r="Z58" s="1">
        <v>15.415800000000001</v>
      </c>
      <c r="AA58" s="1">
        <v>17.672799999999999</v>
      </c>
      <c r="AB58" s="1">
        <v>18.756</v>
      </c>
      <c r="AC58" s="1" t="s">
        <v>143</v>
      </c>
      <c r="AD58" s="1">
        <f t="shared" si="1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33</v>
      </c>
      <c r="C59" s="1">
        <v>82.578999999999994</v>
      </c>
      <c r="D59" s="1"/>
      <c r="E59" s="1">
        <v>31.26</v>
      </c>
      <c r="F59" s="1">
        <v>33.823999999999998</v>
      </c>
      <c r="G59" s="6">
        <v>1</v>
      </c>
      <c r="H59" s="1">
        <v>40</v>
      </c>
      <c r="I59" s="1" t="s">
        <v>34</v>
      </c>
      <c r="J59" s="1">
        <v>30.1</v>
      </c>
      <c r="K59" s="1">
        <f t="shared" si="15"/>
        <v>1.1600000000000001</v>
      </c>
      <c r="L59" s="1"/>
      <c r="M59" s="1"/>
      <c r="N59" s="1">
        <v>0</v>
      </c>
      <c r="O59" s="1"/>
      <c r="P59" s="1">
        <f t="shared" si="3"/>
        <v>6.2520000000000007</v>
      </c>
      <c r="Q59" s="5">
        <f t="shared" si="20"/>
        <v>34.948000000000008</v>
      </c>
      <c r="R59" s="5">
        <v>0</v>
      </c>
      <c r="S59" s="5">
        <v>0</v>
      </c>
      <c r="T59" s="1" t="s">
        <v>142</v>
      </c>
      <c r="U59" s="1">
        <f t="shared" si="18"/>
        <v>5.4101087651951367</v>
      </c>
      <c r="V59" s="1">
        <f t="shared" si="6"/>
        <v>5.4101087651951367</v>
      </c>
      <c r="W59" s="1">
        <v>8.9374000000000002</v>
      </c>
      <c r="X59" s="1">
        <v>17.2178</v>
      </c>
      <c r="Y59" s="1">
        <v>16.151</v>
      </c>
      <c r="Z59" s="1">
        <v>5.3712</v>
      </c>
      <c r="AA59" s="1">
        <v>4.2977999999999996</v>
      </c>
      <c r="AB59" s="1">
        <v>8.3542000000000005</v>
      </c>
      <c r="AC59" s="1" t="s">
        <v>143</v>
      </c>
      <c r="AD59" s="1">
        <f t="shared" si="1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143.965</v>
      </c>
      <c r="D60" s="1">
        <v>50.2</v>
      </c>
      <c r="E60" s="1">
        <v>44.262999999999998</v>
      </c>
      <c r="F60" s="1">
        <v>104.45</v>
      </c>
      <c r="G60" s="6">
        <v>1</v>
      </c>
      <c r="H60" s="1">
        <v>40</v>
      </c>
      <c r="I60" s="1" t="s">
        <v>34</v>
      </c>
      <c r="J60" s="1">
        <v>44.3</v>
      </c>
      <c r="K60" s="1">
        <f t="shared" si="15"/>
        <v>-3.6999999999999034E-2</v>
      </c>
      <c r="L60" s="1"/>
      <c r="M60" s="1"/>
      <c r="N60" s="1">
        <v>0</v>
      </c>
      <c r="O60" s="1"/>
      <c r="P60" s="1">
        <f t="shared" si="3"/>
        <v>8.8525999999999989</v>
      </c>
      <c r="Q60" s="5"/>
      <c r="R60" s="5">
        <f t="shared" si="17"/>
        <v>0</v>
      </c>
      <c r="S60" s="5"/>
      <c r="T60" s="1"/>
      <c r="U60" s="1">
        <f t="shared" si="18"/>
        <v>11.798793574768997</v>
      </c>
      <c r="V60" s="1">
        <f t="shared" si="6"/>
        <v>11.798793574768997</v>
      </c>
      <c r="W60" s="1">
        <v>15.356</v>
      </c>
      <c r="X60" s="1">
        <v>17.3508</v>
      </c>
      <c r="Y60" s="1">
        <v>14.599600000000001</v>
      </c>
      <c r="Z60" s="1">
        <v>15.505000000000001</v>
      </c>
      <c r="AA60" s="1">
        <v>18.189</v>
      </c>
      <c r="AB60" s="1">
        <v>22.995799999999999</v>
      </c>
      <c r="AC60" s="1" t="s">
        <v>93</v>
      </c>
      <c r="AD60" s="1">
        <f t="shared" si="1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41</v>
      </c>
      <c r="C61" s="1">
        <v>582</v>
      </c>
      <c r="D61" s="1">
        <v>960</v>
      </c>
      <c r="E61" s="1">
        <v>680</v>
      </c>
      <c r="F61" s="1">
        <v>831</v>
      </c>
      <c r="G61" s="6">
        <v>0.45</v>
      </c>
      <c r="H61" s="1">
        <v>50</v>
      </c>
      <c r="I61" s="1" t="s">
        <v>34</v>
      </c>
      <c r="J61" s="1">
        <v>681</v>
      </c>
      <c r="K61" s="1">
        <f t="shared" si="15"/>
        <v>-1</v>
      </c>
      <c r="L61" s="1"/>
      <c r="M61" s="1"/>
      <c r="N61" s="1">
        <v>281.39999999999992</v>
      </c>
      <c r="O61" s="1">
        <v>300</v>
      </c>
      <c r="P61" s="1">
        <f t="shared" si="3"/>
        <v>136</v>
      </c>
      <c r="Q61" s="5">
        <f t="shared" si="20"/>
        <v>83.600000000000136</v>
      </c>
      <c r="R61" s="5">
        <f t="shared" si="17"/>
        <v>83.600000000000136</v>
      </c>
      <c r="S61" s="5"/>
      <c r="T61" s="1"/>
      <c r="U61" s="1">
        <f t="shared" si="18"/>
        <v>11</v>
      </c>
      <c r="V61" s="1">
        <f t="shared" si="6"/>
        <v>10.385294117647058</v>
      </c>
      <c r="W61" s="1">
        <v>136.4</v>
      </c>
      <c r="X61" s="1">
        <v>135.80000000000001</v>
      </c>
      <c r="Y61" s="1">
        <v>139.6</v>
      </c>
      <c r="Z61" s="1">
        <v>38.6</v>
      </c>
      <c r="AA61" s="1">
        <v>118.8</v>
      </c>
      <c r="AB61" s="1">
        <v>129.19999999999999</v>
      </c>
      <c r="AC61" s="1"/>
      <c r="AD61" s="1">
        <f t="shared" si="19"/>
        <v>38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339.82299999999998</v>
      </c>
      <c r="D62" s="1">
        <v>266.38400000000001</v>
      </c>
      <c r="E62" s="1">
        <v>219.01300000000001</v>
      </c>
      <c r="F62" s="1">
        <v>314.702</v>
      </c>
      <c r="G62" s="6">
        <v>1</v>
      </c>
      <c r="H62" s="1">
        <v>40</v>
      </c>
      <c r="I62" s="1" t="s">
        <v>34</v>
      </c>
      <c r="J62" s="1">
        <v>336.6</v>
      </c>
      <c r="K62" s="1">
        <f t="shared" si="15"/>
        <v>-117.58700000000002</v>
      </c>
      <c r="L62" s="1"/>
      <c r="M62" s="1"/>
      <c r="N62" s="1">
        <v>155.83990000000011</v>
      </c>
      <c r="O62" s="1">
        <v>150</v>
      </c>
      <c r="P62" s="1">
        <f t="shared" si="3"/>
        <v>43.802599999999998</v>
      </c>
      <c r="Q62" s="5"/>
      <c r="R62" s="5">
        <f t="shared" si="17"/>
        <v>0</v>
      </c>
      <c r="S62" s="5"/>
      <c r="T62" s="1"/>
      <c r="U62" s="1">
        <f t="shared" si="18"/>
        <v>14.166782337121544</v>
      </c>
      <c r="V62" s="1">
        <f t="shared" si="6"/>
        <v>14.166782337121544</v>
      </c>
      <c r="W62" s="1">
        <v>58.301000000000002</v>
      </c>
      <c r="X62" s="1">
        <v>47.757599999999996</v>
      </c>
      <c r="Y62" s="1">
        <v>33.525599999999997</v>
      </c>
      <c r="Z62" s="1">
        <v>30.311</v>
      </c>
      <c r="AA62" s="1">
        <v>34.652000000000001</v>
      </c>
      <c r="AB62" s="1">
        <v>58.7742</v>
      </c>
      <c r="AC62" s="1"/>
      <c r="AD62" s="1">
        <f t="shared" si="1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98</v>
      </c>
      <c r="B63" s="1" t="s">
        <v>41</v>
      </c>
      <c r="C63" s="1"/>
      <c r="D63" s="1"/>
      <c r="E63" s="18">
        <f>E77</f>
        <v>274</v>
      </c>
      <c r="F63" s="18">
        <f>F77</f>
        <v>475</v>
      </c>
      <c r="G63" s="6">
        <v>0.4</v>
      </c>
      <c r="H63" s="1">
        <v>40</v>
      </c>
      <c r="I63" s="1" t="s">
        <v>34</v>
      </c>
      <c r="J63" s="1"/>
      <c r="K63" s="1">
        <f t="shared" si="15"/>
        <v>274</v>
      </c>
      <c r="L63" s="1"/>
      <c r="M63" s="1"/>
      <c r="N63" s="1">
        <v>20.799999999999841</v>
      </c>
      <c r="O63" s="1"/>
      <c r="P63" s="1">
        <f t="shared" si="3"/>
        <v>54.8</v>
      </c>
      <c r="Q63" s="5">
        <f t="shared" si="20"/>
        <v>107.00000000000011</v>
      </c>
      <c r="R63" s="5">
        <f t="shared" si="17"/>
        <v>107.00000000000011</v>
      </c>
      <c r="S63" s="5"/>
      <c r="T63" s="1"/>
      <c r="U63" s="1">
        <f t="shared" si="18"/>
        <v>11</v>
      </c>
      <c r="V63" s="1">
        <f t="shared" si="6"/>
        <v>9.0474452554744502</v>
      </c>
      <c r="W63" s="1">
        <v>52.4</v>
      </c>
      <c r="X63" s="1">
        <v>67.400000000000006</v>
      </c>
      <c r="Y63" s="1">
        <v>69.8</v>
      </c>
      <c r="Z63" s="1">
        <v>38</v>
      </c>
      <c r="AA63" s="1">
        <v>76</v>
      </c>
      <c r="AB63" s="1">
        <v>81</v>
      </c>
      <c r="AC63" s="1" t="s">
        <v>99</v>
      </c>
      <c r="AD63" s="1">
        <f t="shared" si="19"/>
        <v>43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41</v>
      </c>
      <c r="C64" s="1">
        <v>277</v>
      </c>
      <c r="D64" s="1">
        <v>135</v>
      </c>
      <c r="E64" s="1">
        <v>218</v>
      </c>
      <c r="F64" s="1">
        <v>152</v>
      </c>
      <c r="G64" s="6">
        <v>0.4</v>
      </c>
      <c r="H64" s="1">
        <v>40</v>
      </c>
      <c r="I64" s="1" t="s">
        <v>34</v>
      </c>
      <c r="J64" s="1">
        <v>225</v>
      </c>
      <c r="K64" s="1">
        <f t="shared" si="15"/>
        <v>-7</v>
      </c>
      <c r="L64" s="1"/>
      <c r="M64" s="1"/>
      <c r="N64" s="1">
        <v>143.6</v>
      </c>
      <c r="O64" s="1">
        <v>150</v>
      </c>
      <c r="P64" s="1">
        <f t="shared" si="3"/>
        <v>43.6</v>
      </c>
      <c r="Q64" s="5">
        <f t="shared" si="20"/>
        <v>34.000000000000028</v>
      </c>
      <c r="R64" s="5">
        <f t="shared" si="17"/>
        <v>34.000000000000028</v>
      </c>
      <c r="S64" s="5"/>
      <c r="T64" s="1"/>
      <c r="U64" s="1">
        <f t="shared" si="18"/>
        <v>11</v>
      </c>
      <c r="V64" s="1">
        <f t="shared" si="6"/>
        <v>10.220183486238533</v>
      </c>
      <c r="W64" s="1">
        <v>45.2</v>
      </c>
      <c r="X64" s="1">
        <v>32</v>
      </c>
      <c r="Y64" s="1">
        <v>24.6</v>
      </c>
      <c r="Z64" s="1">
        <v>26</v>
      </c>
      <c r="AA64" s="1">
        <v>35</v>
      </c>
      <c r="AB64" s="1">
        <v>45.4</v>
      </c>
      <c r="AC64" s="1"/>
      <c r="AD64" s="1">
        <f t="shared" si="19"/>
        <v>14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>
        <v>559.64200000000005</v>
      </c>
      <c r="D65" s="1">
        <v>557.18700000000001</v>
      </c>
      <c r="E65" s="1">
        <v>551.56600000000003</v>
      </c>
      <c r="F65" s="1">
        <v>428.30700000000002</v>
      </c>
      <c r="G65" s="6">
        <v>1</v>
      </c>
      <c r="H65" s="1">
        <v>55</v>
      </c>
      <c r="I65" s="1" t="s">
        <v>34</v>
      </c>
      <c r="J65" s="1">
        <v>548.15</v>
      </c>
      <c r="K65" s="1">
        <f t="shared" si="15"/>
        <v>3.4160000000000537</v>
      </c>
      <c r="L65" s="1"/>
      <c r="M65" s="1"/>
      <c r="N65" s="1">
        <v>303.68730000000011</v>
      </c>
      <c r="O65" s="1">
        <v>400</v>
      </c>
      <c r="P65" s="1">
        <f t="shared" si="3"/>
        <v>110.31320000000001</v>
      </c>
      <c r="Q65" s="5">
        <f t="shared" si="20"/>
        <v>81.45089999999999</v>
      </c>
      <c r="R65" s="5">
        <f t="shared" si="17"/>
        <v>81.45089999999999</v>
      </c>
      <c r="S65" s="5"/>
      <c r="T65" s="1"/>
      <c r="U65" s="1">
        <f t="shared" si="18"/>
        <v>11</v>
      </c>
      <c r="V65" s="1">
        <f t="shared" si="6"/>
        <v>10.261639586196393</v>
      </c>
      <c r="W65" s="1">
        <v>116.351</v>
      </c>
      <c r="X65" s="1">
        <v>87.158199999999994</v>
      </c>
      <c r="Y65" s="1">
        <v>69.817999999999998</v>
      </c>
      <c r="Z65" s="1">
        <v>70.947199999999995</v>
      </c>
      <c r="AA65" s="1">
        <v>86.504199999999997</v>
      </c>
      <c r="AB65" s="1">
        <v>93.674400000000006</v>
      </c>
      <c r="AC65" s="1"/>
      <c r="AD65" s="1">
        <f t="shared" si="19"/>
        <v>81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33</v>
      </c>
      <c r="C66" s="1">
        <v>1515.8320000000001</v>
      </c>
      <c r="D66" s="1">
        <v>792.19200000000001</v>
      </c>
      <c r="E66" s="1">
        <v>1194.5239999999999</v>
      </c>
      <c r="F66" s="1">
        <v>835.7</v>
      </c>
      <c r="G66" s="6">
        <v>1</v>
      </c>
      <c r="H66" s="1">
        <v>50</v>
      </c>
      <c r="I66" s="1" t="s">
        <v>34</v>
      </c>
      <c r="J66" s="1">
        <v>1101.25</v>
      </c>
      <c r="K66" s="1">
        <f t="shared" si="15"/>
        <v>93.273999999999887</v>
      </c>
      <c r="L66" s="1"/>
      <c r="M66" s="1"/>
      <c r="N66" s="1">
        <v>630.82579999999962</v>
      </c>
      <c r="O66" s="1">
        <v>800</v>
      </c>
      <c r="P66" s="1">
        <f t="shared" si="3"/>
        <v>238.90479999999997</v>
      </c>
      <c r="Q66" s="5">
        <f t="shared" si="20"/>
        <v>361.42699999999991</v>
      </c>
      <c r="R66" s="5">
        <f t="shared" si="17"/>
        <v>361.42699999999991</v>
      </c>
      <c r="S66" s="5"/>
      <c r="T66" s="1"/>
      <c r="U66" s="1">
        <f t="shared" si="18"/>
        <v>10.999999999999998</v>
      </c>
      <c r="V66" s="1">
        <f t="shared" si="6"/>
        <v>9.4871505302530537</v>
      </c>
      <c r="W66" s="1">
        <v>239.96600000000001</v>
      </c>
      <c r="X66" s="1">
        <v>189.75839999999999</v>
      </c>
      <c r="Y66" s="1">
        <v>198.54660000000001</v>
      </c>
      <c r="Z66" s="1">
        <v>181.27680000000001</v>
      </c>
      <c r="AA66" s="1">
        <v>189.91720000000001</v>
      </c>
      <c r="AB66" s="1">
        <v>198.7192</v>
      </c>
      <c r="AC66" s="1"/>
      <c r="AD66" s="1">
        <f t="shared" si="19"/>
        <v>361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250.99</v>
      </c>
      <c r="D67" s="1">
        <v>208.392</v>
      </c>
      <c r="E67" s="1">
        <v>157.541</v>
      </c>
      <c r="F67" s="1">
        <v>224.685</v>
      </c>
      <c r="G67" s="6">
        <v>1</v>
      </c>
      <c r="H67" s="1">
        <v>50</v>
      </c>
      <c r="I67" s="1" t="s">
        <v>34</v>
      </c>
      <c r="J67" s="1">
        <v>154.75</v>
      </c>
      <c r="K67" s="1">
        <f t="shared" si="15"/>
        <v>2.7909999999999968</v>
      </c>
      <c r="L67" s="1"/>
      <c r="M67" s="1"/>
      <c r="N67" s="1">
        <v>165.03630000000001</v>
      </c>
      <c r="O67" s="1"/>
      <c r="P67" s="1">
        <f t="shared" si="3"/>
        <v>31.508199999999999</v>
      </c>
      <c r="Q67" s="5"/>
      <c r="R67" s="5">
        <f t="shared" si="17"/>
        <v>0</v>
      </c>
      <c r="S67" s="5"/>
      <c r="T67" s="1"/>
      <c r="U67" s="1">
        <f t="shared" si="18"/>
        <v>12.368884925194079</v>
      </c>
      <c r="V67" s="1">
        <f t="shared" si="6"/>
        <v>12.368884925194079</v>
      </c>
      <c r="W67" s="1">
        <v>39.911799999999999</v>
      </c>
      <c r="X67" s="1">
        <v>33.631599999999999</v>
      </c>
      <c r="Y67" s="1">
        <v>40.773200000000003</v>
      </c>
      <c r="Z67" s="1">
        <v>29.856000000000002</v>
      </c>
      <c r="AA67" s="1">
        <v>25.707599999999999</v>
      </c>
      <c r="AB67" s="1">
        <v>23.2272</v>
      </c>
      <c r="AC67" s="1"/>
      <c r="AD67" s="1">
        <f t="shared" si="1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41</v>
      </c>
      <c r="C68" s="1">
        <v>612</v>
      </c>
      <c r="D68" s="1">
        <v>270</v>
      </c>
      <c r="E68" s="1">
        <v>313</v>
      </c>
      <c r="F68" s="1">
        <v>519</v>
      </c>
      <c r="G68" s="6">
        <v>0.4</v>
      </c>
      <c r="H68" s="1">
        <v>50</v>
      </c>
      <c r="I68" s="1" t="s">
        <v>34</v>
      </c>
      <c r="J68" s="1">
        <v>342</v>
      </c>
      <c r="K68" s="1">
        <f t="shared" si="15"/>
        <v>-29</v>
      </c>
      <c r="L68" s="1"/>
      <c r="M68" s="1"/>
      <c r="N68" s="1">
        <v>45.300000000000068</v>
      </c>
      <c r="O68" s="1"/>
      <c r="P68" s="1">
        <f t="shared" si="3"/>
        <v>62.6</v>
      </c>
      <c r="Q68" s="5">
        <f t="shared" si="20"/>
        <v>124.29999999999995</v>
      </c>
      <c r="R68" s="5">
        <v>0</v>
      </c>
      <c r="S68" s="5">
        <v>0</v>
      </c>
      <c r="T68" s="1" t="s">
        <v>142</v>
      </c>
      <c r="U68" s="1">
        <f t="shared" si="18"/>
        <v>9.0143769968051135</v>
      </c>
      <c r="V68" s="1">
        <f t="shared" si="6"/>
        <v>9.0143769968051135</v>
      </c>
      <c r="W68" s="1">
        <v>59.8</v>
      </c>
      <c r="X68" s="1">
        <v>75.599999999999994</v>
      </c>
      <c r="Y68" s="1">
        <v>80.400000000000006</v>
      </c>
      <c r="Z68" s="1">
        <v>25.2</v>
      </c>
      <c r="AA68" s="1">
        <v>81</v>
      </c>
      <c r="AB68" s="1">
        <v>96.477599999999995</v>
      </c>
      <c r="AC68" s="1" t="s">
        <v>143</v>
      </c>
      <c r="AD68" s="1">
        <f t="shared" si="1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41</v>
      </c>
      <c r="C69" s="1">
        <v>1985</v>
      </c>
      <c r="D69" s="1">
        <v>96</v>
      </c>
      <c r="E69" s="1">
        <v>1299</v>
      </c>
      <c r="F69" s="1">
        <v>592</v>
      </c>
      <c r="G69" s="6">
        <v>0.4</v>
      </c>
      <c r="H69" s="1">
        <v>40</v>
      </c>
      <c r="I69" s="1" t="s">
        <v>34</v>
      </c>
      <c r="J69" s="1">
        <v>1313</v>
      </c>
      <c r="K69" s="1">
        <f t="shared" si="15"/>
        <v>-14</v>
      </c>
      <c r="L69" s="1"/>
      <c r="M69" s="1"/>
      <c r="N69" s="1">
        <v>757.40000000000009</v>
      </c>
      <c r="O69" s="1">
        <v>1000</v>
      </c>
      <c r="P69" s="1">
        <f t="shared" si="3"/>
        <v>259.8</v>
      </c>
      <c r="Q69" s="5">
        <f t="shared" si="20"/>
        <v>508.40000000000009</v>
      </c>
      <c r="R69" s="5">
        <f t="shared" si="17"/>
        <v>508.40000000000009</v>
      </c>
      <c r="S69" s="5"/>
      <c r="T69" s="1"/>
      <c r="U69" s="1">
        <f t="shared" si="18"/>
        <v>11</v>
      </c>
      <c r="V69" s="1">
        <f t="shared" si="6"/>
        <v>9.0431100846805226</v>
      </c>
      <c r="W69" s="1">
        <v>255.6</v>
      </c>
      <c r="X69" s="1">
        <v>171.6</v>
      </c>
      <c r="Y69" s="1">
        <v>168.6</v>
      </c>
      <c r="Z69" s="1">
        <v>243.4</v>
      </c>
      <c r="AA69" s="1">
        <v>231.6</v>
      </c>
      <c r="AB69" s="1">
        <v>158.6</v>
      </c>
      <c r="AC69" s="1"/>
      <c r="AD69" s="1">
        <f t="shared" si="19"/>
        <v>203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41</v>
      </c>
      <c r="C70" s="1">
        <v>1342</v>
      </c>
      <c r="D70" s="1">
        <v>1032</v>
      </c>
      <c r="E70" s="1">
        <v>1084</v>
      </c>
      <c r="F70" s="1">
        <v>1137</v>
      </c>
      <c r="G70" s="6">
        <v>0.4</v>
      </c>
      <c r="H70" s="1">
        <v>40</v>
      </c>
      <c r="I70" s="1" t="s">
        <v>34</v>
      </c>
      <c r="J70" s="1">
        <v>1126</v>
      </c>
      <c r="K70" s="1">
        <f t="shared" ref="K70:K99" si="21">E70-J70</f>
        <v>-42</v>
      </c>
      <c r="L70" s="1"/>
      <c r="M70" s="1"/>
      <c r="N70" s="1">
        <v>358.79999999999973</v>
      </c>
      <c r="O70" s="1">
        <v>450</v>
      </c>
      <c r="P70" s="1">
        <f t="shared" si="3"/>
        <v>216.8</v>
      </c>
      <c r="Q70" s="5">
        <f t="shared" si="20"/>
        <v>439.00000000000045</v>
      </c>
      <c r="R70" s="5">
        <f t="shared" si="17"/>
        <v>439.00000000000045</v>
      </c>
      <c r="S70" s="5"/>
      <c r="T70" s="1"/>
      <c r="U70" s="1">
        <f t="shared" si="18"/>
        <v>11</v>
      </c>
      <c r="V70" s="1">
        <f t="shared" si="6"/>
        <v>8.9750922509225077</v>
      </c>
      <c r="W70" s="1">
        <v>205.2</v>
      </c>
      <c r="X70" s="1">
        <v>201.8</v>
      </c>
      <c r="Y70" s="1">
        <v>195</v>
      </c>
      <c r="Z70" s="1">
        <v>199.2</v>
      </c>
      <c r="AA70" s="1">
        <v>199.6</v>
      </c>
      <c r="AB70" s="1">
        <v>177.2</v>
      </c>
      <c r="AC70" s="1"/>
      <c r="AD70" s="1">
        <f t="shared" si="19"/>
        <v>176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33</v>
      </c>
      <c r="C71" s="1">
        <v>943.05399999999997</v>
      </c>
      <c r="D71" s="1">
        <v>348.91399999999999</v>
      </c>
      <c r="E71" s="1">
        <v>522.45799999999997</v>
      </c>
      <c r="F71" s="1">
        <v>589.17999999999995</v>
      </c>
      <c r="G71" s="6">
        <v>1</v>
      </c>
      <c r="H71" s="1">
        <v>40</v>
      </c>
      <c r="I71" s="1" t="s">
        <v>34</v>
      </c>
      <c r="J71" s="1">
        <v>507.65</v>
      </c>
      <c r="K71" s="1">
        <f t="shared" si="21"/>
        <v>14.807999999999993</v>
      </c>
      <c r="L71" s="1"/>
      <c r="M71" s="1"/>
      <c r="N71" s="1">
        <v>201.81909999999999</v>
      </c>
      <c r="O71" s="1">
        <v>240</v>
      </c>
      <c r="P71" s="1">
        <f t="shared" ref="P71:P99" si="22">E71/5</f>
        <v>104.49159999999999</v>
      </c>
      <c r="Q71" s="5">
        <f t="shared" si="20"/>
        <v>118.40850000000012</v>
      </c>
      <c r="R71" s="5">
        <f t="shared" si="17"/>
        <v>118.40850000000012</v>
      </c>
      <c r="S71" s="5"/>
      <c r="T71" s="1"/>
      <c r="U71" s="1">
        <f t="shared" si="18"/>
        <v>11.000000000000002</v>
      </c>
      <c r="V71" s="1">
        <f t="shared" ref="V71:V99" si="23">(F71+N71+O71)/P71</f>
        <v>9.8668132175217913</v>
      </c>
      <c r="W71" s="1">
        <v>111.5808</v>
      </c>
      <c r="X71" s="1">
        <v>105.4406</v>
      </c>
      <c r="Y71" s="1">
        <v>93.508600000000001</v>
      </c>
      <c r="Z71" s="1">
        <v>115.43819999999999</v>
      </c>
      <c r="AA71" s="1">
        <v>125.50360000000001</v>
      </c>
      <c r="AB71" s="1">
        <v>119.6574</v>
      </c>
      <c r="AC71" s="1"/>
      <c r="AD71" s="1">
        <f t="shared" si="19"/>
        <v>118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33</v>
      </c>
      <c r="C72" s="1">
        <v>658.19600000000003</v>
      </c>
      <c r="D72" s="1">
        <v>235.083</v>
      </c>
      <c r="E72" s="1">
        <v>364.89600000000002</v>
      </c>
      <c r="F72" s="1">
        <v>376.83100000000002</v>
      </c>
      <c r="G72" s="6">
        <v>1</v>
      </c>
      <c r="H72" s="1">
        <v>40</v>
      </c>
      <c r="I72" s="1" t="s">
        <v>34</v>
      </c>
      <c r="J72" s="1">
        <v>376.8</v>
      </c>
      <c r="K72" s="1">
        <f t="shared" si="21"/>
        <v>-11.903999999999996</v>
      </c>
      <c r="L72" s="1"/>
      <c r="M72" s="1"/>
      <c r="N72" s="1">
        <v>17.30179999999984</v>
      </c>
      <c r="O72" s="1">
        <v>220</v>
      </c>
      <c r="P72" s="1">
        <f t="shared" si="22"/>
        <v>72.979200000000006</v>
      </c>
      <c r="Q72" s="5">
        <f t="shared" si="20"/>
        <v>188.63840000000016</v>
      </c>
      <c r="R72" s="5">
        <f t="shared" si="17"/>
        <v>188.63840000000016</v>
      </c>
      <c r="S72" s="5"/>
      <c r="T72" s="1"/>
      <c r="U72" s="1">
        <f t="shared" si="18"/>
        <v>11</v>
      </c>
      <c r="V72" s="1">
        <f t="shared" si="23"/>
        <v>8.4151758309216849</v>
      </c>
      <c r="W72" s="1">
        <v>72.459599999999995</v>
      </c>
      <c r="X72" s="1">
        <v>67.109000000000009</v>
      </c>
      <c r="Y72" s="1">
        <v>64.974000000000004</v>
      </c>
      <c r="Z72" s="1">
        <v>75.942800000000005</v>
      </c>
      <c r="AA72" s="1">
        <v>78.435400000000001</v>
      </c>
      <c r="AB72" s="1">
        <v>58.791600000000003</v>
      </c>
      <c r="AC72" s="1"/>
      <c r="AD72" s="1">
        <f t="shared" si="19"/>
        <v>189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33</v>
      </c>
      <c r="C73" s="1">
        <v>484.31900000000002</v>
      </c>
      <c r="D73" s="1">
        <v>345.58</v>
      </c>
      <c r="E73" s="1">
        <v>389.01900000000001</v>
      </c>
      <c r="F73" s="1">
        <v>286.06299999999999</v>
      </c>
      <c r="G73" s="6">
        <v>1</v>
      </c>
      <c r="H73" s="1">
        <v>40</v>
      </c>
      <c r="I73" s="1" t="s">
        <v>34</v>
      </c>
      <c r="J73" s="1">
        <v>390.45</v>
      </c>
      <c r="K73" s="1">
        <f t="shared" si="21"/>
        <v>-1.4309999999999832</v>
      </c>
      <c r="L73" s="1"/>
      <c r="M73" s="1"/>
      <c r="N73" s="1">
        <v>211.59020000000001</v>
      </c>
      <c r="O73" s="1">
        <v>300</v>
      </c>
      <c r="P73" s="1">
        <f t="shared" si="22"/>
        <v>77.803799999999995</v>
      </c>
      <c r="Q73" s="5">
        <f t="shared" si="20"/>
        <v>58.188599999999951</v>
      </c>
      <c r="R73" s="5">
        <f t="shared" si="17"/>
        <v>58.188599999999951</v>
      </c>
      <c r="S73" s="5"/>
      <c r="T73" s="1"/>
      <c r="U73" s="1">
        <f t="shared" si="18"/>
        <v>11</v>
      </c>
      <c r="V73" s="1">
        <f t="shared" si="23"/>
        <v>10.252111079407433</v>
      </c>
      <c r="W73" s="1">
        <v>86.174800000000005</v>
      </c>
      <c r="X73" s="1">
        <v>60.998199999999997</v>
      </c>
      <c r="Y73" s="1">
        <v>51.190199999999997</v>
      </c>
      <c r="Z73" s="1">
        <v>56.165199999999999</v>
      </c>
      <c r="AA73" s="1">
        <v>65.452200000000005</v>
      </c>
      <c r="AB73" s="1">
        <v>68.795000000000002</v>
      </c>
      <c r="AC73" s="1"/>
      <c r="AD73" s="1">
        <f t="shared" si="19"/>
        <v>58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33</v>
      </c>
      <c r="C74" s="1">
        <v>130.94499999999999</v>
      </c>
      <c r="D74" s="1">
        <v>323.80700000000002</v>
      </c>
      <c r="E74" s="1">
        <v>163.54300000000001</v>
      </c>
      <c r="F74" s="1">
        <v>247.88900000000001</v>
      </c>
      <c r="G74" s="6">
        <v>1</v>
      </c>
      <c r="H74" s="1">
        <v>30</v>
      </c>
      <c r="I74" s="1" t="s">
        <v>34</v>
      </c>
      <c r="J74" s="1">
        <v>180.3</v>
      </c>
      <c r="K74" s="1">
        <f t="shared" si="21"/>
        <v>-16.757000000000005</v>
      </c>
      <c r="L74" s="1"/>
      <c r="M74" s="1"/>
      <c r="N74" s="1">
        <v>40.866000000000078</v>
      </c>
      <c r="O74" s="1"/>
      <c r="P74" s="1">
        <f t="shared" si="22"/>
        <v>32.708600000000004</v>
      </c>
      <c r="Q74" s="5">
        <f>10*P74-O74-N74-F74</f>
        <v>38.330999999999904</v>
      </c>
      <c r="R74" s="5">
        <f t="shared" si="17"/>
        <v>38.330999999999904</v>
      </c>
      <c r="S74" s="5"/>
      <c r="T74" s="1"/>
      <c r="U74" s="1">
        <f t="shared" si="18"/>
        <v>10</v>
      </c>
      <c r="V74" s="1">
        <f t="shared" si="23"/>
        <v>8.828106369578645</v>
      </c>
      <c r="W74" s="1">
        <v>32.089599999999997</v>
      </c>
      <c r="X74" s="1">
        <v>41.0672</v>
      </c>
      <c r="Y74" s="1">
        <v>32.804400000000001</v>
      </c>
      <c r="Z74" s="1">
        <v>12.840400000000001</v>
      </c>
      <c r="AA74" s="1">
        <v>30.276800000000001</v>
      </c>
      <c r="AB74" s="1">
        <v>37.331400000000002</v>
      </c>
      <c r="AC74" s="1" t="s">
        <v>78</v>
      </c>
      <c r="AD74" s="1">
        <f t="shared" si="19"/>
        <v>38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111</v>
      </c>
      <c r="B75" s="10" t="s">
        <v>41</v>
      </c>
      <c r="C75" s="10"/>
      <c r="D75" s="10"/>
      <c r="E75" s="10">
        <v>1</v>
      </c>
      <c r="F75" s="10">
        <v>-1</v>
      </c>
      <c r="G75" s="11">
        <v>0</v>
      </c>
      <c r="H75" s="10" t="e">
        <v>#N/A</v>
      </c>
      <c r="I75" s="10" t="s">
        <v>54</v>
      </c>
      <c r="J75" s="10"/>
      <c r="K75" s="10">
        <f t="shared" si="21"/>
        <v>1</v>
      </c>
      <c r="L75" s="10"/>
      <c r="M75" s="10"/>
      <c r="N75" s="10"/>
      <c r="O75" s="10"/>
      <c r="P75" s="10">
        <f t="shared" si="22"/>
        <v>0.2</v>
      </c>
      <c r="Q75" s="12"/>
      <c r="R75" s="12"/>
      <c r="S75" s="12"/>
      <c r="T75" s="10"/>
      <c r="U75" s="10">
        <f t="shared" ref="U75:U94" si="24">(F75+N75+O75+Q75)/P75</f>
        <v>-5</v>
      </c>
      <c r="V75" s="10">
        <f t="shared" si="23"/>
        <v>-5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ref="AD75:AD94" si="25">ROUND(Q75*G75,0)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41</v>
      </c>
      <c r="C76" s="1">
        <v>184</v>
      </c>
      <c r="D76" s="1">
        <v>120</v>
      </c>
      <c r="E76" s="1">
        <v>104</v>
      </c>
      <c r="F76" s="1">
        <v>179</v>
      </c>
      <c r="G76" s="6">
        <v>0.6</v>
      </c>
      <c r="H76" s="1">
        <v>55</v>
      </c>
      <c r="I76" s="1" t="s">
        <v>34</v>
      </c>
      <c r="J76" s="1">
        <v>104</v>
      </c>
      <c r="K76" s="1">
        <f t="shared" si="21"/>
        <v>0</v>
      </c>
      <c r="L76" s="1"/>
      <c r="M76" s="1"/>
      <c r="N76" s="1">
        <v>0</v>
      </c>
      <c r="O76" s="1"/>
      <c r="P76" s="1">
        <f t="shared" si="22"/>
        <v>20.8</v>
      </c>
      <c r="Q76" s="5">
        <f>11*P76-O76-N76-F76</f>
        <v>49.800000000000011</v>
      </c>
      <c r="R76" s="5">
        <f>Q76</f>
        <v>49.800000000000011</v>
      </c>
      <c r="S76" s="5"/>
      <c r="T76" s="1"/>
      <c r="U76" s="1">
        <f>(F76+N76+O76+R76)/P76</f>
        <v>11</v>
      </c>
      <c r="V76" s="1">
        <f t="shared" si="23"/>
        <v>8.6057692307692299</v>
      </c>
      <c r="W76" s="1">
        <v>18.2</v>
      </c>
      <c r="X76" s="1">
        <v>25.6</v>
      </c>
      <c r="Y76" s="1">
        <v>22</v>
      </c>
      <c r="Z76" s="1">
        <v>0</v>
      </c>
      <c r="AA76" s="1">
        <v>20.399999999999999</v>
      </c>
      <c r="AB76" s="1">
        <v>20.399999999999999</v>
      </c>
      <c r="AC76" s="1"/>
      <c r="AD76" s="1">
        <f>ROUND(R76*G76,0)</f>
        <v>30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41</v>
      </c>
      <c r="C77" s="10">
        <v>472</v>
      </c>
      <c r="D77" s="13">
        <v>324</v>
      </c>
      <c r="E77" s="18">
        <v>274</v>
      </c>
      <c r="F77" s="18">
        <v>475</v>
      </c>
      <c r="G77" s="11">
        <v>0</v>
      </c>
      <c r="H77" s="10">
        <v>40</v>
      </c>
      <c r="I77" s="10" t="s">
        <v>54</v>
      </c>
      <c r="J77" s="10">
        <v>274</v>
      </c>
      <c r="K77" s="10">
        <f t="shared" si="21"/>
        <v>0</v>
      </c>
      <c r="L77" s="10"/>
      <c r="M77" s="10"/>
      <c r="N77" s="10"/>
      <c r="O77" s="10"/>
      <c r="P77" s="10">
        <f t="shared" si="22"/>
        <v>54.8</v>
      </c>
      <c r="Q77" s="12"/>
      <c r="R77" s="12"/>
      <c r="S77" s="12"/>
      <c r="T77" s="10"/>
      <c r="U77" s="10">
        <f t="shared" si="24"/>
        <v>8.6678832116788325</v>
      </c>
      <c r="V77" s="10">
        <f t="shared" si="23"/>
        <v>8.6678832116788325</v>
      </c>
      <c r="W77" s="10">
        <v>52.4</v>
      </c>
      <c r="X77" s="10">
        <v>67</v>
      </c>
      <c r="Y77" s="10">
        <v>69.400000000000006</v>
      </c>
      <c r="Z77" s="10">
        <v>38</v>
      </c>
      <c r="AA77" s="10">
        <v>76</v>
      </c>
      <c r="AB77" s="10">
        <v>81</v>
      </c>
      <c r="AC77" s="10" t="s">
        <v>114</v>
      </c>
      <c r="AD77" s="10">
        <f t="shared" si="25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41</v>
      </c>
      <c r="C78" s="1">
        <v>243</v>
      </c>
      <c r="D78" s="1">
        <v>348</v>
      </c>
      <c r="E78" s="1">
        <v>144</v>
      </c>
      <c r="F78" s="1">
        <v>429</v>
      </c>
      <c r="G78" s="6">
        <v>0.35</v>
      </c>
      <c r="H78" s="1">
        <v>50</v>
      </c>
      <c r="I78" s="1" t="s">
        <v>34</v>
      </c>
      <c r="J78" s="1">
        <v>160</v>
      </c>
      <c r="K78" s="1">
        <f t="shared" si="21"/>
        <v>-16</v>
      </c>
      <c r="L78" s="1"/>
      <c r="M78" s="1"/>
      <c r="N78" s="1">
        <v>0</v>
      </c>
      <c r="O78" s="1"/>
      <c r="P78" s="1">
        <f t="shared" si="22"/>
        <v>28.8</v>
      </c>
      <c r="Q78" s="5"/>
      <c r="R78" s="5">
        <f t="shared" ref="R78:R83" si="26">Q78</f>
        <v>0</v>
      </c>
      <c r="S78" s="5"/>
      <c r="T78" s="1"/>
      <c r="U78" s="1">
        <f t="shared" ref="U78:U83" si="27">(F78+N78+O78+R78)/P78</f>
        <v>14.895833333333332</v>
      </c>
      <c r="V78" s="1">
        <f t="shared" si="23"/>
        <v>14.895833333333332</v>
      </c>
      <c r="W78" s="1">
        <v>24.4</v>
      </c>
      <c r="X78" s="1">
        <v>52</v>
      </c>
      <c r="Y78" s="1">
        <v>56</v>
      </c>
      <c r="Z78" s="1">
        <v>17.2</v>
      </c>
      <c r="AA78" s="1">
        <v>51.8</v>
      </c>
      <c r="AB78" s="1">
        <v>56.8</v>
      </c>
      <c r="AC78" s="17" t="s">
        <v>116</v>
      </c>
      <c r="AD78" s="1">
        <f t="shared" ref="AD78:AD83" si="28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41</v>
      </c>
      <c r="C79" s="1">
        <v>270</v>
      </c>
      <c r="D79" s="1">
        <v>650</v>
      </c>
      <c r="E79" s="1">
        <v>342</v>
      </c>
      <c r="F79" s="1">
        <v>546</v>
      </c>
      <c r="G79" s="6">
        <v>0.37</v>
      </c>
      <c r="H79" s="1">
        <v>50</v>
      </c>
      <c r="I79" s="1" t="s">
        <v>34</v>
      </c>
      <c r="J79" s="1">
        <v>341</v>
      </c>
      <c r="K79" s="1">
        <f t="shared" si="21"/>
        <v>1</v>
      </c>
      <c r="L79" s="1"/>
      <c r="M79" s="1"/>
      <c r="N79" s="1">
        <v>59.200000000000053</v>
      </c>
      <c r="O79" s="1"/>
      <c r="P79" s="1">
        <f t="shared" si="22"/>
        <v>68.400000000000006</v>
      </c>
      <c r="Q79" s="5">
        <f t="shared" ref="Q79:Q83" si="29">11*P79-O79-N79-F79</f>
        <v>147.20000000000005</v>
      </c>
      <c r="R79" s="5">
        <f t="shared" si="26"/>
        <v>147.20000000000005</v>
      </c>
      <c r="S79" s="5"/>
      <c r="T79" s="1"/>
      <c r="U79" s="1">
        <f t="shared" si="27"/>
        <v>11</v>
      </c>
      <c r="V79" s="1">
        <f t="shared" si="23"/>
        <v>8.8479532163742682</v>
      </c>
      <c r="W79" s="1">
        <v>62.8</v>
      </c>
      <c r="X79" s="1">
        <v>80.2</v>
      </c>
      <c r="Y79" s="1">
        <v>87.6</v>
      </c>
      <c r="Z79" s="1">
        <v>45.2</v>
      </c>
      <c r="AA79" s="1">
        <v>69.2</v>
      </c>
      <c r="AB79" s="1">
        <v>76.2</v>
      </c>
      <c r="AC79" s="1"/>
      <c r="AD79" s="1">
        <f t="shared" si="28"/>
        <v>54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41</v>
      </c>
      <c r="C80" s="1">
        <v>128</v>
      </c>
      <c r="D80" s="1"/>
      <c r="E80" s="1">
        <v>78</v>
      </c>
      <c r="F80" s="1">
        <v>46</v>
      </c>
      <c r="G80" s="6">
        <v>0.4</v>
      </c>
      <c r="H80" s="1">
        <v>30</v>
      </c>
      <c r="I80" s="1" t="s">
        <v>34</v>
      </c>
      <c r="J80" s="1">
        <v>74</v>
      </c>
      <c r="K80" s="1">
        <f t="shared" si="21"/>
        <v>4</v>
      </c>
      <c r="L80" s="1"/>
      <c r="M80" s="1"/>
      <c r="N80" s="1">
        <v>71</v>
      </c>
      <c r="O80" s="1"/>
      <c r="P80" s="1">
        <f t="shared" si="22"/>
        <v>15.6</v>
      </c>
      <c r="Q80" s="5">
        <f>10*P80-O80-N80-F80</f>
        <v>39</v>
      </c>
      <c r="R80" s="5">
        <f t="shared" si="26"/>
        <v>39</v>
      </c>
      <c r="S80" s="5"/>
      <c r="T80" s="1"/>
      <c r="U80" s="1">
        <f t="shared" si="27"/>
        <v>10</v>
      </c>
      <c r="V80" s="1">
        <f t="shared" si="23"/>
        <v>7.5</v>
      </c>
      <c r="W80" s="1">
        <v>13.2</v>
      </c>
      <c r="X80" s="1">
        <v>7.4</v>
      </c>
      <c r="Y80" s="1">
        <v>6.8</v>
      </c>
      <c r="Z80" s="1">
        <v>0</v>
      </c>
      <c r="AA80" s="1">
        <v>17.8</v>
      </c>
      <c r="AB80" s="1">
        <v>21.6</v>
      </c>
      <c r="AC80" s="1"/>
      <c r="AD80" s="1">
        <f t="shared" si="28"/>
        <v>16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41</v>
      </c>
      <c r="C81" s="1">
        <v>360</v>
      </c>
      <c r="D81" s="1">
        <v>342</v>
      </c>
      <c r="E81" s="1">
        <v>274</v>
      </c>
      <c r="F81" s="1">
        <v>396</v>
      </c>
      <c r="G81" s="6">
        <v>0.6</v>
      </c>
      <c r="H81" s="1">
        <v>55</v>
      </c>
      <c r="I81" s="1" t="s">
        <v>34</v>
      </c>
      <c r="J81" s="1">
        <v>272</v>
      </c>
      <c r="K81" s="1">
        <f t="shared" si="21"/>
        <v>2</v>
      </c>
      <c r="L81" s="1"/>
      <c r="M81" s="1"/>
      <c r="N81" s="1">
        <v>100.9</v>
      </c>
      <c r="O81" s="1"/>
      <c r="P81" s="1">
        <f t="shared" si="22"/>
        <v>54.8</v>
      </c>
      <c r="Q81" s="5">
        <f t="shared" si="29"/>
        <v>105.89999999999998</v>
      </c>
      <c r="R81" s="5">
        <f t="shared" si="26"/>
        <v>105.89999999999998</v>
      </c>
      <c r="S81" s="5"/>
      <c r="T81" s="1"/>
      <c r="U81" s="1">
        <f t="shared" si="27"/>
        <v>11</v>
      </c>
      <c r="V81" s="1">
        <f t="shared" si="23"/>
        <v>9.0675182481751833</v>
      </c>
      <c r="W81" s="1">
        <v>51.8</v>
      </c>
      <c r="X81" s="1">
        <v>48.2</v>
      </c>
      <c r="Y81" s="1">
        <v>71.2</v>
      </c>
      <c r="Z81" s="1">
        <v>48.4</v>
      </c>
      <c r="AA81" s="1">
        <v>50.4</v>
      </c>
      <c r="AB81" s="1">
        <v>73.2</v>
      </c>
      <c r="AC81" s="1" t="s">
        <v>78</v>
      </c>
      <c r="AD81" s="1">
        <f t="shared" si="28"/>
        <v>64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41</v>
      </c>
      <c r="C82" s="1">
        <v>141</v>
      </c>
      <c r="D82" s="1">
        <v>150</v>
      </c>
      <c r="E82" s="1">
        <v>46</v>
      </c>
      <c r="F82" s="1">
        <v>213</v>
      </c>
      <c r="G82" s="6">
        <v>0.45</v>
      </c>
      <c r="H82" s="1">
        <v>40</v>
      </c>
      <c r="I82" s="1" t="s">
        <v>34</v>
      </c>
      <c r="J82" s="1">
        <v>58</v>
      </c>
      <c r="K82" s="1">
        <f t="shared" si="21"/>
        <v>-12</v>
      </c>
      <c r="L82" s="1"/>
      <c r="M82" s="1"/>
      <c r="N82" s="1"/>
      <c r="O82" s="1"/>
      <c r="P82" s="1">
        <f t="shared" si="22"/>
        <v>9.1999999999999993</v>
      </c>
      <c r="Q82" s="5"/>
      <c r="R82" s="5">
        <f t="shared" si="26"/>
        <v>0</v>
      </c>
      <c r="S82" s="5"/>
      <c r="T82" s="1"/>
      <c r="U82" s="1">
        <f t="shared" si="27"/>
        <v>23.15217391304348</v>
      </c>
      <c r="V82" s="1">
        <f t="shared" si="23"/>
        <v>23.15217391304348</v>
      </c>
      <c r="W82" s="1">
        <v>7</v>
      </c>
      <c r="X82" s="1">
        <v>25.2</v>
      </c>
      <c r="Y82" s="1">
        <v>22.6</v>
      </c>
      <c r="Z82" s="1">
        <v>2.6</v>
      </c>
      <c r="AA82" s="1">
        <v>21</v>
      </c>
      <c r="AB82" s="1">
        <v>25.6</v>
      </c>
      <c r="AC82" s="1" t="s">
        <v>78</v>
      </c>
      <c r="AD82" s="1">
        <f t="shared" si="2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41</v>
      </c>
      <c r="C83" s="1">
        <v>100</v>
      </c>
      <c r="D83" s="1">
        <v>342</v>
      </c>
      <c r="E83" s="1">
        <v>169</v>
      </c>
      <c r="F83" s="1">
        <v>258</v>
      </c>
      <c r="G83" s="6">
        <v>0.4</v>
      </c>
      <c r="H83" s="1">
        <v>50</v>
      </c>
      <c r="I83" s="1" t="s">
        <v>34</v>
      </c>
      <c r="J83" s="1">
        <v>177</v>
      </c>
      <c r="K83" s="1">
        <f t="shared" si="21"/>
        <v>-8</v>
      </c>
      <c r="L83" s="1"/>
      <c r="M83" s="1"/>
      <c r="N83" s="1">
        <v>16.299999999999979</v>
      </c>
      <c r="O83" s="1"/>
      <c r="P83" s="1">
        <f t="shared" si="22"/>
        <v>33.799999999999997</v>
      </c>
      <c r="Q83" s="5">
        <f t="shared" si="29"/>
        <v>97.5</v>
      </c>
      <c r="R83" s="5">
        <f t="shared" si="26"/>
        <v>97.5</v>
      </c>
      <c r="S83" s="5"/>
      <c r="T83" s="1"/>
      <c r="U83" s="1">
        <f t="shared" si="27"/>
        <v>11</v>
      </c>
      <c r="V83" s="1">
        <f t="shared" si="23"/>
        <v>8.115384615384615</v>
      </c>
      <c r="W83" s="1">
        <v>29.4</v>
      </c>
      <c r="X83" s="1">
        <v>38.4</v>
      </c>
      <c r="Y83" s="1">
        <v>39.6</v>
      </c>
      <c r="Z83" s="1">
        <v>11.6</v>
      </c>
      <c r="AA83" s="1">
        <v>29.8</v>
      </c>
      <c r="AB83" s="1">
        <v>30.6</v>
      </c>
      <c r="AC83" s="1"/>
      <c r="AD83" s="1">
        <f t="shared" si="28"/>
        <v>39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122</v>
      </c>
      <c r="B84" s="10" t="s">
        <v>41</v>
      </c>
      <c r="C84" s="10"/>
      <c r="D84" s="10">
        <v>6</v>
      </c>
      <c r="E84" s="10"/>
      <c r="F84" s="10"/>
      <c r="G84" s="11">
        <v>0</v>
      </c>
      <c r="H84" s="10" t="e">
        <v>#N/A</v>
      </c>
      <c r="I84" s="10" t="s">
        <v>54</v>
      </c>
      <c r="J84" s="10">
        <v>10</v>
      </c>
      <c r="K84" s="10">
        <f t="shared" si="21"/>
        <v>-10</v>
      </c>
      <c r="L84" s="10"/>
      <c r="M84" s="10"/>
      <c r="N84" s="10"/>
      <c r="O84" s="10"/>
      <c r="P84" s="10">
        <f t="shared" si="22"/>
        <v>0</v>
      </c>
      <c r="Q84" s="12"/>
      <c r="R84" s="12"/>
      <c r="S84" s="12"/>
      <c r="T84" s="10"/>
      <c r="U84" s="10" t="e">
        <f t="shared" si="24"/>
        <v>#DIV/0!</v>
      </c>
      <c r="V84" s="10" t="e">
        <f t="shared" si="23"/>
        <v>#DIV/0!</v>
      </c>
      <c r="W84" s="10">
        <v>0</v>
      </c>
      <c r="X84" s="10">
        <v>0.2</v>
      </c>
      <c r="Y84" s="10">
        <v>0.2</v>
      </c>
      <c r="Z84" s="10">
        <v>2.6</v>
      </c>
      <c r="AA84" s="10">
        <v>5.2</v>
      </c>
      <c r="AB84" s="10">
        <v>3.2</v>
      </c>
      <c r="AC84" s="10" t="s">
        <v>123</v>
      </c>
      <c r="AD84" s="10">
        <f t="shared" si="25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124</v>
      </c>
      <c r="B85" s="10" t="s">
        <v>41</v>
      </c>
      <c r="C85" s="10"/>
      <c r="D85" s="10">
        <v>23</v>
      </c>
      <c r="E85" s="10">
        <v>7</v>
      </c>
      <c r="F85" s="10">
        <v>8</v>
      </c>
      <c r="G85" s="11">
        <v>0</v>
      </c>
      <c r="H85" s="10" t="e">
        <v>#N/A</v>
      </c>
      <c r="I85" s="10" t="s">
        <v>54</v>
      </c>
      <c r="J85" s="10">
        <v>13</v>
      </c>
      <c r="K85" s="10">
        <f t="shared" si="21"/>
        <v>-6</v>
      </c>
      <c r="L85" s="10"/>
      <c r="M85" s="10"/>
      <c r="N85" s="10"/>
      <c r="O85" s="10"/>
      <c r="P85" s="10">
        <f t="shared" si="22"/>
        <v>1.4</v>
      </c>
      <c r="Q85" s="12"/>
      <c r="R85" s="12"/>
      <c r="S85" s="12"/>
      <c r="T85" s="10"/>
      <c r="U85" s="10">
        <f t="shared" si="24"/>
        <v>5.7142857142857144</v>
      </c>
      <c r="V85" s="10">
        <f t="shared" si="23"/>
        <v>5.7142857142857144</v>
      </c>
      <c r="W85" s="10">
        <v>1.4</v>
      </c>
      <c r="X85" s="10">
        <v>0</v>
      </c>
      <c r="Y85" s="10">
        <v>0.2</v>
      </c>
      <c r="Z85" s="10">
        <v>0.2</v>
      </c>
      <c r="AA85" s="10">
        <v>0.2</v>
      </c>
      <c r="AB85" s="10">
        <v>0.2</v>
      </c>
      <c r="AC85" s="10"/>
      <c r="AD85" s="10">
        <f t="shared" si="25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41</v>
      </c>
      <c r="C86" s="1"/>
      <c r="D86" s="1">
        <v>160</v>
      </c>
      <c r="E86" s="1">
        <v>10</v>
      </c>
      <c r="F86" s="1">
        <v>149</v>
      </c>
      <c r="G86" s="6">
        <v>0.06</v>
      </c>
      <c r="H86" s="1">
        <v>60</v>
      </c>
      <c r="I86" s="1" t="s">
        <v>34</v>
      </c>
      <c r="J86" s="1">
        <v>9</v>
      </c>
      <c r="K86" s="1">
        <f t="shared" si="21"/>
        <v>1</v>
      </c>
      <c r="L86" s="1"/>
      <c r="M86" s="1"/>
      <c r="N86" s="1">
        <v>0</v>
      </c>
      <c r="O86" s="1"/>
      <c r="P86" s="1">
        <f t="shared" si="22"/>
        <v>2</v>
      </c>
      <c r="Q86" s="5"/>
      <c r="R86" s="5">
        <f t="shared" ref="R86:R91" si="30">Q86</f>
        <v>0</v>
      </c>
      <c r="S86" s="5"/>
      <c r="T86" s="1"/>
      <c r="U86" s="1">
        <f t="shared" ref="U86:U93" si="31">(F86+N86+O86+R86)/P86</f>
        <v>74.5</v>
      </c>
      <c r="V86" s="1">
        <f t="shared" si="23"/>
        <v>74.5</v>
      </c>
      <c r="W86" s="1">
        <v>0.8</v>
      </c>
      <c r="X86" s="1">
        <v>11.8</v>
      </c>
      <c r="Y86" s="1">
        <v>11.8</v>
      </c>
      <c r="Z86" s="1">
        <v>0</v>
      </c>
      <c r="AA86" s="1">
        <v>0</v>
      </c>
      <c r="AB86" s="1">
        <v>0</v>
      </c>
      <c r="AC86" s="1" t="s">
        <v>126</v>
      </c>
      <c r="AD86" s="1">
        <f t="shared" ref="AD86:AD93" si="32">ROUND(R86*G86,0)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41</v>
      </c>
      <c r="C87" s="1">
        <v>120</v>
      </c>
      <c r="D87" s="1">
        <v>160</v>
      </c>
      <c r="E87" s="1">
        <v>54</v>
      </c>
      <c r="F87" s="1">
        <v>179</v>
      </c>
      <c r="G87" s="6">
        <v>0.15</v>
      </c>
      <c r="H87" s="1">
        <v>60</v>
      </c>
      <c r="I87" s="1" t="s">
        <v>34</v>
      </c>
      <c r="J87" s="1">
        <v>52</v>
      </c>
      <c r="K87" s="1">
        <f t="shared" si="21"/>
        <v>2</v>
      </c>
      <c r="L87" s="1"/>
      <c r="M87" s="1"/>
      <c r="N87" s="1">
        <v>0</v>
      </c>
      <c r="O87" s="1"/>
      <c r="P87" s="1">
        <f t="shared" si="22"/>
        <v>10.8</v>
      </c>
      <c r="Q87" s="5"/>
      <c r="R87" s="5">
        <f t="shared" si="30"/>
        <v>0</v>
      </c>
      <c r="S87" s="5"/>
      <c r="T87" s="1"/>
      <c r="U87" s="1">
        <f t="shared" si="31"/>
        <v>16.574074074074073</v>
      </c>
      <c r="V87" s="1">
        <f t="shared" si="23"/>
        <v>16.574074074074073</v>
      </c>
      <c r="W87" s="1">
        <v>18.399999999999999</v>
      </c>
      <c r="X87" s="1">
        <v>21.8</v>
      </c>
      <c r="Y87" s="1">
        <v>12.6</v>
      </c>
      <c r="Z87" s="1">
        <v>15.8</v>
      </c>
      <c r="AA87" s="1">
        <v>19.2</v>
      </c>
      <c r="AB87" s="1">
        <v>3.6</v>
      </c>
      <c r="AC87" s="1" t="s">
        <v>93</v>
      </c>
      <c r="AD87" s="1">
        <f t="shared" si="3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33</v>
      </c>
      <c r="C88" s="1">
        <v>69.319999999999993</v>
      </c>
      <c r="D88" s="1">
        <v>149.12799999999999</v>
      </c>
      <c r="E88" s="1">
        <v>21.675000000000001</v>
      </c>
      <c r="F88" s="1">
        <v>138.13999999999999</v>
      </c>
      <c r="G88" s="6">
        <v>1</v>
      </c>
      <c r="H88" s="1">
        <v>55</v>
      </c>
      <c r="I88" s="1" t="s">
        <v>34</v>
      </c>
      <c r="J88" s="1">
        <v>53.8</v>
      </c>
      <c r="K88" s="1">
        <f t="shared" si="21"/>
        <v>-32.125</v>
      </c>
      <c r="L88" s="1"/>
      <c r="M88" s="1"/>
      <c r="N88" s="1">
        <v>25.5258</v>
      </c>
      <c r="O88" s="1"/>
      <c r="P88" s="1">
        <f t="shared" si="22"/>
        <v>4.335</v>
      </c>
      <c r="Q88" s="5"/>
      <c r="R88" s="5">
        <f t="shared" si="30"/>
        <v>0</v>
      </c>
      <c r="S88" s="5"/>
      <c r="T88" s="1"/>
      <c r="U88" s="1">
        <f t="shared" si="31"/>
        <v>37.754509803921565</v>
      </c>
      <c r="V88" s="1">
        <f t="shared" si="23"/>
        <v>37.754509803921565</v>
      </c>
      <c r="W88" s="1">
        <v>13.8596</v>
      </c>
      <c r="X88" s="1">
        <v>26.2742</v>
      </c>
      <c r="Y88" s="1">
        <v>16.6052</v>
      </c>
      <c r="Z88" s="1">
        <v>16.545200000000001</v>
      </c>
      <c r="AA88" s="1">
        <v>18.146799999999999</v>
      </c>
      <c r="AB88" s="1">
        <v>12.9734</v>
      </c>
      <c r="AC88" s="1"/>
      <c r="AD88" s="1">
        <f t="shared" si="3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41</v>
      </c>
      <c r="C89" s="1">
        <v>50</v>
      </c>
      <c r="D89" s="1"/>
      <c r="E89" s="1">
        <v>34</v>
      </c>
      <c r="F89" s="1">
        <v>16</v>
      </c>
      <c r="G89" s="6">
        <v>0.4</v>
      </c>
      <c r="H89" s="1">
        <v>55</v>
      </c>
      <c r="I89" s="1" t="s">
        <v>34</v>
      </c>
      <c r="J89" s="1">
        <v>42</v>
      </c>
      <c r="K89" s="1">
        <f t="shared" si="21"/>
        <v>-8</v>
      </c>
      <c r="L89" s="1"/>
      <c r="M89" s="1"/>
      <c r="N89" s="1">
        <v>49</v>
      </c>
      <c r="O89" s="1"/>
      <c r="P89" s="1">
        <f t="shared" si="22"/>
        <v>6.8</v>
      </c>
      <c r="Q89" s="5">
        <f t="shared" ref="Q89:Q90" si="33">11*P89-O89-N89-F89</f>
        <v>9.7999999999999972</v>
      </c>
      <c r="R89" s="5">
        <f t="shared" si="30"/>
        <v>9.7999999999999972</v>
      </c>
      <c r="S89" s="5"/>
      <c r="T89" s="1"/>
      <c r="U89" s="1">
        <f t="shared" si="31"/>
        <v>11</v>
      </c>
      <c r="V89" s="1">
        <f t="shared" si="23"/>
        <v>9.5588235294117645</v>
      </c>
      <c r="W89" s="1">
        <v>6.6</v>
      </c>
      <c r="X89" s="1">
        <v>0</v>
      </c>
      <c r="Y89" s="1">
        <v>8.8000000000000007</v>
      </c>
      <c r="Z89" s="1">
        <v>11.8</v>
      </c>
      <c r="AA89" s="1">
        <v>4</v>
      </c>
      <c r="AB89" s="1">
        <v>3.2</v>
      </c>
      <c r="AC89" s="1"/>
      <c r="AD89" s="1">
        <f t="shared" si="32"/>
        <v>4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33</v>
      </c>
      <c r="C90" s="1">
        <v>199.76900000000001</v>
      </c>
      <c r="D90" s="1">
        <v>349.291</v>
      </c>
      <c r="E90" s="1">
        <v>212.93100000000001</v>
      </c>
      <c r="F90" s="1">
        <v>199.13800000000001</v>
      </c>
      <c r="G90" s="6">
        <v>1</v>
      </c>
      <c r="H90" s="1">
        <v>55</v>
      </c>
      <c r="I90" s="1" t="s">
        <v>34</v>
      </c>
      <c r="J90" s="1">
        <v>293.89999999999998</v>
      </c>
      <c r="K90" s="1">
        <f t="shared" si="21"/>
        <v>-80.968999999999966</v>
      </c>
      <c r="L90" s="1"/>
      <c r="M90" s="1"/>
      <c r="N90" s="1">
        <v>100</v>
      </c>
      <c r="O90" s="1">
        <v>100</v>
      </c>
      <c r="P90" s="1">
        <f t="shared" si="22"/>
        <v>42.586200000000005</v>
      </c>
      <c r="Q90" s="5">
        <f t="shared" si="33"/>
        <v>69.310200000000037</v>
      </c>
      <c r="R90" s="5">
        <v>0</v>
      </c>
      <c r="S90" s="5">
        <v>0</v>
      </c>
      <c r="T90" s="1" t="s">
        <v>142</v>
      </c>
      <c r="U90" s="1">
        <f t="shared" si="31"/>
        <v>9.3724727728700845</v>
      </c>
      <c r="V90" s="1">
        <f t="shared" si="23"/>
        <v>9.3724727728700845</v>
      </c>
      <c r="W90" s="1">
        <v>57.636600000000001</v>
      </c>
      <c r="X90" s="1">
        <v>78.256600000000006</v>
      </c>
      <c r="Y90" s="1">
        <v>63.022399999999998</v>
      </c>
      <c r="Z90" s="1">
        <v>42.058999999999997</v>
      </c>
      <c r="AA90" s="1">
        <v>41.13</v>
      </c>
      <c r="AB90" s="1">
        <v>42.900399999999998</v>
      </c>
      <c r="AC90" s="1" t="s">
        <v>143</v>
      </c>
      <c r="AD90" s="1">
        <f t="shared" si="3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33</v>
      </c>
      <c r="C91" s="1">
        <v>346.78699999999998</v>
      </c>
      <c r="D91" s="1">
        <v>505.245</v>
      </c>
      <c r="E91" s="1">
        <v>327.096</v>
      </c>
      <c r="F91" s="1">
        <v>403.05500000000001</v>
      </c>
      <c r="G91" s="6">
        <v>1</v>
      </c>
      <c r="H91" s="1">
        <v>50</v>
      </c>
      <c r="I91" s="1" t="s">
        <v>34</v>
      </c>
      <c r="J91" s="1">
        <v>420.95</v>
      </c>
      <c r="K91" s="1">
        <f t="shared" si="21"/>
        <v>-93.853999999999985</v>
      </c>
      <c r="L91" s="1"/>
      <c r="M91" s="1"/>
      <c r="N91" s="1">
        <v>189.3428000000001</v>
      </c>
      <c r="O91" s="1">
        <v>200</v>
      </c>
      <c r="P91" s="1">
        <f t="shared" si="22"/>
        <v>65.419200000000004</v>
      </c>
      <c r="Q91" s="5"/>
      <c r="R91" s="5">
        <f t="shared" si="30"/>
        <v>0</v>
      </c>
      <c r="S91" s="5"/>
      <c r="T91" s="1"/>
      <c r="U91" s="1">
        <f t="shared" si="31"/>
        <v>12.1126183138895</v>
      </c>
      <c r="V91" s="1">
        <f t="shared" si="23"/>
        <v>12.1126183138895</v>
      </c>
      <c r="W91" s="1">
        <v>78.766400000000004</v>
      </c>
      <c r="X91" s="1">
        <v>63.679400000000001</v>
      </c>
      <c r="Y91" s="1">
        <v>43.526000000000003</v>
      </c>
      <c r="Z91" s="1">
        <v>36.6126</v>
      </c>
      <c r="AA91" s="1">
        <v>54.536799999999999</v>
      </c>
      <c r="AB91" s="1">
        <v>56.654400000000003</v>
      </c>
      <c r="AC91" s="1"/>
      <c r="AD91" s="1">
        <f t="shared" si="3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41</v>
      </c>
      <c r="C92" s="1">
        <v>21</v>
      </c>
      <c r="D92" s="1">
        <v>2</v>
      </c>
      <c r="E92" s="1">
        <v>13</v>
      </c>
      <c r="F92" s="1"/>
      <c r="G92" s="6">
        <v>0.3</v>
      </c>
      <c r="H92" s="1">
        <v>30</v>
      </c>
      <c r="I92" s="1" t="s">
        <v>34</v>
      </c>
      <c r="J92" s="1">
        <v>21</v>
      </c>
      <c r="K92" s="1">
        <f t="shared" si="21"/>
        <v>-8</v>
      </c>
      <c r="L92" s="1"/>
      <c r="M92" s="1"/>
      <c r="N92" s="1">
        <v>0</v>
      </c>
      <c r="O92" s="1"/>
      <c r="P92" s="1">
        <f t="shared" si="22"/>
        <v>2.6</v>
      </c>
      <c r="Q92" s="5">
        <f>7*P92-O92-N92-F92</f>
        <v>18.2</v>
      </c>
      <c r="R92" s="5">
        <v>0</v>
      </c>
      <c r="S92" s="5">
        <v>0</v>
      </c>
      <c r="T92" s="1" t="s">
        <v>142</v>
      </c>
      <c r="U92" s="1">
        <f t="shared" si="31"/>
        <v>0</v>
      </c>
      <c r="V92" s="1">
        <f t="shared" si="23"/>
        <v>0</v>
      </c>
      <c r="W92" s="1">
        <v>3.2</v>
      </c>
      <c r="X92" s="1">
        <v>5.2</v>
      </c>
      <c r="Y92" s="1">
        <v>4.5999999999999996</v>
      </c>
      <c r="Z92" s="1">
        <v>2.6</v>
      </c>
      <c r="AA92" s="1">
        <v>3.8</v>
      </c>
      <c r="AB92" s="1">
        <v>3.4</v>
      </c>
      <c r="AC92" s="1" t="s">
        <v>143</v>
      </c>
      <c r="AD92" s="1">
        <f t="shared" si="3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41</v>
      </c>
      <c r="C93" s="1">
        <v>33</v>
      </c>
      <c r="D93" s="1">
        <v>2</v>
      </c>
      <c r="E93" s="1">
        <v>26</v>
      </c>
      <c r="F93" s="1">
        <v>2</v>
      </c>
      <c r="G93" s="6">
        <v>0.3</v>
      </c>
      <c r="H93" s="1">
        <v>30</v>
      </c>
      <c r="I93" s="1" t="s">
        <v>34</v>
      </c>
      <c r="J93" s="1">
        <v>27</v>
      </c>
      <c r="K93" s="1">
        <f t="shared" si="21"/>
        <v>-1</v>
      </c>
      <c r="L93" s="1"/>
      <c r="M93" s="1"/>
      <c r="N93" s="1">
        <v>0</v>
      </c>
      <c r="O93" s="1"/>
      <c r="P93" s="1">
        <f t="shared" si="22"/>
        <v>5.2</v>
      </c>
      <c r="Q93" s="5">
        <f>7*P93-O93-N93-F93</f>
        <v>34.4</v>
      </c>
      <c r="R93" s="5">
        <v>0</v>
      </c>
      <c r="S93" s="5">
        <v>0</v>
      </c>
      <c r="T93" s="1" t="s">
        <v>142</v>
      </c>
      <c r="U93" s="1">
        <f t="shared" si="31"/>
        <v>0.38461538461538458</v>
      </c>
      <c r="V93" s="1">
        <f t="shared" si="23"/>
        <v>0.38461538461538458</v>
      </c>
      <c r="W93" s="1">
        <v>6.4</v>
      </c>
      <c r="X93" s="1">
        <v>5.4</v>
      </c>
      <c r="Y93" s="1">
        <v>4.2</v>
      </c>
      <c r="Z93" s="1">
        <v>0</v>
      </c>
      <c r="AA93" s="1">
        <v>1.6</v>
      </c>
      <c r="AB93" s="1">
        <v>5.2</v>
      </c>
      <c r="AC93" s="1" t="s">
        <v>143</v>
      </c>
      <c r="AD93" s="1">
        <f t="shared" si="3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134</v>
      </c>
      <c r="B94" s="10" t="s">
        <v>33</v>
      </c>
      <c r="C94" s="10">
        <v>2986.1909999999998</v>
      </c>
      <c r="D94" s="10"/>
      <c r="E94" s="18">
        <v>2520.96</v>
      </c>
      <c r="F94" s="10"/>
      <c r="G94" s="11">
        <v>0</v>
      </c>
      <c r="H94" s="10">
        <v>60</v>
      </c>
      <c r="I94" s="10" t="s">
        <v>54</v>
      </c>
      <c r="J94" s="10">
        <v>2546.3000000000002</v>
      </c>
      <c r="K94" s="10">
        <f t="shared" si="21"/>
        <v>-25.340000000000146</v>
      </c>
      <c r="L94" s="10"/>
      <c r="M94" s="10"/>
      <c r="N94" s="10"/>
      <c r="O94" s="10"/>
      <c r="P94" s="10">
        <f t="shared" si="22"/>
        <v>504.19200000000001</v>
      </c>
      <c r="Q94" s="12"/>
      <c r="R94" s="12"/>
      <c r="S94" s="12"/>
      <c r="T94" s="10"/>
      <c r="U94" s="10">
        <f t="shared" si="24"/>
        <v>0</v>
      </c>
      <c r="V94" s="10">
        <f t="shared" si="23"/>
        <v>0</v>
      </c>
      <c r="W94" s="10">
        <v>498.40660000000003</v>
      </c>
      <c r="X94" s="10">
        <v>642.41679999999997</v>
      </c>
      <c r="Y94" s="10">
        <v>812.28539999999998</v>
      </c>
      <c r="Z94" s="10">
        <v>43.233600000000003</v>
      </c>
      <c r="AA94" s="10">
        <v>627.30700000000002</v>
      </c>
      <c r="AB94" s="10">
        <v>0</v>
      </c>
      <c r="AC94" s="10" t="s">
        <v>55</v>
      </c>
      <c r="AD94" s="10">
        <f t="shared" si="2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33</v>
      </c>
      <c r="C95" s="1"/>
      <c r="D95" s="1">
        <v>5236.0959999999995</v>
      </c>
      <c r="E95" s="18">
        <f>671.947+E94+E23</f>
        <v>3195.529</v>
      </c>
      <c r="F95" s="1">
        <v>4564.1490000000003</v>
      </c>
      <c r="G95" s="6">
        <v>1</v>
      </c>
      <c r="H95" s="1">
        <v>60</v>
      </c>
      <c r="I95" s="1" t="s">
        <v>34</v>
      </c>
      <c r="J95" s="1">
        <v>650</v>
      </c>
      <c r="K95" s="1">
        <f t="shared" si="21"/>
        <v>2545.529</v>
      </c>
      <c r="L95" s="1"/>
      <c r="M95" s="1"/>
      <c r="N95" s="1">
        <v>209.00579999999991</v>
      </c>
      <c r="O95" s="1">
        <v>220</v>
      </c>
      <c r="P95" s="1">
        <f t="shared" si="22"/>
        <v>639.10580000000004</v>
      </c>
      <c r="Q95" s="5">
        <v>2600</v>
      </c>
      <c r="R95" s="5">
        <f t="shared" ref="R95:R99" si="34">Q95</f>
        <v>2600</v>
      </c>
      <c r="S95" s="5"/>
      <c r="T95" s="1"/>
      <c r="U95" s="1">
        <f t="shared" ref="U95:U99" si="35">(F95+N95+O95+R95)/P95</f>
        <v>11.880904225873087</v>
      </c>
      <c r="V95" s="1">
        <f t="shared" si="23"/>
        <v>7.8127202100184352</v>
      </c>
      <c r="W95" s="1">
        <v>540.70579999999995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55</v>
      </c>
      <c r="AD95" s="1">
        <f t="shared" ref="AD95:AD99" si="36">ROUND(R95*G95,0)</f>
        <v>2600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136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36</v>
      </c>
      <c r="J96" s="1"/>
      <c r="K96" s="1">
        <f t="shared" si="21"/>
        <v>0</v>
      </c>
      <c r="L96" s="1"/>
      <c r="M96" s="1"/>
      <c r="N96" s="1">
        <v>80</v>
      </c>
      <c r="O96" s="1"/>
      <c r="P96" s="1">
        <f t="shared" si="22"/>
        <v>0</v>
      </c>
      <c r="Q96" s="5"/>
      <c r="R96" s="5">
        <f t="shared" si="34"/>
        <v>0</v>
      </c>
      <c r="S96" s="5"/>
      <c r="T96" s="1"/>
      <c r="U96" s="1" t="e">
        <f t="shared" si="35"/>
        <v>#DIV/0!</v>
      </c>
      <c r="V96" s="1" t="e">
        <f t="shared" si="23"/>
        <v>#DIV/0!</v>
      </c>
      <c r="W96" s="1">
        <v>0</v>
      </c>
      <c r="X96" s="1">
        <v>0</v>
      </c>
      <c r="Y96" s="1">
        <v>0</v>
      </c>
      <c r="Z96" s="1">
        <v>-0.8</v>
      </c>
      <c r="AA96" s="1">
        <v>-1</v>
      </c>
      <c r="AB96" s="1">
        <v>-0.2</v>
      </c>
      <c r="AC96" s="1" t="s">
        <v>137</v>
      </c>
      <c r="AD96" s="1">
        <f t="shared" si="36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138</v>
      </c>
      <c r="B97" s="1" t="s">
        <v>41</v>
      </c>
      <c r="C97" s="1">
        <v>38</v>
      </c>
      <c r="D97" s="1"/>
      <c r="E97" s="1">
        <v>22</v>
      </c>
      <c r="F97" s="1">
        <v>14</v>
      </c>
      <c r="G97" s="6">
        <v>0.4</v>
      </c>
      <c r="H97" s="1">
        <v>55</v>
      </c>
      <c r="I97" s="1" t="s">
        <v>34</v>
      </c>
      <c r="J97" s="1">
        <v>25</v>
      </c>
      <c r="K97" s="1">
        <f t="shared" si="21"/>
        <v>-3</v>
      </c>
      <c r="L97" s="1"/>
      <c r="M97" s="1"/>
      <c r="N97" s="1">
        <v>20.9</v>
      </c>
      <c r="O97" s="1"/>
      <c r="P97" s="1">
        <f t="shared" si="22"/>
        <v>4.4000000000000004</v>
      </c>
      <c r="Q97" s="5">
        <f t="shared" ref="Q97" si="37">11*P97-O97-N97-F97</f>
        <v>13.500000000000007</v>
      </c>
      <c r="R97" s="5">
        <v>0</v>
      </c>
      <c r="S97" s="5">
        <v>0</v>
      </c>
      <c r="T97" s="1" t="s">
        <v>142</v>
      </c>
      <c r="U97" s="1">
        <f t="shared" si="35"/>
        <v>7.9318181818181808</v>
      </c>
      <c r="V97" s="1">
        <f t="shared" si="23"/>
        <v>7.9318181818181808</v>
      </c>
      <c r="W97" s="1">
        <v>3.8</v>
      </c>
      <c r="X97" s="1">
        <v>0.8</v>
      </c>
      <c r="Y97" s="1">
        <v>0.2</v>
      </c>
      <c r="Z97" s="1">
        <v>2.2000000000000002</v>
      </c>
      <c r="AA97" s="1">
        <v>3.2</v>
      </c>
      <c r="AB97" s="1">
        <v>5.8</v>
      </c>
      <c r="AC97" s="1" t="s">
        <v>143</v>
      </c>
      <c r="AD97" s="1">
        <f t="shared" si="3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9" t="s">
        <v>139</v>
      </c>
      <c r="B98" s="1" t="s">
        <v>41</v>
      </c>
      <c r="C98" s="1">
        <v>42</v>
      </c>
      <c r="D98" s="1">
        <v>20</v>
      </c>
      <c r="E98" s="1">
        <v>26</v>
      </c>
      <c r="F98" s="1">
        <v>32</v>
      </c>
      <c r="G98" s="6">
        <v>0.1</v>
      </c>
      <c r="H98" s="1">
        <v>60</v>
      </c>
      <c r="I98" s="1" t="s">
        <v>34</v>
      </c>
      <c r="J98" s="1">
        <v>25</v>
      </c>
      <c r="K98" s="1">
        <f t="shared" si="21"/>
        <v>1</v>
      </c>
      <c r="L98" s="1"/>
      <c r="M98" s="1"/>
      <c r="N98" s="1">
        <v>21.999999999999989</v>
      </c>
      <c r="O98" s="1"/>
      <c r="P98" s="1">
        <f t="shared" si="22"/>
        <v>5.2</v>
      </c>
      <c r="Q98" s="5">
        <v>10</v>
      </c>
      <c r="R98" s="5">
        <v>0</v>
      </c>
      <c r="S98" s="5">
        <v>0</v>
      </c>
      <c r="T98" s="1" t="s">
        <v>142</v>
      </c>
      <c r="U98" s="1">
        <f t="shared" si="35"/>
        <v>10.384615384615381</v>
      </c>
      <c r="V98" s="1">
        <f t="shared" si="23"/>
        <v>10.384615384615381</v>
      </c>
      <c r="W98" s="1">
        <v>4.8</v>
      </c>
      <c r="X98" s="1">
        <v>4.4000000000000004</v>
      </c>
      <c r="Y98" s="1">
        <v>3.6</v>
      </c>
      <c r="Z98" s="1">
        <v>0</v>
      </c>
      <c r="AA98" s="1">
        <v>0</v>
      </c>
      <c r="AB98" s="1">
        <v>0</v>
      </c>
      <c r="AC98" s="1" t="s">
        <v>144</v>
      </c>
      <c r="AD98" s="1">
        <f t="shared" si="3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9" t="s">
        <v>141</v>
      </c>
      <c r="B99" s="1" t="s">
        <v>41</v>
      </c>
      <c r="C99" s="1"/>
      <c r="D99" s="1"/>
      <c r="E99" s="1"/>
      <c r="F99" s="1"/>
      <c r="G99" s="6">
        <v>0.2</v>
      </c>
      <c r="H99" s="1">
        <v>30</v>
      </c>
      <c r="I99" s="1" t="s">
        <v>34</v>
      </c>
      <c r="J99" s="1"/>
      <c r="K99" s="1">
        <f t="shared" si="21"/>
        <v>0</v>
      </c>
      <c r="L99" s="1"/>
      <c r="M99" s="1"/>
      <c r="N99" s="1">
        <v>30</v>
      </c>
      <c r="O99" s="1"/>
      <c r="P99" s="1">
        <f t="shared" si="22"/>
        <v>0</v>
      </c>
      <c r="Q99" s="5"/>
      <c r="R99" s="5">
        <f t="shared" si="34"/>
        <v>0</v>
      </c>
      <c r="S99" s="5"/>
      <c r="T99" s="1"/>
      <c r="U99" s="1" t="e">
        <f t="shared" si="35"/>
        <v>#DIV/0!</v>
      </c>
      <c r="V99" s="1" t="e">
        <f t="shared" si="23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140</v>
      </c>
      <c r="AD99" s="1">
        <f t="shared" si="3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9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2024-06-13T14:10:39Z</dcterms:created>
  <dcterms:modified xsi:type="dcterms:W3CDTF">2024-06-14T07:21:20Z</dcterms:modified>
</cp:coreProperties>
</file>