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M8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7" i="1"/>
  <c r="K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7" i="1"/>
  <c r="AL6" i="1"/>
  <c r="AM6" i="1"/>
  <c r="AB6" i="1"/>
  <c r="AC6" i="1"/>
  <c r="AD6" i="1"/>
  <c r="AE6" i="1"/>
  <c r="AF6" i="1"/>
  <c r="AG6" i="1"/>
  <c r="AH6" i="1"/>
  <c r="AJ6" i="1"/>
  <c r="AK6" i="1"/>
  <c r="AA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N6" i="1" l="1"/>
  <c r="M6" i="1"/>
  <c r="J6" i="1"/>
  <c r="E6" i="1"/>
  <c r="F6" i="1"/>
</calcChain>
</file>

<file path=xl/sharedStrings.xml><?xml version="1.0" encoding="utf-8"?>
<sst xmlns="http://schemas.openxmlformats.org/spreadsheetml/2006/main" count="271" uniqueCount="145">
  <si>
    <t>Период: 02.02.2024 - 09.02.2024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</si>
  <si>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</si>
  <si>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</si>
  <si>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</si>
  <si>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</si>
  <si>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</si>
  <si>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</si>
  <si>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</si>
  <si>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</si>
  <si>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</si>
  <si>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</si>
  <si>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</si>
  <si>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</si>
  <si>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</si>
  <si>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</si>
  <si>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</si>
  <si>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</si>
  <si>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</si>
  <si>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</si>
  <si>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</si>
  <si>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</si>
  <si>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</si>
  <si>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</si>
  <si>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</si>
  <si>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</si>
  <si>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</si>
  <si>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</si>
  <si>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</si>
  <si>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</si>
  <si>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</si>
  <si>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</si>
  <si>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</si>
  <si>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</si>
  <si>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</si>
  <si>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</si>
  <si>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</si>
  <si>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</si>
  <si>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</si>
  <si>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</si>
  <si>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</si>
  <si>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</si>
  <si>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</si>
  <si>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</si>
  <si>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</si>
  <si>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</si>
  <si>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</si>
  <si>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</si>
  <si>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</si>
  <si>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</si>
  <si>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</si>
  <si>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</si>
  <si>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</si>
  <si>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</si>
  <si>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</si>
  <si>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</si>
  <si>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</si>
  <si>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</si>
  <si>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</si>
  <si>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</si>
  <si>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</si>
  <si>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</si>
  <si>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</si>
  <si>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</si>
  <si>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</si>
  <si>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</si>
  <si>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</si>
  <si>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</si>
  <si>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</si>
  <si>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</si>
  <si>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</si>
  <si>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</si>
  <si>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</si>
  <si>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</si>
  <si>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</si>
  <si>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</si>
  <si>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</si>
  <si>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</si>
  <si>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</si>
  <si>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</si>
  <si>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</si>
  <si>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</si>
  <si>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</si>
  <si>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</si>
  <si>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</si>
  <si>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</si>
  <si>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</si>
  <si>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</si>
  <si>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</si>
  <si>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</si>
  <si>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</si>
  <si>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</si>
  <si>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</si>
  <si>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</si>
  <si>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</si>
  <si>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</si>
  <si>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</si>
  <si>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</si>
  <si>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</si>
  <si>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</si>
  <si>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</si>
  <si>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</si>
  <si>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</si>
  <si>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</si>
  <si>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</si>
  <si>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</si>
  <si>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</si>
  <si>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</si>
  <si>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</si>
  <si>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</si>
  <si>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</si>
  <si>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</si>
  <si>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</si>
  <si>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</si>
  <si>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</si>
  <si>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</si>
  <si>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</si>
  <si>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</si>
  <si>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</si>
  <si>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</si>
  <si>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</si>
  <si>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</si>
  <si>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</si>
  <si>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</si>
  <si>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</si>
  <si>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</si>
  <si>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</si>
  <si>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</si>
  <si>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</si>
  <si>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</si>
  <si>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</si>
  <si>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</si>
  <si>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</si>
  <si>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</si>
  <si>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</si>
  <si>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</si>
  <si>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</si>
  <si>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</si>
  <si>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09,02,</t>
  </si>
  <si>
    <t>12,02,</t>
  </si>
  <si>
    <t>13,02,</t>
  </si>
  <si>
    <t>15а</t>
  </si>
  <si>
    <t>14,02,</t>
  </si>
  <si>
    <t>15,02,</t>
  </si>
  <si>
    <t>16,02,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</si>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</sst>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09.02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01.02.2024 - 08.02.2024</v>
          </cell>
        </row>
        <row r="3">
          <cell r="X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08,02,</v>
          </cell>
          <cell r="M5" t="str">
            <v>09,02,</v>
          </cell>
          <cell r="N5" t="str">
            <v>12,02,</v>
          </cell>
          <cell r="X5" t="str">
            <v>13,02,</v>
          </cell>
        </row>
        <row r="6">
          <cell r="E6">
            <v>142903.49999999997</v>
          </cell>
          <cell r="F6">
            <v>46951.487000000008</v>
          </cell>
          <cell r="J6">
            <v>144184.81599999999</v>
          </cell>
          <cell r="K6">
            <v>-1281.3159999999998</v>
          </cell>
          <cell r="L6">
            <v>23225</v>
          </cell>
          <cell r="M6">
            <v>12300</v>
          </cell>
          <cell r="N6">
            <v>23780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22275.740799999996</v>
          </cell>
          <cell r="X6">
            <v>30110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7.0940000000000003</v>
          </cell>
          <cell r="D7">
            <v>197.95500000000001</v>
          </cell>
          <cell r="E7">
            <v>83.683999999999997</v>
          </cell>
          <cell r="F7">
            <v>38.932000000000002</v>
          </cell>
          <cell r="G7" t="str">
            <v>н</v>
          </cell>
          <cell r="H7">
            <v>1</v>
          </cell>
          <cell r="I7">
            <v>45</v>
          </cell>
          <cell r="J7">
            <v>81.700999999999993</v>
          </cell>
          <cell r="K7">
            <v>1.9830000000000041</v>
          </cell>
          <cell r="L7">
            <v>10</v>
          </cell>
          <cell r="M7">
            <v>10</v>
          </cell>
          <cell r="N7">
            <v>0</v>
          </cell>
          <cell r="W7">
            <v>16.736799999999999</v>
          </cell>
          <cell r="X7">
            <v>40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815.024</v>
          </cell>
          <cell r="D8">
            <v>4229.5379999999996</v>
          </cell>
          <cell r="E8">
            <v>694.28899999999999</v>
          </cell>
          <cell r="F8">
            <v>1117.5989999999999</v>
          </cell>
          <cell r="G8" t="str">
            <v>н</v>
          </cell>
          <cell r="H8">
            <v>1</v>
          </cell>
          <cell r="I8">
            <v>45</v>
          </cell>
          <cell r="J8">
            <v>656.94100000000003</v>
          </cell>
          <cell r="K8">
            <v>37.347999999999956</v>
          </cell>
          <cell r="L8">
            <v>180</v>
          </cell>
          <cell r="M8">
            <v>100</v>
          </cell>
          <cell r="N8">
            <v>0</v>
          </cell>
          <cell r="W8">
            <v>115.88139999999999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 t="str">
            <v>кг</v>
          </cell>
          <cell r="C9">
            <v>23.477</v>
          </cell>
          <cell r="E9">
            <v>9.1039999999999992</v>
          </cell>
          <cell r="F9">
            <v>13.641</v>
          </cell>
          <cell r="G9" t="str">
            <v>нов</v>
          </cell>
          <cell r="H9">
            <v>1</v>
          </cell>
          <cell r="I9" t="e">
            <v>#N/A</v>
          </cell>
          <cell r="J9">
            <v>10.503</v>
          </cell>
          <cell r="K9">
            <v>-1.3990000000000009</v>
          </cell>
          <cell r="L9">
            <v>0</v>
          </cell>
          <cell r="M9">
            <v>0</v>
          </cell>
          <cell r="N9">
            <v>0</v>
          </cell>
          <cell r="W9">
            <v>1.8207999999999998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434.77800000000002</v>
          </cell>
          <cell r="D10">
            <v>1152.097</v>
          </cell>
          <cell r="E10">
            <v>709.09199999999998</v>
          </cell>
          <cell r="F10">
            <v>148.04</v>
          </cell>
          <cell r="G10" t="str">
            <v>н</v>
          </cell>
          <cell r="H10">
            <v>1</v>
          </cell>
          <cell r="I10">
            <v>45</v>
          </cell>
          <cell r="J10">
            <v>686.48</v>
          </cell>
          <cell r="K10">
            <v>22.611999999999966</v>
          </cell>
          <cell r="L10">
            <v>100</v>
          </cell>
          <cell r="M10">
            <v>50</v>
          </cell>
          <cell r="N10">
            <v>100</v>
          </cell>
          <cell r="W10">
            <v>95.195999999999998</v>
          </cell>
          <cell r="X10">
            <v>170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1535.7570000000001</v>
          </cell>
          <cell r="D11">
            <v>4941.1030000000001</v>
          </cell>
          <cell r="E11">
            <v>1660.63</v>
          </cell>
          <cell r="F11">
            <v>1127.5250000000001</v>
          </cell>
          <cell r="G11" t="str">
            <v>н</v>
          </cell>
          <cell r="H11">
            <v>1</v>
          </cell>
          <cell r="I11">
            <v>45</v>
          </cell>
          <cell r="J11">
            <v>1554.8309999999999</v>
          </cell>
          <cell r="K11">
            <v>105.79900000000021</v>
          </cell>
          <cell r="L11">
            <v>350</v>
          </cell>
          <cell r="M11">
            <v>300</v>
          </cell>
          <cell r="N11">
            <v>0</v>
          </cell>
          <cell r="W11">
            <v>273.68240000000003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150.53800000000001</v>
          </cell>
          <cell r="D12">
            <v>481.67700000000002</v>
          </cell>
          <cell r="E12">
            <v>270.84500000000003</v>
          </cell>
          <cell r="F12">
            <v>36.591999999999999</v>
          </cell>
          <cell r="G12">
            <v>0</v>
          </cell>
          <cell r="H12">
            <v>1</v>
          </cell>
          <cell r="I12">
            <v>40</v>
          </cell>
          <cell r="J12">
            <v>281.98899999999998</v>
          </cell>
          <cell r="K12">
            <v>-11.143999999999949</v>
          </cell>
          <cell r="L12">
            <v>40</v>
          </cell>
          <cell r="M12">
            <v>0</v>
          </cell>
          <cell r="N12">
            <v>40</v>
          </cell>
          <cell r="W12">
            <v>33.07180000000001</v>
          </cell>
          <cell r="X12">
            <v>80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56</v>
          </cell>
          <cell r="D13">
            <v>713</v>
          </cell>
          <cell r="E13">
            <v>265</v>
          </cell>
          <cell r="F13">
            <v>181</v>
          </cell>
          <cell r="G13">
            <v>0</v>
          </cell>
          <cell r="H13">
            <v>0.5</v>
          </cell>
          <cell r="I13">
            <v>45</v>
          </cell>
          <cell r="J13">
            <v>278</v>
          </cell>
          <cell r="K13">
            <v>-13</v>
          </cell>
          <cell r="L13">
            <v>40</v>
          </cell>
          <cell r="M13">
            <v>0</v>
          </cell>
          <cell r="N13">
            <v>0</v>
          </cell>
          <cell r="W13">
            <v>31.4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734</v>
          </cell>
          <cell r="D14">
            <v>17186</v>
          </cell>
          <cell r="E14">
            <v>2013</v>
          </cell>
          <cell r="F14">
            <v>29</v>
          </cell>
          <cell r="G14" t="str">
            <v>н</v>
          </cell>
          <cell r="H14">
            <v>0.4</v>
          </cell>
          <cell r="I14">
            <v>45</v>
          </cell>
          <cell r="J14">
            <v>2396</v>
          </cell>
          <cell r="K14">
            <v>-383</v>
          </cell>
          <cell r="L14">
            <v>300</v>
          </cell>
          <cell r="M14">
            <v>0</v>
          </cell>
          <cell r="N14">
            <v>600</v>
          </cell>
          <cell r="W14">
            <v>180.6</v>
          </cell>
          <cell r="X14">
            <v>450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533</v>
          </cell>
          <cell r="D15">
            <v>15099</v>
          </cell>
          <cell r="E15">
            <v>4839</v>
          </cell>
          <cell r="F15">
            <v>1675</v>
          </cell>
          <cell r="G15">
            <v>0</v>
          </cell>
          <cell r="H15">
            <v>0.45</v>
          </cell>
          <cell r="I15">
            <v>45</v>
          </cell>
          <cell r="J15">
            <v>5199</v>
          </cell>
          <cell r="K15">
            <v>-360</v>
          </cell>
          <cell r="L15">
            <v>900</v>
          </cell>
          <cell r="M15">
            <v>900</v>
          </cell>
          <cell r="N15">
            <v>0</v>
          </cell>
          <cell r="W15">
            <v>585</v>
          </cell>
          <cell r="X15">
            <v>700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2390</v>
          </cell>
          <cell r="D16">
            <v>16520</v>
          </cell>
          <cell r="E16">
            <v>4435</v>
          </cell>
          <cell r="F16">
            <v>2377</v>
          </cell>
          <cell r="G16">
            <v>0</v>
          </cell>
          <cell r="H16">
            <v>0.45</v>
          </cell>
          <cell r="I16">
            <v>45</v>
          </cell>
          <cell r="J16">
            <v>4469</v>
          </cell>
          <cell r="K16">
            <v>-34</v>
          </cell>
          <cell r="L16">
            <v>900</v>
          </cell>
          <cell r="M16">
            <v>1000</v>
          </cell>
          <cell r="N16">
            <v>0</v>
          </cell>
          <cell r="W16">
            <v>683</v>
          </cell>
          <cell r="X16">
            <v>500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124</v>
          </cell>
          <cell r="D17">
            <v>591</v>
          </cell>
          <cell r="E17">
            <v>287</v>
          </cell>
          <cell r="F17">
            <v>84</v>
          </cell>
          <cell r="G17">
            <v>0</v>
          </cell>
          <cell r="H17">
            <v>0.5</v>
          </cell>
          <cell r="I17">
            <v>40</v>
          </cell>
          <cell r="J17">
            <v>287</v>
          </cell>
          <cell r="K17">
            <v>0</v>
          </cell>
          <cell r="L17">
            <v>40</v>
          </cell>
          <cell r="M17">
            <v>0</v>
          </cell>
          <cell r="N17">
            <v>20</v>
          </cell>
          <cell r="W17">
            <v>32.200000000000003</v>
          </cell>
          <cell r="X17">
            <v>50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41</v>
          </cell>
          <cell r="D18">
            <v>642</v>
          </cell>
          <cell r="E18">
            <v>582</v>
          </cell>
          <cell r="F18">
            <v>7</v>
          </cell>
          <cell r="G18">
            <v>0</v>
          </cell>
          <cell r="H18">
            <v>0.4</v>
          </cell>
          <cell r="I18">
            <v>50</v>
          </cell>
          <cell r="J18">
            <v>617</v>
          </cell>
          <cell r="K18">
            <v>-35</v>
          </cell>
          <cell r="L18">
            <v>30</v>
          </cell>
          <cell r="M18">
            <v>0</v>
          </cell>
          <cell r="N18">
            <v>40</v>
          </cell>
          <cell r="W18">
            <v>22.4</v>
          </cell>
          <cell r="X18">
            <v>60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189</v>
          </cell>
          <cell r="D19">
            <v>325</v>
          </cell>
          <cell r="E19">
            <v>132</v>
          </cell>
          <cell r="F19">
            <v>68</v>
          </cell>
          <cell r="G19">
            <v>0</v>
          </cell>
          <cell r="H19">
            <v>0.17</v>
          </cell>
          <cell r="I19">
            <v>180</v>
          </cell>
          <cell r="J19">
            <v>144</v>
          </cell>
          <cell r="K19">
            <v>-12</v>
          </cell>
          <cell r="L19">
            <v>0</v>
          </cell>
          <cell r="M19">
            <v>0</v>
          </cell>
          <cell r="N19">
            <v>50</v>
          </cell>
          <cell r="W19">
            <v>26.4</v>
          </cell>
          <cell r="X19">
            <v>200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166</v>
          </cell>
          <cell r="D20">
            <v>1774</v>
          </cell>
          <cell r="E20">
            <v>308</v>
          </cell>
          <cell r="F20">
            <v>71</v>
          </cell>
          <cell r="G20">
            <v>0</v>
          </cell>
          <cell r="H20">
            <v>0.45</v>
          </cell>
          <cell r="I20">
            <v>45</v>
          </cell>
          <cell r="J20">
            <v>307</v>
          </cell>
          <cell r="K20">
            <v>1</v>
          </cell>
          <cell r="L20">
            <v>70</v>
          </cell>
          <cell r="M20">
            <v>0</v>
          </cell>
          <cell r="N20">
            <v>140</v>
          </cell>
          <cell r="W20">
            <v>61.6</v>
          </cell>
          <cell r="X20">
            <v>90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1362</v>
          </cell>
          <cell r="D21">
            <v>1293</v>
          </cell>
          <cell r="E21">
            <v>845</v>
          </cell>
          <cell r="F21">
            <v>205</v>
          </cell>
          <cell r="G21">
            <v>0</v>
          </cell>
          <cell r="H21">
            <v>0.5</v>
          </cell>
          <cell r="I21">
            <v>60</v>
          </cell>
          <cell r="J21">
            <v>392</v>
          </cell>
          <cell r="K21">
            <v>453</v>
          </cell>
          <cell r="L21">
            <v>150</v>
          </cell>
          <cell r="M21">
            <v>100</v>
          </cell>
          <cell r="N21">
            <v>180</v>
          </cell>
          <cell r="W21">
            <v>149</v>
          </cell>
          <cell r="X21">
            <v>300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75</v>
          </cell>
          <cell r="D22">
            <v>909</v>
          </cell>
          <cell r="E22">
            <v>299</v>
          </cell>
          <cell r="F22">
            <v>79</v>
          </cell>
          <cell r="G22">
            <v>0</v>
          </cell>
          <cell r="H22">
            <v>0.3</v>
          </cell>
          <cell r="I22">
            <v>40</v>
          </cell>
          <cell r="J22">
            <v>336</v>
          </cell>
          <cell r="K22">
            <v>-37</v>
          </cell>
          <cell r="L22">
            <v>50</v>
          </cell>
          <cell r="M22">
            <v>0</v>
          </cell>
          <cell r="N22">
            <v>60</v>
          </cell>
          <cell r="W22">
            <v>50.2</v>
          </cell>
          <cell r="X22">
            <v>100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25</v>
          </cell>
          <cell r="D23">
            <v>224</v>
          </cell>
          <cell r="E23">
            <v>127</v>
          </cell>
          <cell r="F23">
            <v>33</v>
          </cell>
          <cell r="G23">
            <v>0</v>
          </cell>
          <cell r="H23">
            <v>0.5</v>
          </cell>
          <cell r="I23">
            <v>60</v>
          </cell>
          <cell r="J23">
            <v>156</v>
          </cell>
          <cell r="K23">
            <v>-29</v>
          </cell>
          <cell r="L23">
            <v>30</v>
          </cell>
          <cell r="M23">
            <v>0</v>
          </cell>
          <cell r="N23">
            <v>30</v>
          </cell>
          <cell r="W23">
            <v>19.399999999999999</v>
          </cell>
          <cell r="X23">
            <v>40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24</v>
          </cell>
          <cell r="D24">
            <v>146</v>
          </cell>
          <cell r="E24">
            <v>37</v>
          </cell>
          <cell r="F24">
            <v>6</v>
          </cell>
          <cell r="G24">
            <v>0</v>
          </cell>
          <cell r="H24">
            <v>0.35</v>
          </cell>
          <cell r="I24">
            <v>35</v>
          </cell>
          <cell r="J24">
            <v>76</v>
          </cell>
          <cell r="K24">
            <v>-39</v>
          </cell>
          <cell r="L24">
            <v>20</v>
          </cell>
          <cell r="M24">
            <v>0</v>
          </cell>
          <cell r="N24">
            <v>20</v>
          </cell>
          <cell r="W24">
            <v>7.4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474</v>
          </cell>
          <cell r="D25">
            <v>2502</v>
          </cell>
          <cell r="E25">
            <v>1242</v>
          </cell>
          <cell r="F25">
            <v>892</v>
          </cell>
          <cell r="G25">
            <v>0</v>
          </cell>
          <cell r="H25">
            <v>0.17</v>
          </cell>
          <cell r="I25">
            <v>180</v>
          </cell>
          <cell r="J25">
            <v>1265</v>
          </cell>
          <cell r="K25">
            <v>-23</v>
          </cell>
          <cell r="L25">
            <v>0</v>
          </cell>
          <cell r="M25">
            <v>0</v>
          </cell>
          <cell r="N25">
            <v>0</v>
          </cell>
          <cell r="W25">
            <v>206.4</v>
          </cell>
          <cell r="X25">
            <v>1000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103</v>
          </cell>
          <cell r="D26">
            <v>1750</v>
          </cell>
          <cell r="E26">
            <v>324</v>
          </cell>
          <cell r="F26">
            <v>-54</v>
          </cell>
          <cell r="G26">
            <v>0</v>
          </cell>
          <cell r="H26">
            <v>0.38</v>
          </cell>
          <cell r="I26">
            <v>40</v>
          </cell>
          <cell r="J26">
            <v>349</v>
          </cell>
          <cell r="K26">
            <v>-25</v>
          </cell>
          <cell r="L26">
            <v>5</v>
          </cell>
          <cell r="M26">
            <v>50</v>
          </cell>
          <cell r="N26">
            <v>150</v>
          </cell>
          <cell r="W26">
            <v>48</v>
          </cell>
          <cell r="X26">
            <v>130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713</v>
          </cell>
          <cell r="D27">
            <v>7994</v>
          </cell>
          <cell r="E27">
            <v>1253</v>
          </cell>
          <cell r="F27">
            <v>133</v>
          </cell>
          <cell r="G27">
            <v>0</v>
          </cell>
          <cell r="H27">
            <v>0.35</v>
          </cell>
          <cell r="I27">
            <v>45</v>
          </cell>
          <cell r="J27">
            <v>1300</v>
          </cell>
          <cell r="K27">
            <v>-47</v>
          </cell>
          <cell r="L27">
            <v>300</v>
          </cell>
          <cell r="M27">
            <v>250</v>
          </cell>
          <cell r="N27">
            <v>400</v>
          </cell>
          <cell r="W27">
            <v>223</v>
          </cell>
          <cell r="X27">
            <v>300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233</v>
          </cell>
          <cell r="D28">
            <v>3356</v>
          </cell>
          <cell r="E28">
            <v>404</v>
          </cell>
          <cell r="F28">
            <v>44</v>
          </cell>
          <cell r="G28">
            <v>0</v>
          </cell>
          <cell r="H28">
            <v>0.35</v>
          </cell>
          <cell r="I28">
            <v>45</v>
          </cell>
          <cell r="J28">
            <v>557</v>
          </cell>
          <cell r="K28">
            <v>-153</v>
          </cell>
          <cell r="L28">
            <v>80</v>
          </cell>
          <cell r="M28">
            <v>60</v>
          </cell>
          <cell r="N28">
            <v>70</v>
          </cell>
          <cell r="W28">
            <v>41.2</v>
          </cell>
          <cell r="X28">
            <v>100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225</v>
          </cell>
          <cell r="D29">
            <v>7853</v>
          </cell>
          <cell r="E29">
            <v>951</v>
          </cell>
          <cell r="F29">
            <v>16</v>
          </cell>
          <cell r="G29">
            <v>0</v>
          </cell>
          <cell r="H29">
            <v>0.35</v>
          </cell>
          <cell r="I29">
            <v>45</v>
          </cell>
          <cell r="J29">
            <v>1314</v>
          </cell>
          <cell r="K29">
            <v>-363</v>
          </cell>
          <cell r="L29">
            <v>150</v>
          </cell>
          <cell r="M29">
            <v>150</v>
          </cell>
          <cell r="N29">
            <v>200</v>
          </cell>
          <cell r="W29">
            <v>97.8</v>
          </cell>
          <cell r="X29">
            <v>250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733</v>
          </cell>
          <cell r="D30">
            <v>5594</v>
          </cell>
          <cell r="E30">
            <v>1087</v>
          </cell>
          <cell r="F30">
            <v>43</v>
          </cell>
          <cell r="G30">
            <v>0</v>
          </cell>
          <cell r="H30">
            <v>0.35</v>
          </cell>
          <cell r="I30">
            <v>45</v>
          </cell>
          <cell r="J30">
            <v>1325</v>
          </cell>
          <cell r="K30">
            <v>-238</v>
          </cell>
          <cell r="L30">
            <v>250</v>
          </cell>
          <cell r="M30">
            <v>250</v>
          </cell>
          <cell r="N30">
            <v>350</v>
          </cell>
          <cell r="W30">
            <v>187.4</v>
          </cell>
          <cell r="X30">
            <v>400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159.42400000000001</v>
          </cell>
          <cell r="D31">
            <v>1284.117</v>
          </cell>
          <cell r="E31">
            <v>564.38400000000001</v>
          </cell>
          <cell r="F31">
            <v>242.90899999999999</v>
          </cell>
          <cell r="G31">
            <v>0</v>
          </cell>
          <cell r="H31">
            <v>1</v>
          </cell>
          <cell r="I31">
            <v>50</v>
          </cell>
          <cell r="J31">
            <v>546.255</v>
          </cell>
          <cell r="K31">
            <v>18.129000000000019</v>
          </cell>
          <cell r="L31">
            <v>90</v>
          </cell>
          <cell r="M31">
            <v>0</v>
          </cell>
          <cell r="N31">
            <v>110</v>
          </cell>
          <cell r="W31">
            <v>88.566800000000001</v>
          </cell>
          <cell r="X31">
            <v>100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1921.9880000000001</v>
          </cell>
          <cell r="D32">
            <v>38198.978999999999</v>
          </cell>
          <cell r="E32">
            <v>7081.62</v>
          </cell>
          <cell r="F32">
            <v>3441.2489999999998</v>
          </cell>
          <cell r="G32">
            <v>0</v>
          </cell>
          <cell r="H32">
            <v>1</v>
          </cell>
          <cell r="I32">
            <v>50</v>
          </cell>
          <cell r="J32">
            <v>7220.8630000000003</v>
          </cell>
          <cell r="K32">
            <v>-139.24300000000039</v>
          </cell>
          <cell r="L32">
            <v>1000</v>
          </cell>
          <cell r="M32">
            <v>1000</v>
          </cell>
          <cell r="N32">
            <v>200</v>
          </cell>
          <cell r="W32">
            <v>1073.9397999999999</v>
          </cell>
          <cell r="X32">
            <v>1000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101.242</v>
          </cell>
          <cell r="D33">
            <v>983.31799999999998</v>
          </cell>
          <cell r="E33">
            <v>356.12799999999999</v>
          </cell>
          <cell r="F33">
            <v>261.904</v>
          </cell>
          <cell r="G33">
            <v>0</v>
          </cell>
          <cell r="H33">
            <v>1</v>
          </cell>
          <cell r="I33">
            <v>50</v>
          </cell>
          <cell r="J33">
            <v>365.88</v>
          </cell>
          <cell r="K33">
            <v>-9.7520000000000095</v>
          </cell>
          <cell r="L33">
            <v>60</v>
          </cell>
          <cell r="M33">
            <v>0</v>
          </cell>
          <cell r="N33">
            <v>0</v>
          </cell>
          <cell r="W33">
            <v>57.404399999999995</v>
          </cell>
          <cell r="X33">
            <v>50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567.94799999999998</v>
          </cell>
          <cell r="D34">
            <v>2082.9960000000001</v>
          </cell>
          <cell r="E34">
            <v>793.54899999999998</v>
          </cell>
          <cell r="F34">
            <v>649.97500000000002</v>
          </cell>
          <cell r="G34">
            <v>0</v>
          </cell>
          <cell r="H34">
            <v>1</v>
          </cell>
          <cell r="I34">
            <v>50</v>
          </cell>
          <cell r="J34">
            <v>782.84299999999996</v>
          </cell>
          <cell r="K34">
            <v>10.706000000000017</v>
          </cell>
          <cell r="L34">
            <v>150</v>
          </cell>
          <cell r="M34">
            <v>100</v>
          </cell>
          <cell r="N34">
            <v>0</v>
          </cell>
          <cell r="W34">
            <v>128.04379999999998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187.142</v>
          </cell>
          <cell r="D35">
            <v>1838.9829999999999</v>
          </cell>
          <cell r="E35">
            <v>300.96600000000001</v>
          </cell>
          <cell r="F35">
            <v>144.32599999999999</v>
          </cell>
          <cell r="G35">
            <v>0</v>
          </cell>
          <cell r="H35">
            <v>1</v>
          </cell>
          <cell r="I35">
            <v>60</v>
          </cell>
          <cell r="J35">
            <v>316.45699999999999</v>
          </cell>
          <cell r="K35">
            <v>-15.490999999999985</v>
          </cell>
          <cell r="L35">
            <v>50</v>
          </cell>
          <cell r="M35">
            <v>0</v>
          </cell>
          <cell r="N35">
            <v>40</v>
          </cell>
          <cell r="W35">
            <v>52.978200000000001</v>
          </cell>
          <cell r="X35">
            <v>100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4186.8130000000001</v>
          </cell>
          <cell r="D36">
            <v>118885.34299999999</v>
          </cell>
          <cell r="E36">
            <v>12312.174000000001</v>
          </cell>
          <cell r="F36">
            <v>5219.03</v>
          </cell>
          <cell r="G36">
            <v>0</v>
          </cell>
          <cell r="H36">
            <v>1</v>
          </cell>
          <cell r="I36">
            <v>60</v>
          </cell>
          <cell r="J36">
            <v>12233.252</v>
          </cell>
          <cell r="K36">
            <v>78.92200000000048</v>
          </cell>
          <cell r="L36">
            <v>1600</v>
          </cell>
          <cell r="M36">
            <v>1500</v>
          </cell>
          <cell r="N36">
            <v>0</v>
          </cell>
          <cell r="W36">
            <v>1814.9918000000002</v>
          </cell>
          <cell r="X36">
            <v>2500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14.018000000000001</v>
          </cell>
          <cell r="D37">
            <v>811.78399999999999</v>
          </cell>
          <cell r="E37">
            <v>181.43100000000001</v>
          </cell>
          <cell r="F37">
            <v>178.76900000000001</v>
          </cell>
          <cell r="G37" t="str">
            <v>н</v>
          </cell>
          <cell r="H37">
            <v>1</v>
          </cell>
          <cell r="I37">
            <v>55</v>
          </cell>
          <cell r="J37">
            <v>286.358</v>
          </cell>
          <cell r="K37">
            <v>-104.92699999999999</v>
          </cell>
          <cell r="L37">
            <v>40</v>
          </cell>
          <cell r="M37">
            <v>30</v>
          </cell>
          <cell r="N37">
            <v>30</v>
          </cell>
          <cell r="W37">
            <v>14.716200000000004</v>
          </cell>
          <cell r="X37">
            <v>30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97.558999999999997</v>
          </cell>
          <cell r="D38">
            <v>197.31100000000001</v>
          </cell>
          <cell r="E38">
            <v>96.611999999999995</v>
          </cell>
          <cell r="F38">
            <v>59.796999999999997</v>
          </cell>
          <cell r="G38">
            <v>0</v>
          </cell>
          <cell r="H38">
            <v>1</v>
          </cell>
          <cell r="I38">
            <v>50</v>
          </cell>
          <cell r="J38">
            <v>94.97</v>
          </cell>
          <cell r="K38">
            <v>1.6419999999999959</v>
          </cell>
          <cell r="L38">
            <v>0</v>
          </cell>
          <cell r="M38">
            <v>0</v>
          </cell>
          <cell r="N38">
            <v>0</v>
          </cell>
          <cell r="W38">
            <v>14.080399999999997</v>
          </cell>
          <cell r="X38">
            <v>30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153.904</v>
          </cell>
          <cell r="D39">
            <v>1455.4770000000001</v>
          </cell>
          <cell r="E39">
            <v>734.69600000000003</v>
          </cell>
          <cell r="F39">
            <v>310.661</v>
          </cell>
          <cell r="G39">
            <v>0</v>
          </cell>
          <cell r="H39">
            <v>1</v>
          </cell>
          <cell r="I39">
            <v>50</v>
          </cell>
          <cell r="J39">
            <v>709.78300000000002</v>
          </cell>
          <cell r="K39">
            <v>24.913000000000011</v>
          </cell>
          <cell r="L39">
            <v>100</v>
          </cell>
          <cell r="M39">
            <v>100</v>
          </cell>
          <cell r="N39">
            <v>0</v>
          </cell>
          <cell r="W39">
            <v>112.05120000000002</v>
          </cell>
          <cell r="X39">
            <v>170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3137.2280000000001</v>
          </cell>
          <cell r="D40">
            <v>20582.645</v>
          </cell>
          <cell r="E40">
            <v>6168.8029999999999</v>
          </cell>
          <cell r="F40">
            <v>2425.0509999999999</v>
          </cell>
          <cell r="G40">
            <v>0</v>
          </cell>
          <cell r="H40">
            <v>1</v>
          </cell>
          <cell r="I40">
            <v>60</v>
          </cell>
          <cell r="J40">
            <v>6083.4549999999999</v>
          </cell>
          <cell r="K40">
            <v>85.347999999999956</v>
          </cell>
          <cell r="L40">
            <v>1000</v>
          </cell>
          <cell r="M40">
            <v>800</v>
          </cell>
          <cell r="N40">
            <v>1400</v>
          </cell>
          <cell r="W40">
            <v>932.38259999999991</v>
          </cell>
          <cell r="X40">
            <v>1000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2510.9899999999998</v>
          </cell>
          <cell r="D41">
            <v>23086.507000000001</v>
          </cell>
          <cell r="E41">
            <v>5730.683</v>
          </cell>
          <cell r="F41">
            <v>2680.518</v>
          </cell>
          <cell r="G41">
            <v>0</v>
          </cell>
          <cell r="H41">
            <v>1</v>
          </cell>
          <cell r="I41">
            <v>60</v>
          </cell>
          <cell r="J41">
            <v>5686.2370000000001</v>
          </cell>
          <cell r="K41">
            <v>44.445999999999913</v>
          </cell>
          <cell r="L41">
            <v>900</v>
          </cell>
          <cell r="M41">
            <v>800</v>
          </cell>
          <cell r="N41">
            <v>400</v>
          </cell>
          <cell r="W41">
            <v>875.90260000000001</v>
          </cell>
          <cell r="X41">
            <v>900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163.85300000000001</v>
          </cell>
          <cell r="D42">
            <v>586.39300000000003</v>
          </cell>
          <cell r="E42">
            <v>378.74</v>
          </cell>
          <cell r="F42">
            <v>39.430999999999997</v>
          </cell>
          <cell r="G42">
            <v>0</v>
          </cell>
          <cell r="H42">
            <v>1</v>
          </cell>
          <cell r="I42">
            <v>60</v>
          </cell>
          <cell r="J42">
            <v>365.27300000000002</v>
          </cell>
          <cell r="K42">
            <v>13.466999999999985</v>
          </cell>
          <cell r="L42">
            <v>60</v>
          </cell>
          <cell r="M42">
            <v>0</v>
          </cell>
          <cell r="N42">
            <v>120</v>
          </cell>
          <cell r="W42">
            <v>67.242000000000004</v>
          </cell>
          <cell r="X42">
            <v>150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154.92099999999999</v>
          </cell>
          <cell r="D43">
            <v>874.08600000000001</v>
          </cell>
          <cell r="E43">
            <v>379.50099999999998</v>
          </cell>
          <cell r="F43">
            <v>249.82900000000001</v>
          </cell>
          <cell r="G43">
            <v>0</v>
          </cell>
          <cell r="H43">
            <v>1</v>
          </cell>
          <cell r="I43">
            <v>60</v>
          </cell>
          <cell r="J43">
            <v>360.59199999999998</v>
          </cell>
          <cell r="K43">
            <v>18.908999999999992</v>
          </cell>
          <cell r="L43">
            <v>70</v>
          </cell>
          <cell r="M43">
            <v>0</v>
          </cell>
          <cell r="N43">
            <v>0</v>
          </cell>
          <cell r="W43">
            <v>72.738</v>
          </cell>
          <cell r="X43">
            <v>100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17.706</v>
          </cell>
          <cell r="D44">
            <v>59.572000000000003</v>
          </cell>
          <cell r="E44">
            <v>48.363</v>
          </cell>
          <cell r="F44">
            <v>16.760000000000002</v>
          </cell>
          <cell r="G44">
            <v>0</v>
          </cell>
          <cell r="H44">
            <v>1</v>
          </cell>
          <cell r="I44">
            <v>180</v>
          </cell>
          <cell r="J44">
            <v>48.682000000000002</v>
          </cell>
          <cell r="K44">
            <v>-0.31900000000000261</v>
          </cell>
          <cell r="L44">
            <v>20</v>
          </cell>
          <cell r="M44">
            <v>0</v>
          </cell>
          <cell r="N44">
            <v>0</v>
          </cell>
          <cell r="W44">
            <v>5.5994000000000002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234.97399999999999</v>
          </cell>
          <cell r="D45">
            <v>1354.203</v>
          </cell>
          <cell r="E45">
            <v>748.84</v>
          </cell>
          <cell r="F45">
            <v>164.93700000000001</v>
          </cell>
          <cell r="G45">
            <v>0</v>
          </cell>
          <cell r="H45">
            <v>1</v>
          </cell>
          <cell r="I45">
            <v>60</v>
          </cell>
          <cell r="J45">
            <v>721.69500000000005</v>
          </cell>
          <cell r="K45">
            <v>27.144999999999982</v>
          </cell>
          <cell r="L45">
            <v>130</v>
          </cell>
          <cell r="M45">
            <v>0</v>
          </cell>
          <cell r="N45">
            <v>250</v>
          </cell>
          <cell r="W45">
            <v>131.87799999999999</v>
          </cell>
          <cell r="X45">
            <v>200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60.558999999999997</v>
          </cell>
          <cell r="D46">
            <v>360.88400000000001</v>
          </cell>
          <cell r="E46">
            <v>101.744</v>
          </cell>
          <cell r="F46">
            <v>66.638000000000005</v>
          </cell>
          <cell r="G46" t="str">
            <v>н</v>
          </cell>
          <cell r="H46">
            <v>1</v>
          </cell>
          <cell r="I46">
            <v>35</v>
          </cell>
          <cell r="J46">
            <v>102.265</v>
          </cell>
          <cell r="K46">
            <v>-0.5210000000000008</v>
          </cell>
          <cell r="L46">
            <v>10</v>
          </cell>
          <cell r="M46">
            <v>0</v>
          </cell>
          <cell r="N46">
            <v>0</v>
          </cell>
          <cell r="W46">
            <v>9.3978000000000002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123.71899999999999</v>
          </cell>
          <cell r="D47">
            <v>290.98399999999998</v>
          </cell>
          <cell r="E47">
            <v>186.50700000000001</v>
          </cell>
          <cell r="F47">
            <v>39.700000000000003</v>
          </cell>
          <cell r="G47">
            <v>0</v>
          </cell>
          <cell r="H47">
            <v>1</v>
          </cell>
          <cell r="I47">
            <v>30</v>
          </cell>
          <cell r="J47">
            <v>189.41499999999999</v>
          </cell>
          <cell r="K47">
            <v>-2.907999999999987</v>
          </cell>
          <cell r="L47">
            <v>30</v>
          </cell>
          <cell r="M47">
            <v>0</v>
          </cell>
          <cell r="N47">
            <v>20</v>
          </cell>
          <cell r="W47">
            <v>21.598600000000001</v>
          </cell>
          <cell r="X47">
            <v>40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209.041</v>
          </cell>
          <cell r="D48">
            <v>372.536</v>
          </cell>
          <cell r="E48">
            <v>319.48599999999999</v>
          </cell>
          <cell r="F48">
            <v>29.968</v>
          </cell>
          <cell r="G48" t="str">
            <v>н</v>
          </cell>
          <cell r="H48">
            <v>1</v>
          </cell>
          <cell r="I48">
            <v>30</v>
          </cell>
          <cell r="J48">
            <v>332</v>
          </cell>
          <cell r="K48">
            <v>-12.51400000000001</v>
          </cell>
          <cell r="L48">
            <v>0</v>
          </cell>
          <cell r="M48">
            <v>0</v>
          </cell>
          <cell r="N48">
            <v>120</v>
          </cell>
          <cell r="W48">
            <v>44.991799999999998</v>
          </cell>
          <cell r="X48">
            <v>60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456.887</v>
          </cell>
          <cell r="D49">
            <v>2679.0509999999999</v>
          </cell>
          <cell r="E49">
            <v>1333.568</v>
          </cell>
          <cell r="F49">
            <v>592.39700000000005</v>
          </cell>
          <cell r="G49">
            <v>0</v>
          </cell>
          <cell r="H49">
            <v>1</v>
          </cell>
          <cell r="I49">
            <v>30</v>
          </cell>
          <cell r="J49">
            <v>1325.8040000000001</v>
          </cell>
          <cell r="K49">
            <v>7.7639999999998963</v>
          </cell>
          <cell r="L49">
            <v>200</v>
          </cell>
          <cell r="M49">
            <v>100</v>
          </cell>
          <cell r="N49">
            <v>0</v>
          </cell>
          <cell r="W49">
            <v>199.52379999999999</v>
          </cell>
          <cell r="X49">
            <v>250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63.57</v>
          </cell>
          <cell r="D50">
            <v>265.3</v>
          </cell>
          <cell r="E50">
            <v>63.423000000000002</v>
          </cell>
          <cell r="F50">
            <v>30.919</v>
          </cell>
          <cell r="G50">
            <v>0</v>
          </cell>
          <cell r="H50">
            <v>1</v>
          </cell>
          <cell r="I50">
            <v>40</v>
          </cell>
          <cell r="J50">
            <v>72.650999999999996</v>
          </cell>
          <cell r="K50">
            <v>-9.2279999999999944</v>
          </cell>
          <cell r="L50">
            <v>0</v>
          </cell>
          <cell r="M50">
            <v>0</v>
          </cell>
          <cell r="N50">
            <v>30</v>
          </cell>
          <cell r="W50">
            <v>12.6846</v>
          </cell>
          <cell r="X50">
            <v>20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150.4</v>
          </cell>
          <cell r="D51">
            <v>638.04100000000005</v>
          </cell>
          <cell r="E51">
            <v>285.03500000000003</v>
          </cell>
          <cell r="F51">
            <v>75.656999999999996</v>
          </cell>
          <cell r="G51" t="str">
            <v>н</v>
          </cell>
          <cell r="H51">
            <v>1</v>
          </cell>
          <cell r="I51">
            <v>35</v>
          </cell>
          <cell r="J51">
            <v>278.06299999999999</v>
          </cell>
          <cell r="K51">
            <v>6.9720000000000368</v>
          </cell>
          <cell r="L51">
            <v>0</v>
          </cell>
          <cell r="M51">
            <v>0</v>
          </cell>
          <cell r="N51">
            <v>60</v>
          </cell>
          <cell r="W51">
            <v>37.996200000000002</v>
          </cell>
          <cell r="X51">
            <v>70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128.32499999999999</v>
          </cell>
          <cell r="D52">
            <v>458.18200000000002</v>
          </cell>
          <cell r="E52">
            <v>148.98699999999999</v>
          </cell>
          <cell r="F52">
            <v>31.329000000000001</v>
          </cell>
          <cell r="G52">
            <v>0</v>
          </cell>
          <cell r="H52">
            <v>1</v>
          </cell>
          <cell r="I52">
            <v>30</v>
          </cell>
          <cell r="J52">
            <v>155.04599999999999</v>
          </cell>
          <cell r="K52">
            <v>-6.0589999999999975</v>
          </cell>
          <cell r="L52">
            <v>0</v>
          </cell>
          <cell r="M52">
            <v>0</v>
          </cell>
          <cell r="N52">
            <v>40</v>
          </cell>
          <cell r="W52">
            <v>21.7502</v>
          </cell>
          <cell r="X52">
            <v>40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101.35899999999999</v>
          </cell>
          <cell r="D53">
            <v>1344.1379999999999</v>
          </cell>
          <cell r="E53">
            <v>465.185</v>
          </cell>
          <cell r="F53">
            <v>36.079000000000001</v>
          </cell>
          <cell r="G53" t="str">
            <v>н</v>
          </cell>
          <cell r="H53">
            <v>1</v>
          </cell>
          <cell r="I53">
            <v>45</v>
          </cell>
          <cell r="J53">
            <v>494.09699999999998</v>
          </cell>
          <cell r="K53">
            <v>-28.911999999999978</v>
          </cell>
          <cell r="L53">
            <v>60</v>
          </cell>
          <cell r="M53">
            <v>0</v>
          </cell>
          <cell r="N53">
            <v>200</v>
          </cell>
          <cell r="W53">
            <v>75.088400000000007</v>
          </cell>
          <cell r="X53">
            <v>110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165.273</v>
          </cell>
          <cell r="D54">
            <v>1426.81</v>
          </cell>
          <cell r="E54">
            <v>289.14999999999998</v>
          </cell>
          <cell r="F54">
            <v>-0.79800000000000004</v>
          </cell>
          <cell r="G54" t="str">
            <v>н</v>
          </cell>
          <cell r="H54">
            <v>1</v>
          </cell>
          <cell r="I54">
            <v>45</v>
          </cell>
          <cell r="J54">
            <v>493.24900000000002</v>
          </cell>
          <cell r="K54">
            <v>-204.09900000000005</v>
          </cell>
          <cell r="L54">
            <v>30</v>
          </cell>
          <cell r="M54">
            <v>0</v>
          </cell>
          <cell r="N54">
            <v>150</v>
          </cell>
          <cell r="W54">
            <v>32.719599999999993</v>
          </cell>
          <cell r="X54">
            <v>100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181.68799999999999</v>
          </cell>
          <cell r="D55">
            <v>1413.7170000000001</v>
          </cell>
          <cell r="E55">
            <v>273.42500000000001</v>
          </cell>
          <cell r="F55">
            <v>4.0000000000000001E-3</v>
          </cell>
          <cell r="G55" t="str">
            <v>н</v>
          </cell>
          <cell r="H55">
            <v>1</v>
          </cell>
          <cell r="I55">
            <v>45</v>
          </cell>
          <cell r="J55">
            <v>383.71100000000001</v>
          </cell>
          <cell r="K55">
            <v>-110.286</v>
          </cell>
          <cell r="L55">
            <v>50</v>
          </cell>
          <cell r="M55">
            <v>0</v>
          </cell>
          <cell r="N55">
            <v>150</v>
          </cell>
          <cell r="W55">
            <v>47.68</v>
          </cell>
          <cell r="X55">
            <v>100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1726</v>
          </cell>
          <cell r="D56">
            <v>7512</v>
          </cell>
          <cell r="E56">
            <v>3059</v>
          </cell>
          <cell r="F56">
            <v>918</v>
          </cell>
          <cell r="G56" t="str">
            <v>акк</v>
          </cell>
          <cell r="H56">
            <v>0.35</v>
          </cell>
          <cell r="I56">
            <v>40</v>
          </cell>
          <cell r="J56">
            <v>2725</v>
          </cell>
          <cell r="K56">
            <v>334</v>
          </cell>
          <cell r="L56">
            <v>800</v>
          </cell>
          <cell r="M56">
            <v>500</v>
          </cell>
          <cell r="N56">
            <v>500</v>
          </cell>
          <cell r="W56">
            <v>511</v>
          </cell>
          <cell r="X56">
            <v>600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4171</v>
          </cell>
          <cell r="D57">
            <v>14195</v>
          </cell>
          <cell r="E57">
            <v>5254</v>
          </cell>
          <cell r="F57">
            <v>2709</v>
          </cell>
          <cell r="G57" t="str">
            <v>акк</v>
          </cell>
          <cell r="H57">
            <v>0.4</v>
          </cell>
          <cell r="I57">
            <v>40</v>
          </cell>
          <cell r="J57">
            <v>4347</v>
          </cell>
          <cell r="K57">
            <v>907</v>
          </cell>
          <cell r="L57">
            <v>1400</v>
          </cell>
          <cell r="M57">
            <v>1000</v>
          </cell>
          <cell r="N57">
            <v>0</v>
          </cell>
          <cell r="W57">
            <v>904.4</v>
          </cell>
          <cell r="X57">
            <v>600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2073</v>
          </cell>
          <cell r="D58">
            <v>23791</v>
          </cell>
          <cell r="E58">
            <v>4601</v>
          </cell>
          <cell r="F58">
            <v>1418</v>
          </cell>
          <cell r="G58">
            <v>0</v>
          </cell>
          <cell r="H58">
            <v>0.45</v>
          </cell>
          <cell r="I58">
            <v>45</v>
          </cell>
          <cell r="J58">
            <v>4600</v>
          </cell>
          <cell r="K58">
            <v>1</v>
          </cell>
          <cell r="L58">
            <v>800</v>
          </cell>
          <cell r="M58">
            <v>500</v>
          </cell>
          <cell r="N58">
            <v>1200</v>
          </cell>
          <cell r="W58">
            <v>804.2</v>
          </cell>
          <cell r="X58">
            <v>900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1891.105</v>
          </cell>
          <cell r="D59">
            <v>2090.9499999999998</v>
          </cell>
          <cell r="E59">
            <v>1251</v>
          </cell>
          <cell r="F59">
            <v>510</v>
          </cell>
          <cell r="G59" t="str">
            <v>акк</v>
          </cell>
          <cell r="H59">
            <v>1</v>
          </cell>
          <cell r="I59">
            <v>40</v>
          </cell>
          <cell r="J59">
            <v>733.23099999999999</v>
          </cell>
          <cell r="K59">
            <v>517.76900000000001</v>
          </cell>
          <cell r="L59">
            <v>250</v>
          </cell>
          <cell r="M59">
            <v>0</v>
          </cell>
          <cell r="N59">
            <v>250</v>
          </cell>
          <cell r="W59">
            <v>215.66300000000001</v>
          </cell>
          <cell r="X59">
            <v>280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555</v>
          </cell>
          <cell r="D60">
            <v>1605</v>
          </cell>
          <cell r="E60">
            <v>507</v>
          </cell>
          <cell r="F60">
            <v>440</v>
          </cell>
          <cell r="G60">
            <v>0</v>
          </cell>
          <cell r="H60">
            <v>0.1</v>
          </cell>
          <cell r="I60">
            <v>730</v>
          </cell>
          <cell r="J60">
            <v>512</v>
          </cell>
          <cell r="K60">
            <v>-5</v>
          </cell>
          <cell r="L60">
            <v>0</v>
          </cell>
          <cell r="M60">
            <v>0</v>
          </cell>
          <cell r="N60">
            <v>500</v>
          </cell>
          <cell r="W60">
            <v>101.4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74</v>
          </cell>
          <cell r="D61">
            <v>54</v>
          </cell>
          <cell r="E61">
            <v>119</v>
          </cell>
          <cell r="F61">
            <v>-9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149</v>
          </cell>
          <cell r="K61">
            <v>-30</v>
          </cell>
          <cell r="L61">
            <v>20</v>
          </cell>
          <cell r="M61">
            <v>0</v>
          </cell>
          <cell r="N61">
            <v>80</v>
          </cell>
          <cell r="W61">
            <v>23.8</v>
          </cell>
          <cell r="X61">
            <v>50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562</v>
          </cell>
          <cell r="D62">
            <v>10053</v>
          </cell>
          <cell r="E62">
            <v>1463</v>
          </cell>
          <cell r="F62">
            <v>31</v>
          </cell>
          <cell r="G62">
            <v>0</v>
          </cell>
          <cell r="H62">
            <v>0.35</v>
          </cell>
          <cell r="I62">
            <v>40</v>
          </cell>
          <cell r="J62">
            <v>1689</v>
          </cell>
          <cell r="K62">
            <v>-226</v>
          </cell>
          <cell r="L62">
            <v>300</v>
          </cell>
          <cell r="M62">
            <v>0</v>
          </cell>
          <cell r="N62">
            <v>600</v>
          </cell>
          <cell r="W62">
            <v>237.4</v>
          </cell>
          <cell r="X62">
            <v>500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153.768</v>
          </cell>
          <cell r="D63">
            <v>568.10400000000004</v>
          </cell>
          <cell r="E63">
            <v>239.00399999999999</v>
          </cell>
          <cell r="F63">
            <v>84.844999999999999</v>
          </cell>
          <cell r="G63">
            <v>0</v>
          </cell>
          <cell r="H63">
            <v>1</v>
          </cell>
          <cell r="I63">
            <v>40</v>
          </cell>
          <cell r="J63">
            <v>236.572</v>
          </cell>
          <cell r="K63">
            <v>2.4319999999999879</v>
          </cell>
          <cell r="L63">
            <v>50</v>
          </cell>
          <cell r="M63">
            <v>0</v>
          </cell>
          <cell r="N63">
            <v>120</v>
          </cell>
          <cell r="W63">
            <v>47.800799999999995</v>
          </cell>
          <cell r="X63">
            <v>30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1299</v>
          </cell>
          <cell r="D64">
            <v>39376</v>
          </cell>
          <cell r="E64">
            <v>3578</v>
          </cell>
          <cell r="F64">
            <v>1033</v>
          </cell>
          <cell r="G64">
            <v>0</v>
          </cell>
          <cell r="H64">
            <v>0.4</v>
          </cell>
          <cell r="I64">
            <v>35</v>
          </cell>
          <cell r="J64">
            <v>3676</v>
          </cell>
          <cell r="K64">
            <v>-98</v>
          </cell>
          <cell r="L64">
            <v>800</v>
          </cell>
          <cell r="M64">
            <v>300</v>
          </cell>
          <cell r="N64">
            <v>900</v>
          </cell>
          <cell r="W64">
            <v>664</v>
          </cell>
          <cell r="X64">
            <v>900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1905</v>
          </cell>
          <cell r="D65">
            <v>15771</v>
          </cell>
          <cell r="E65">
            <v>4197</v>
          </cell>
          <cell r="F65">
            <v>1919</v>
          </cell>
          <cell r="G65">
            <v>0</v>
          </cell>
          <cell r="H65">
            <v>0.4</v>
          </cell>
          <cell r="I65">
            <v>40</v>
          </cell>
          <cell r="J65">
            <v>4277</v>
          </cell>
          <cell r="K65">
            <v>-80</v>
          </cell>
          <cell r="L65">
            <v>800</v>
          </cell>
          <cell r="M65">
            <v>300</v>
          </cell>
          <cell r="N65">
            <v>600</v>
          </cell>
          <cell r="W65">
            <v>718.2</v>
          </cell>
          <cell r="X65">
            <v>650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21.65</v>
          </cell>
          <cell r="D66">
            <v>139.10499999999999</v>
          </cell>
          <cell r="E66">
            <v>62.491999999999997</v>
          </cell>
          <cell r="F66">
            <v>39.843000000000004</v>
          </cell>
          <cell r="G66">
            <v>0</v>
          </cell>
          <cell r="H66">
            <v>1</v>
          </cell>
          <cell r="I66">
            <v>40</v>
          </cell>
          <cell r="J66">
            <v>64.882000000000005</v>
          </cell>
          <cell r="K66">
            <v>-2.3900000000000077</v>
          </cell>
          <cell r="L66">
            <v>10</v>
          </cell>
          <cell r="M66">
            <v>0</v>
          </cell>
          <cell r="N66">
            <v>0</v>
          </cell>
          <cell r="W66">
            <v>12.4984</v>
          </cell>
          <cell r="X66">
            <v>30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759.99699999999996</v>
          </cell>
          <cell r="D67">
            <v>599.28399999999999</v>
          </cell>
          <cell r="E67">
            <v>459</v>
          </cell>
          <cell r="F67">
            <v>159</v>
          </cell>
          <cell r="G67" t="str">
            <v>акк</v>
          </cell>
          <cell r="H67">
            <v>1</v>
          </cell>
          <cell r="I67">
            <v>40</v>
          </cell>
          <cell r="J67">
            <v>158.965</v>
          </cell>
          <cell r="K67">
            <v>300.03499999999997</v>
          </cell>
          <cell r="L67">
            <v>50</v>
          </cell>
          <cell r="M67">
            <v>0</v>
          </cell>
          <cell r="N67">
            <v>100</v>
          </cell>
          <cell r="W67">
            <v>91.8</v>
          </cell>
          <cell r="X67">
            <v>180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511</v>
          </cell>
          <cell r="D68">
            <v>3681</v>
          </cell>
          <cell r="E68">
            <v>1496</v>
          </cell>
          <cell r="F68">
            <v>89</v>
          </cell>
          <cell r="G68">
            <v>0</v>
          </cell>
          <cell r="H68">
            <v>0.35</v>
          </cell>
          <cell r="I68">
            <v>40</v>
          </cell>
          <cell r="J68">
            <v>1555</v>
          </cell>
          <cell r="K68">
            <v>-59</v>
          </cell>
          <cell r="L68">
            <v>200</v>
          </cell>
          <cell r="M68">
            <v>0</v>
          </cell>
          <cell r="N68">
            <v>500</v>
          </cell>
          <cell r="W68">
            <v>230.8</v>
          </cell>
          <cell r="X68">
            <v>500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668</v>
          </cell>
          <cell r="D69">
            <v>6299</v>
          </cell>
          <cell r="E69">
            <v>2108</v>
          </cell>
          <cell r="F69">
            <v>75</v>
          </cell>
          <cell r="G69" t="str">
            <v>неакк</v>
          </cell>
          <cell r="H69">
            <v>0.35</v>
          </cell>
          <cell r="I69">
            <v>40</v>
          </cell>
          <cell r="J69">
            <v>2221</v>
          </cell>
          <cell r="K69">
            <v>-113</v>
          </cell>
          <cell r="L69">
            <v>350</v>
          </cell>
          <cell r="M69">
            <v>0</v>
          </cell>
          <cell r="N69">
            <v>600</v>
          </cell>
          <cell r="W69">
            <v>367.6</v>
          </cell>
          <cell r="X69">
            <v>900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103</v>
          </cell>
          <cell r="D70">
            <v>2771</v>
          </cell>
          <cell r="E70">
            <v>1165</v>
          </cell>
          <cell r="F70">
            <v>611</v>
          </cell>
          <cell r="G70">
            <v>0</v>
          </cell>
          <cell r="H70">
            <v>0.4</v>
          </cell>
          <cell r="I70">
            <v>35</v>
          </cell>
          <cell r="J70">
            <v>1231</v>
          </cell>
          <cell r="K70">
            <v>-66</v>
          </cell>
          <cell r="L70">
            <v>180</v>
          </cell>
          <cell r="M70">
            <v>0</v>
          </cell>
          <cell r="N70">
            <v>170</v>
          </cell>
          <cell r="W70">
            <v>198.2</v>
          </cell>
          <cell r="X70">
            <v>250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50.276000000000003</v>
          </cell>
          <cell r="D71">
            <v>676.99900000000002</v>
          </cell>
          <cell r="E71">
            <v>269.56099999999998</v>
          </cell>
          <cell r="F71">
            <v>195.874</v>
          </cell>
          <cell r="G71">
            <v>0</v>
          </cell>
          <cell r="H71">
            <v>1</v>
          </cell>
          <cell r="I71">
            <v>50</v>
          </cell>
          <cell r="J71">
            <v>286.06400000000002</v>
          </cell>
          <cell r="K71">
            <v>-16.503000000000043</v>
          </cell>
          <cell r="L71">
            <v>40</v>
          </cell>
          <cell r="M71">
            <v>0</v>
          </cell>
          <cell r="N71">
            <v>0</v>
          </cell>
          <cell r="W71">
            <v>36.620399999999997</v>
          </cell>
          <cell r="X71">
            <v>30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885.11099999999999</v>
          </cell>
          <cell r="D72">
            <v>6985.8639999999996</v>
          </cell>
          <cell r="E72">
            <v>869.096</v>
          </cell>
          <cell r="F72">
            <v>714.01599999999996</v>
          </cell>
          <cell r="G72" t="str">
            <v>н</v>
          </cell>
          <cell r="H72">
            <v>1</v>
          </cell>
          <cell r="I72">
            <v>50</v>
          </cell>
          <cell r="J72">
            <v>848.11199999999997</v>
          </cell>
          <cell r="K72">
            <v>20.984000000000037</v>
          </cell>
          <cell r="L72">
            <v>220</v>
          </cell>
          <cell r="M72">
            <v>100</v>
          </cell>
          <cell r="N72">
            <v>0</v>
          </cell>
          <cell r="W72">
            <v>139.49859999999998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101.23399999999999</v>
          </cell>
          <cell r="D73">
            <v>581.89200000000005</v>
          </cell>
          <cell r="E73">
            <v>162.48500000000001</v>
          </cell>
          <cell r="F73">
            <v>134.58000000000001</v>
          </cell>
          <cell r="G73">
            <v>0</v>
          </cell>
          <cell r="H73">
            <v>1</v>
          </cell>
          <cell r="I73">
            <v>50</v>
          </cell>
          <cell r="J73">
            <v>165.22200000000001</v>
          </cell>
          <cell r="K73">
            <v>-2.7369999999999948</v>
          </cell>
          <cell r="L73">
            <v>20</v>
          </cell>
          <cell r="M73">
            <v>0</v>
          </cell>
          <cell r="N73">
            <v>0</v>
          </cell>
          <cell r="W73">
            <v>22.854000000000003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1041.4690000000001</v>
          </cell>
          <cell r="D74">
            <v>6027.6559999999999</v>
          </cell>
          <cell r="E74">
            <v>3199.415</v>
          </cell>
          <cell r="F74">
            <v>921.98</v>
          </cell>
          <cell r="G74">
            <v>0</v>
          </cell>
          <cell r="H74">
            <v>1</v>
          </cell>
          <cell r="I74">
            <v>40</v>
          </cell>
          <cell r="J74">
            <v>3122.1849999999999</v>
          </cell>
          <cell r="K74">
            <v>77.230000000000018</v>
          </cell>
          <cell r="L74">
            <v>400</v>
          </cell>
          <cell r="M74">
            <v>200</v>
          </cell>
          <cell r="N74">
            <v>700</v>
          </cell>
          <cell r="W74">
            <v>458.82659999999998</v>
          </cell>
          <cell r="X74">
            <v>600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1728</v>
          </cell>
          <cell r="D75">
            <v>67990</v>
          </cell>
          <cell r="E75">
            <v>4711</v>
          </cell>
          <cell r="F75">
            <v>1031</v>
          </cell>
          <cell r="G75">
            <v>0</v>
          </cell>
          <cell r="H75">
            <v>0.45</v>
          </cell>
          <cell r="I75">
            <v>50</v>
          </cell>
          <cell r="J75">
            <v>4767</v>
          </cell>
          <cell r="K75">
            <v>-56</v>
          </cell>
          <cell r="L75">
            <v>700</v>
          </cell>
          <cell r="M75">
            <v>0</v>
          </cell>
          <cell r="N75">
            <v>1100</v>
          </cell>
          <cell r="W75">
            <v>638.20000000000005</v>
          </cell>
          <cell r="X75">
            <v>1000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2221</v>
          </cell>
          <cell r="D76">
            <v>69465</v>
          </cell>
          <cell r="E76">
            <v>3900</v>
          </cell>
          <cell r="F76">
            <v>664</v>
          </cell>
          <cell r="G76" t="str">
            <v>акяб</v>
          </cell>
          <cell r="H76">
            <v>0.45</v>
          </cell>
          <cell r="I76">
            <v>50</v>
          </cell>
          <cell r="J76">
            <v>3939</v>
          </cell>
          <cell r="K76">
            <v>-39</v>
          </cell>
          <cell r="L76">
            <v>400</v>
          </cell>
          <cell r="M76">
            <v>0</v>
          </cell>
          <cell r="N76">
            <v>1200</v>
          </cell>
          <cell r="W76">
            <v>628</v>
          </cell>
          <cell r="X76">
            <v>1500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850</v>
          </cell>
          <cell r="D77">
            <v>4160</v>
          </cell>
          <cell r="E77">
            <v>1325</v>
          </cell>
          <cell r="F77">
            <v>320</v>
          </cell>
          <cell r="G77">
            <v>0</v>
          </cell>
          <cell r="H77">
            <v>0.45</v>
          </cell>
          <cell r="I77">
            <v>50</v>
          </cell>
          <cell r="J77">
            <v>1343</v>
          </cell>
          <cell r="K77">
            <v>-18</v>
          </cell>
          <cell r="L77">
            <v>250</v>
          </cell>
          <cell r="M77">
            <v>0</v>
          </cell>
          <cell r="N77">
            <v>450</v>
          </cell>
          <cell r="W77">
            <v>251.8</v>
          </cell>
          <cell r="X77">
            <v>500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170</v>
          </cell>
          <cell r="D78">
            <v>896</v>
          </cell>
          <cell r="E78">
            <v>535</v>
          </cell>
          <cell r="F78">
            <v>143</v>
          </cell>
          <cell r="G78">
            <v>0</v>
          </cell>
          <cell r="H78">
            <v>0.4</v>
          </cell>
          <cell r="I78">
            <v>40</v>
          </cell>
          <cell r="J78">
            <v>548</v>
          </cell>
          <cell r="K78">
            <v>-13</v>
          </cell>
          <cell r="L78">
            <v>70</v>
          </cell>
          <cell r="M78">
            <v>0</v>
          </cell>
          <cell r="N78">
            <v>150</v>
          </cell>
          <cell r="W78">
            <v>81.8</v>
          </cell>
          <cell r="X78">
            <v>130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296</v>
          </cell>
          <cell r="D79">
            <v>753</v>
          </cell>
          <cell r="E79">
            <v>501</v>
          </cell>
          <cell r="F79">
            <v>-9</v>
          </cell>
          <cell r="G79">
            <v>0</v>
          </cell>
          <cell r="H79">
            <v>0.4</v>
          </cell>
          <cell r="I79">
            <v>40</v>
          </cell>
          <cell r="J79">
            <v>528</v>
          </cell>
          <cell r="K79">
            <v>-27</v>
          </cell>
          <cell r="L79">
            <v>60</v>
          </cell>
          <cell r="M79">
            <v>0</v>
          </cell>
          <cell r="N79">
            <v>200</v>
          </cell>
          <cell r="W79">
            <v>77.400000000000006</v>
          </cell>
          <cell r="X79">
            <v>200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685.12</v>
          </cell>
          <cell r="D80">
            <v>2967.5810000000001</v>
          </cell>
          <cell r="E80">
            <v>1409.5519999999999</v>
          </cell>
          <cell r="F80">
            <v>144.54300000000001</v>
          </cell>
          <cell r="G80" t="str">
            <v>н</v>
          </cell>
          <cell r="H80">
            <v>1</v>
          </cell>
          <cell r="I80">
            <v>50</v>
          </cell>
          <cell r="J80">
            <v>1362.173</v>
          </cell>
          <cell r="K80">
            <v>47.378999999999905</v>
          </cell>
          <cell r="L80">
            <v>0</v>
          </cell>
          <cell r="M80">
            <v>0</v>
          </cell>
          <cell r="N80">
            <v>700</v>
          </cell>
          <cell r="W80">
            <v>219.77439999999996</v>
          </cell>
          <cell r="X80">
            <v>500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10.449</v>
          </cell>
          <cell r="D81">
            <v>25.887</v>
          </cell>
          <cell r="E81">
            <v>6.9779999999999998</v>
          </cell>
          <cell r="F81">
            <v>-0.97799999999999998</v>
          </cell>
          <cell r="G81" t="str">
            <v>выв</v>
          </cell>
          <cell r="H81">
            <v>0</v>
          </cell>
          <cell r="I81">
            <v>40</v>
          </cell>
          <cell r="J81">
            <v>8.6509999999999998</v>
          </cell>
          <cell r="K81">
            <v>-1.673</v>
          </cell>
          <cell r="L81">
            <v>0</v>
          </cell>
          <cell r="M81">
            <v>0</v>
          </cell>
          <cell r="N81">
            <v>0</v>
          </cell>
          <cell r="W81">
            <v>1.3956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67</v>
          </cell>
          <cell r="D82">
            <v>652</v>
          </cell>
          <cell r="E82">
            <v>381</v>
          </cell>
          <cell r="F82">
            <v>192</v>
          </cell>
          <cell r="G82">
            <v>0</v>
          </cell>
          <cell r="H82">
            <v>0.1</v>
          </cell>
          <cell r="I82">
            <v>730</v>
          </cell>
          <cell r="J82">
            <v>395</v>
          </cell>
          <cell r="K82">
            <v>-14</v>
          </cell>
          <cell r="L82">
            <v>500</v>
          </cell>
          <cell r="M82">
            <v>0</v>
          </cell>
          <cell r="N82">
            <v>0</v>
          </cell>
          <cell r="W82">
            <v>76.2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86.518000000000001</v>
          </cell>
          <cell r="D83">
            <v>549.84299999999996</v>
          </cell>
          <cell r="E83">
            <v>262.75299999999999</v>
          </cell>
          <cell r="F83">
            <v>42.616999999999997</v>
          </cell>
          <cell r="G83">
            <v>0</v>
          </cell>
          <cell r="H83">
            <v>1</v>
          </cell>
          <cell r="I83">
            <v>50</v>
          </cell>
          <cell r="J83">
            <v>253.77600000000001</v>
          </cell>
          <cell r="K83">
            <v>8.9769999999999754</v>
          </cell>
          <cell r="L83">
            <v>30</v>
          </cell>
          <cell r="M83">
            <v>0</v>
          </cell>
          <cell r="N83">
            <v>80</v>
          </cell>
          <cell r="W83">
            <v>37.335799999999992</v>
          </cell>
          <cell r="X83">
            <v>70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682</v>
          </cell>
          <cell r="D84">
            <v>20260</v>
          </cell>
          <cell r="E84">
            <v>4046</v>
          </cell>
          <cell r="F84">
            <v>1617</v>
          </cell>
          <cell r="G84">
            <v>0</v>
          </cell>
          <cell r="H84">
            <v>0.4</v>
          </cell>
          <cell r="I84">
            <v>40</v>
          </cell>
          <cell r="J84">
            <v>4034</v>
          </cell>
          <cell r="K84">
            <v>12</v>
          </cell>
          <cell r="L84">
            <v>700</v>
          </cell>
          <cell r="M84">
            <v>0</v>
          </cell>
          <cell r="N84">
            <v>1000</v>
          </cell>
          <cell r="W84">
            <v>635.20000000000005</v>
          </cell>
          <cell r="X84">
            <v>500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243</v>
          </cell>
          <cell r="D85">
            <v>13128</v>
          </cell>
          <cell r="E85">
            <v>2513</v>
          </cell>
          <cell r="F85">
            <v>1333</v>
          </cell>
          <cell r="G85">
            <v>0</v>
          </cell>
          <cell r="H85">
            <v>0.4</v>
          </cell>
          <cell r="I85">
            <v>40</v>
          </cell>
          <cell r="J85">
            <v>2695</v>
          </cell>
          <cell r="K85">
            <v>-182</v>
          </cell>
          <cell r="L85">
            <v>450</v>
          </cell>
          <cell r="M85">
            <v>0</v>
          </cell>
          <cell r="N85">
            <v>400</v>
          </cell>
          <cell r="W85">
            <v>392.2</v>
          </cell>
          <cell r="X85">
            <v>400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79.132000000000005</v>
          </cell>
          <cell r="D86">
            <v>3121.11</v>
          </cell>
          <cell r="E86">
            <v>656.66399999999999</v>
          </cell>
          <cell r="F86">
            <v>275.28399999999999</v>
          </cell>
          <cell r="G86">
            <v>0</v>
          </cell>
          <cell r="H86">
            <v>1</v>
          </cell>
          <cell r="I86">
            <v>40</v>
          </cell>
          <cell r="J86">
            <v>666.54399999999998</v>
          </cell>
          <cell r="K86">
            <v>-9.8799999999999955</v>
          </cell>
          <cell r="L86">
            <v>100</v>
          </cell>
          <cell r="M86">
            <v>0</v>
          </cell>
          <cell r="N86">
            <v>50</v>
          </cell>
          <cell r="W86">
            <v>91.747600000000006</v>
          </cell>
          <cell r="X86">
            <v>120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181.238</v>
          </cell>
          <cell r="D87">
            <v>2008.586</v>
          </cell>
          <cell r="E87">
            <v>546.37900000000002</v>
          </cell>
          <cell r="F87">
            <v>52.267000000000003</v>
          </cell>
          <cell r="G87">
            <v>0</v>
          </cell>
          <cell r="H87">
            <v>1</v>
          </cell>
          <cell r="I87">
            <v>40</v>
          </cell>
          <cell r="J87">
            <v>554.70299999999997</v>
          </cell>
          <cell r="K87">
            <v>-8.3239999999999554</v>
          </cell>
          <cell r="L87">
            <v>70</v>
          </cell>
          <cell r="M87">
            <v>0</v>
          </cell>
          <cell r="N87">
            <v>150</v>
          </cell>
          <cell r="W87">
            <v>75.653400000000005</v>
          </cell>
          <cell r="X87">
            <v>180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142.43199999999999</v>
          </cell>
          <cell r="D88">
            <v>4359.0290000000005</v>
          </cell>
          <cell r="E88">
            <v>930.66099999999994</v>
          </cell>
          <cell r="F88">
            <v>296.08100000000002</v>
          </cell>
          <cell r="G88">
            <v>0</v>
          </cell>
          <cell r="H88">
            <v>1</v>
          </cell>
          <cell r="I88">
            <v>40</v>
          </cell>
          <cell r="J88">
            <v>949.56600000000003</v>
          </cell>
          <cell r="K88">
            <v>-18.905000000000086</v>
          </cell>
          <cell r="L88">
            <v>130</v>
          </cell>
          <cell r="M88">
            <v>0</v>
          </cell>
          <cell r="N88">
            <v>200</v>
          </cell>
          <cell r="W88">
            <v>140.51439999999997</v>
          </cell>
          <cell r="X88">
            <v>200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155.351</v>
          </cell>
          <cell r="D89">
            <v>3207.567</v>
          </cell>
          <cell r="E89">
            <v>681.74</v>
          </cell>
          <cell r="F89">
            <v>85.424000000000007</v>
          </cell>
          <cell r="G89">
            <v>0</v>
          </cell>
          <cell r="H89">
            <v>1</v>
          </cell>
          <cell r="I89">
            <v>40</v>
          </cell>
          <cell r="J89">
            <v>711.12900000000002</v>
          </cell>
          <cell r="K89">
            <v>-29.38900000000001</v>
          </cell>
          <cell r="L89">
            <v>100</v>
          </cell>
          <cell r="M89">
            <v>0</v>
          </cell>
          <cell r="N89">
            <v>200</v>
          </cell>
          <cell r="W89">
            <v>112.29659999999998</v>
          </cell>
          <cell r="X89">
            <v>250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30</v>
          </cell>
          <cell r="D90">
            <v>110</v>
          </cell>
          <cell r="E90">
            <v>66</v>
          </cell>
          <cell r="F90">
            <v>-4</v>
          </cell>
          <cell r="G90">
            <v>0</v>
          </cell>
          <cell r="H90">
            <v>0.6</v>
          </cell>
          <cell r="I90">
            <v>60</v>
          </cell>
          <cell r="J90">
            <v>73</v>
          </cell>
          <cell r="K90">
            <v>-7</v>
          </cell>
          <cell r="L90">
            <v>0</v>
          </cell>
          <cell r="M90">
            <v>0</v>
          </cell>
          <cell r="N90">
            <v>40</v>
          </cell>
          <cell r="W90">
            <v>8.4</v>
          </cell>
          <cell r="X90">
            <v>20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14</v>
          </cell>
          <cell r="D91">
            <v>89</v>
          </cell>
          <cell r="E91">
            <v>57</v>
          </cell>
          <cell r="F91">
            <v>5</v>
          </cell>
          <cell r="G91">
            <v>0</v>
          </cell>
          <cell r="H91">
            <v>0.6</v>
          </cell>
          <cell r="I91">
            <v>60</v>
          </cell>
          <cell r="J91">
            <v>66</v>
          </cell>
          <cell r="K91">
            <v>-9</v>
          </cell>
          <cell r="L91">
            <v>10</v>
          </cell>
          <cell r="M91">
            <v>0</v>
          </cell>
          <cell r="N91">
            <v>20</v>
          </cell>
          <cell r="W91">
            <v>6.6</v>
          </cell>
          <cell r="X91">
            <v>10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3</v>
          </cell>
          <cell r="D92">
            <v>152</v>
          </cell>
          <cell r="E92">
            <v>90</v>
          </cell>
          <cell r="F92">
            <v>11</v>
          </cell>
          <cell r="G92">
            <v>0</v>
          </cell>
          <cell r="H92">
            <v>0.6</v>
          </cell>
          <cell r="I92">
            <v>60</v>
          </cell>
          <cell r="J92">
            <v>109</v>
          </cell>
          <cell r="K92">
            <v>-19</v>
          </cell>
          <cell r="L92">
            <v>10</v>
          </cell>
          <cell r="M92">
            <v>0</v>
          </cell>
          <cell r="N92">
            <v>20</v>
          </cell>
          <cell r="W92">
            <v>13.2</v>
          </cell>
          <cell r="X92">
            <v>40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169.12700000000001</v>
          </cell>
          <cell r="D93">
            <v>858.08900000000006</v>
          </cell>
          <cell r="E93">
            <v>455.12099999999998</v>
          </cell>
          <cell r="F93">
            <v>66.278999999999996</v>
          </cell>
          <cell r="G93">
            <v>0</v>
          </cell>
          <cell r="H93">
            <v>1</v>
          </cell>
          <cell r="I93">
            <v>30</v>
          </cell>
          <cell r="J93">
            <v>457.875</v>
          </cell>
          <cell r="K93">
            <v>-2.7540000000000191</v>
          </cell>
          <cell r="L93">
            <v>50</v>
          </cell>
          <cell r="M93">
            <v>0</v>
          </cell>
          <cell r="N93">
            <v>80</v>
          </cell>
          <cell r="W93">
            <v>49.734799999999993</v>
          </cell>
          <cell r="X93">
            <v>70</v>
          </cell>
        </row>
        <row r="94">
          <cell r="A94" t="str">
            <v xml:space="preserve"> 372  Ветчина Сочинка ТМ Стародворье. ВЕС ПОКОМ</v>
          </cell>
          <cell r="B94" t="str">
            <v>кг</v>
          </cell>
          <cell r="C94">
            <v>-11.031000000000001</v>
          </cell>
          <cell r="D94">
            <v>37.213999999999999</v>
          </cell>
          <cell r="E94">
            <v>9.4480000000000004</v>
          </cell>
          <cell r="F94">
            <v>9.6000000000000002E-2</v>
          </cell>
          <cell r="G94" t="str">
            <v>выв</v>
          </cell>
          <cell r="H94">
            <v>0</v>
          </cell>
          <cell r="I94">
            <v>50</v>
          </cell>
          <cell r="J94">
            <v>18.152999999999999</v>
          </cell>
          <cell r="K94">
            <v>-8.7049999999999983</v>
          </cell>
          <cell r="L94">
            <v>0</v>
          </cell>
          <cell r="M94">
            <v>0</v>
          </cell>
          <cell r="N94">
            <v>0</v>
          </cell>
          <cell r="W94">
            <v>1.8896000000000002</v>
          </cell>
        </row>
        <row r="95">
          <cell r="A95" t="str">
            <v xml:space="preserve"> 373 Колбаса вареная Сочинка ТМ Стародворье ВЕС ПОКОМ</v>
          </cell>
          <cell r="B95" t="str">
            <v>кг</v>
          </cell>
          <cell r="C95">
            <v>97.504000000000005</v>
          </cell>
          <cell r="D95">
            <v>204.63300000000001</v>
          </cell>
          <cell r="E95">
            <v>64.27</v>
          </cell>
          <cell r="F95">
            <v>49.712000000000003</v>
          </cell>
          <cell r="G95">
            <v>0</v>
          </cell>
          <cell r="H95">
            <v>1</v>
          </cell>
          <cell r="I95">
            <v>50</v>
          </cell>
          <cell r="J95">
            <v>68.200999999999993</v>
          </cell>
          <cell r="K95">
            <v>-3.9309999999999974</v>
          </cell>
          <cell r="L95">
            <v>0</v>
          </cell>
          <cell r="M95">
            <v>0</v>
          </cell>
          <cell r="N95">
            <v>30</v>
          </cell>
          <cell r="W95">
            <v>12.853999999999999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B96" t="str">
            <v>шт</v>
          </cell>
          <cell r="C96">
            <v>155.244</v>
          </cell>
          <cell r="D96">
            <v>655.75599999999997</v>
          </cell>
          <cell r="E96">
            <v>310</v>
          </cell>
          <cell r="F96">
            <v>71</v>
          </cell>
          <cell r="G96">
            <v>0</v>
          </cell>
          <cell r="H96">
            <v>0.6</v>
          </cell>
          <cell r="I96">
            <v>60</v>
          </cell>
          <cell r="J96">
            <v>322</v>
          </cell>
          <cell r="K96">
            <v>-12</v>
          </cell>
          <cell r="L96">
            <v>30</v>
          </cell>
          <cell r="M96">
            <v>0</v>
          </cell>
          <cell r="N96">
            <v>100</v>
          </cell>
          <cell r="W96">
            <v>44</v>
          </cell>
          <cell r="X96">
            <v>80</v>
          </cell>
        </row>
        <row r="97">
          <cell r="A97" t="str">
            <v xml:space="preserve"> 377  Колбаса Молочная Дугушка 0,6кг ТМ Стародворье  ПОКОМ</v>
          </cell>
          <cell r="B97" t="str">
            <v>шт</v>
          </cell>
          <cell r="C97">
            <v>155</v>
          </cell>
          <cell r="D97">
            <v>573</v>
          </cell>
          <cell r="E97">
            <v>329</v>
          </cell>
          <cell r="F97">
            <v>46</v>
          </cell>
          <cell r="G97">
            <v>0</v>
          </cell>
          <cell r="H97">
            <v>0.6</v>
          </cell>
          <cell r="I97">
            <v>60</v>
          </cell>
          <cell r="J97">
            <v>337</v>
          </cell>
          <cell r="K97">
            <v>-8</v>
          </cell>
          <cell r="L97">
            <v>50</v>
          </cell>
          <cell r="M97">
            <v>0</v>
          </cell>
          <cell r="N97">
            <v>100</v>
          </cell>
          <cell r="W97">
            <v>49</v>
          </cell>
          <cell r="X97">
            <v>100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B98" t="str">
            <v>шт</v>
          </cell>
          <cell r="C98">
            <v>540</v>
          </cell>
          <cell r="D98">
            <v>6028</v>
          </cell>
          <cell r="E98">
            <v>2737</v>
          </cell>
          <cell r="F98">
            <v>573</v>
          </cell>
          <cell r="G98">
            <v>0</v>
          </cell>
          <cell r="H98">
            <v>0.28000000000000003</v>
          </cell>
          <cell r="I98">
            <v>35</v>
          </cell>
          <cell r="J98">
            <v>2794</v>
          </cell>
          <cell r="K98">
            <v>-57</v>
          </cell>
          <cell r="L98">
            <v>400</v>
          </cell>
          <cell r="M98">
            <v>300</v>
          </cell>
          <cell r="N98">
            <v>600</v>
          </cell>
          <cell r="W98">
            <v>395</v>
          </cell>
          <cell r="X98">
            <v>500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B99" t="str">
            <v>шт</v>
          </cell>
          <cell r="C99">
            <v>-1</v>
          </cell>
          <cell r="D99">
            <v>975</v>
          </cell>
          <cell r="E99">
            <v>509</v>
          </cell>
          <cell r="F99">
            <v>407</v>
          </cell>
          <cell r="G99">
            <v>0</v>
          </cell>
          <cell r="H99">
            <v>0.4</v>
          </cell>
          <cell r="I99" t="e">
            <v>#N/A</v>
          </cell>
          <cell r="J99">
            <v>549</v>
          </cell>
          <cell r="K99">
            <v>-40</v>
          </cell>
          <cell r="L99">
            <v>100</v>
          </cell>
          <cell r="M99">
            <v>50</v>
          </cell>
          <cell r="N99">
            <v>120</v>
          </cell>
          <cell r="W99">
            <v>101.8</v>
          </cell>
          <cell r="X99">
            <v>200</v>
          </cell>
        </row>
        <row r="100">
          <cell r="A100" t="str">
            <v xml:space="preserve"> 388  Сосиски Восточные Халяль ТМ Вязанка 0,33 кг АК. ПОКОМ</v>
          </cell>
          <cell r="B100" t="str">
            <v>шт</v>
          </cell>
          <cell r="C100">
            <v>215</v>
          </cell>
          <cell r="D100">
            <v>1120</v>
          </cell>
          <cell r="E100">
            <v>686</v>
          </cell>
          <cell r="F100">
            <v>70</v>
          </cell>
          <cell r="G100">
            <v>0</v>
          </cell>
          <cell r="H100">
            <v>0.33</v>
          </cell>
          <cell r="I100">
            <v>60</v>
          </cell>
          <cell r="J100">
            <v>714</v>
          </cell>
          <cell r="K100">
            <v>-28</v>
          </cell>
          <cell r="L100">
            <v>100</v>
          </cell>
          <cell r="M100">
            <v>0</v>
          </cell>
          <cell r="N100">
            <v>250</v>
          </cell>
          <cell r="W100">
            <v>130.80000000000001</v>
          </cell>
          <cell r="X100">
            <v>250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B101" t="str">
            <v>шт</v>
          </cell>
          <cell r="C101">
            <v>74</v>
          </cell>
          <cell r="D101">
            <v>515</v>
          </cell>
          <cell r="E101">
            <v>305</v>
          </cell>
          <cell r="F101">
            <v>126</v>
          </cell>
          <cell r="G101">
            <v>0</v>
          </cell>
          <cell r="H101">
            <v>0.35</v>
          </cell>
          <cell r="I101" t="e">
            <v>#N/A</v>
          </cell>
          <cell r="J101">
            <v>332</v>
          </cell>
          <cell r="K101">
            <v>-27</v>
          </cell>
          <cell r="L101">
            <v>50</v>
          </cell>
          <cell r="M101">
            <v>0</v>
          </cell>
          <cell r="N101">
            <v>100</v>
          </cell>
          <cell r="W101">
            <v>61</v>
          </cell>
          <cell r="X101">
            <v>100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B102" t="str">
            <v>шт</v>
          </cell>
          <cell r="C102">
            <v>9</v>
          </cell>
          <cell r="D102">
            <v>61</v>
          </cell>
          <cell r="E102">
            <v>24</v>
          </cell>
          <cell r="F102">
            <v>31</v>
          </cell>
          <cell r="G102">
            <v>0</v>
          </cell>
          <cell r="H102">
            <v>0.33</v>
          </cell>
          <cell r="I102" t="e">
            <v>#N/A</v>
          </cell>
          <cell r="J102">
            <v>26</v>
          </cell>
          <cell r="K102">
            <v>-2</v>
          </cell>
          <cell r="L102">
            <v>0</v>
          </cell>
          <cell r="M102">
            <v>0</v>
          </cell>
          <cell r="N102">
            <v>10</v>
          </cell>
          <cell r="W102">
            <v>4.8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1385</v>
          </cell>
          <cell r="D103">
            <v>10817</v>
          </cell>
          <cell r="E103">
            <v>4593</v>
          </cell>
          <cell r="F103">
            <v>1161</v>
          </cell>
          <cell r="G103">
            <v>0</v>
          </cell>
          <cell r="H103">
            <v>0.35</v>
          </cell>
          <cell r="I103">
            <v>40</v>
          </cell>
          <cell r="J103">
            <v>4579</v>
          </cell>
          <cell r="K103">
            <v>14</v>
          </cell>
          <cell r="L103">
            <v>700</v>
          </cell>
          <cell r="M103">
            <v>400</v>
          </cell>
          <cell r="N103">
            <v>1000</v>
          </cell>
          <cell r="W103">
            <v>669</v>
          </cell>
          <cell r="X103">
            <v>1000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1576</v>
          </cell>
          <cell r="D104">
            <v>24170</v>
          </cell>
          <cell r="E104">
            <v>9258</v>
          </cell>
          <cell r="F104">
            <v>2361</v>
          </cell>
          <cell r="G104">
            <v>0</v>
          </cell>
          <cell r="H104">
            <v>0.35</v>
          </cell>
          <cell r="I104">
            <v>45</v>
          </cell>
          <cell r="J104">
            <v>9305</v>
          </cell>
          <cell r="K104">
            <v>-47</v>
          </cell>
          <cell r="L104">
            <v>1500</v>
          </cell>
          <cell r="M104">
            <v>1000</v>
          </cell>
          <cell r="N104">
            <v>2000</v>
          </cell>
          <cell r="W104">
            <v>1398</v>
          </cell>
          <cell r="X104">
            <v>2000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25</v>
          </cell>
          <cell r="D105">
            <v>170</v>
          </cell>
          <cell r="E105">
            <v>102</v>
          </cell>
          <cell r="F105">
            <v>66</v>
          </cell>
          <cell r="G105">
            <v>0</v>
          </cell>
          <cell r="H105">
            <v>0.11</v>
          </cell>
          <cell r="I105" t="e">
            <v>#N/A</v>
          </cell>
          <cell r="J105">
            <v>117</v>
          </cell>
          <cell r="K105">
            <v>-15</v>
          </cell>
          <cell r="L105">
            <v>0</v>
          </cell>
          <cell r="M105">
            <v>0</v>
          </cell>
          <cell r="N105">
            <v>50</v>
          </cell>
          <cell r="W105">
            <v>20.399999999999999</v>
          </cell>
          <cell r="X105">
            <v>80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-3</v>
          </cell>
          <cell r="D106">
            <v>175</v>
          </cell>
          <cell r="E106">
            <v>133</v>
          </cell>
          <cell r="F106">
            <v>37</v>
          </cell>
          <cell r="G106">
            <v>0</v>
          </cell>
          <cell r="H106">
            <v>0.11</v>
          </cell>
          <cell r="I106" t="e">
            <v>#N/A</v>
          </cell>
          <cell r="J106">
            <v>174</v>
          </cell>
          <cell r="K106">
            <v>-41</v>
          </cell>
          <cell r="L106">
            <v>0</v>
          </cell>
          <cell r="M106">
            <v>0</v>
          </cell>
          <cell r="N106">
            <v>50</v>
          </cell>
          <cell r="W106">
            <v>26.6</v>
          </cell>
          <cell r="X106">
            <v>100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B107" t="str">
            <v>шт</v>
          </cell>
          <cell r="C107">
            <v>121</v>
          </cell>
          <cell r="D107">
            <v>530</v>
          </cell>
          <cell r="E107">
            <v>492</v>
          </cell>
          <cell r="F107">
            <v>6</v>
          </cell>
          <cell r="G107">
            <v>0</v>
          </cell>
          <cell r="H107">
            <v>0.06</v>
          </cell>
          <cell r="I107" t="e">
            <v>#N/A</v>
          </cell>
          <cell r="J107">
            <v>547</v>
          </cell>
          <cell r="K107">
            <v>-55</v>
          </cell>
          <cell r="L107">
            <v>100</v>
          </cell>
          <cell r="M107">
            <v>0</v>
          </cell>
          <cell r="N107">
            <v>200</v>
          </cell>
          <cell r="W107">
            <v>98.4</v>
          </cell>
          <cell r="X107">
            <v>300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B108" t="str">
            <v>шт</v>
          </cell>
          <cell r="C108">
            <v>30</v>
          </cell>
          <cell r="D108">
            <v>678</v>
          </cell>
          <cell r="E108">
            <v>370</v>
          </cell>
          <cell r="F108">
            <v>126</v>
          </cell>
          <cell r="G108">
            <v>0</v>
          </cell>
          <cell r="H108">
            <v>0.06</v>
          </cell>
          <cell r="I108" t="e">
            <v>#N/A</v>
          </cell>
          <cell r="J108">
            <v>429</v>
          </cell>
          <cell r="K108">
            <v>-59</v>
          </cell>
          <cell r="L108">
            <v>100</v>
          </cell>
          <cell r="M108">
            <v>0</v>
          </cell>
          <cell r="N108">
            <v>200</v>
          </cell>
          <cell r="W108">
            <v>74</v>
          </cell>
          <cell r="X108">
            <v>200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B109" t="str">
            <v>шт</v>
          </cell>
          <cell r="C109">
            <v>33</v>
          </cell>
          <cell r="D109">
            <v>916</v>
          </cell>
          <cell r="E109">
            <v>497</v>
          </cell>
          <cell r="F109">
            <v>135</v>
          </cell>
          <cell r="G109">
            <v>0</v>
          </cell>
          <cell r="H109">
            <v>0.06</v>
          </cell>
          <cell r="I109" t="e">
            <v>#N/A</v>
          </cell>
          <cell r="J109">
            <v>635</v>
          </cell>
          <cell r="K109">
            <v>-138</v>
          </cell>
          <cell r="L109">
            <v>100</v>
          </cell>
          <cell r="M109">
            <v>0</v>
          </cell>
          <cell r="N109">
            <v>200</v>
          </cell>
          <cell r="W109">
            <v>99.4</v>
          </cell>
          <cell r="X109">
            <v>300</v>
          </cell>
        </row>
        <row r="110">
          <cell r="A110" t="str">
            <v xml:space="preserve"> 420  Колбаса Мясорубская 0,28 кг ТМ Стародворье в оболочке черева  ПОКОМ</v>
          </cell>
          <cell r="B110" t="str">
            <v>шт</v>
          </cell>
          <cell r="C110">
            <v>12</v>
          </cell>
          <cell r="D110">
            <v>64</v>
          </cell>
          <cell r="E110">
            <v>28</v>
          </cell>
          <cell r="F110">
            <v>23</v>
          </cell>
          <cell r="G110">
            <v>0</v>
          </cell>
          <cell r="H110">
            <v>0.28000000000000003</v>
          </cell>
          <cell r="I110" t="e">
            <v>#N/A</v>
          </cell>
          <cell r="J110">
            <v>68</v>
          </cell>
          <cell r="K110">
            <v>-40</v>
          </cell>
          <cell r="L110">
            <v>0</v>
          </cell>
          <cell r="M110">
            <v>0</v>
          </cell>
          <cell r="N110">
            <v>0</v>
          </cell>
          <cell r="W110">
            <v>5.6</v>
          </cell>
          <cell r="X110">
            <v>30</v>
          </cell>
        </row>
        <row r="111">
          <cell r="A111" t="str">
            <v xml:space="preserve"> 421  Сосиски Царедворские 0,33 кг ТМ Стародворье  ПОКОМ</v>
          </cell>
          <cell r="B111" t="str">
            <v>шт</v>
          </cell>
          <cell r="C111">
            <v>18</v>
          </cell>
          <cell r="D111">
            <v>172</v>
          </cell>
          <cell r="E111">
            <v>158</v>
          </cell>
          <cell r="F111">
            <v>17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239</v>
          </cell>
          <cell r="K111">
            <v>-81</v>
          </cell>
          <cell r="L111">
            <v>30</v>
          </cell>
          <cell r="M111">
            <v>0</v>
          </cell>
          <cell r="N111">
            <v>80</v>
          </cell>
          <cell r="W111">
            <v>31.6</v>
          </cell>
          <cell r="X111">
            <v>70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B112" t="str">
            <v>шт</v>
          </cell>
          <cell r="D112">
            <v>72</v>
          </cell>
          <cell r="E112">
            <v>13</v>
          </cell>
          <cell r="F112">
            <v>59</v>
          </cell>
          <cell r="G112" t="str">
            <v>нов</v>
          </cell>
          <cell r="H112">
            <v>0.28000000000000003</v>
          </cell>
          <cell r="I112" t="e">
            <v>#N/A</v>
          </cell>
          <cell r="J112">
            <v>19</v>
          </cell>
          <cell r="K112">
            <v>-6</v>
          </cell>
          <cell r="L112">
            <v>0</v>
          </cell>
          <cell r="M112">
            <v>0</v>
          </cell>
          <cell r="N112">
            <v>0</v>
          </cell>
          <cell r="W112">
            <v>2.6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B113" t="str">
            <v>шт</v>
          </cell>
          <cell r="D113">
            <v>66</v>
          </cell>
          <cell r="E113">
            <v>69</v>
          </cell>
          <cell r="F113">
            <v>-3</v>
          </cell>
          <cell r="G113" t="str">
            <v>нов</v>
          </cell>
          <cell r="H113">
            <v>0.33</v>
          </cell>
          <cell r="I113" t="e">
            <v>#N/A</v>
          </cell>
          <cell r="J113">
            <v>94</v>
          </cell>
          <cell r="K113">
            <v>-25</v>
          </cell>
          <cell r="L113">
            <v>0</v>
          </cell>
          <cell r="M113">
            <v>0</v>
          </cell>
          <cell r="N113">
            <v>60</v>
          </cell>
          <cell r="W113">
            <v>13.8</v>
          </cell>
          <cell r="X113">
            <v>30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-3688</v>
          </cell>
          <cell r="D114">
            <v>4081</v>
          </cell>
          <cell r="E114">
            <v>1153</v>
          </cell>
          <cell r="F114">
            <v>-794</v>
          </cell>
          <cell r="G114" t="str">
            <v>ак</v>
          </cell>
          <cell r="H114">
            <v>0</v>
          </cell>
          <cell r="I114">
            <v>0</v>
          </cell>
          <cell r="J114">
            <v>1295</v>
          </cell>
          <cell r="K114">
            <v>-142</v>
          </cell>
          <cell r="L114">
            <v>0</v>
          </cell>
          <cell r="M114">
            <v>0</v>
          </cell>
          <cell r="N114">
            <v>0</v>
          </cell>
          <cell r="W114">
            <v>230.6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-1305.6320000000001</v>
          </cell>
          <cell r="D115">
            <v>1392.941</v>
          </cell>
          <cell r="E115">
            <v>481.30200000000002</v>
          </cell>
          <cell r="F115">
            <v>-395.46800000000002</v>
          </cell>
          <cell r="G115" t="str">
            <v>ак</v>
          </cell>
          <cell r="H115">
            <v>0</v>
          </cell>
          <cell r="I115">
            <v>0</v>
          </cell>
          <cell r="J115">
            <v>452.68900000000002</v>
          </cell>
          <cell r="K115">
            <v>28.613</v>
          </cell>
          <cell r="L115">
            <v>0</v>
          </cell>
          <cell r="M115">
            <v>0</v>
          </cell>
          <cell r="N115">
            <v>0</v>
          </cell>
          <cell r="W115">
            <v>96.260400000000004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-689.14599999999996</v>
          </cell>
          <cell r="D116">
            <v>818.26599999999996</v>
          </cell>
          <cell r="E116">
            <v>305.935</v>
          </cell>
          <cell r="F116">
            <v>-182.876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315.78199999999998</v>
          </cell>
          <cell r="K116">
            <v>-9.84699999999998</v>
          </cell>
          <cell r="L116">
            <v>0</v>
          </cell>
          <cell r="M116">
            <v>0</v>
          </cell>
          <cell r="N116">
            <v>0</v>
          </cell>
          <cell r="W116">
            <v>61.186999999999998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-1003</v>
          </cell>
          <cell r="D117">
            <v>1168</v>
          </cell>
          <cell r="E117">
            <v>459</v>
          </cell>
          <cell r="F117">
            <v>-307</v>
          </cell>
          <cell r="G117" t="str">
            <v>ак</v>
          </cell>
          <cell r="H117">
            <v>0</v>
          </cell>
          <cell r="I117">
            <v>0</v>
          </cell>
          <cell r="J117">
            <v>476</v>
          </cell>
          <cell r="K117">
            <v>-17</v>
          </cell>
          <cell r="L117">
            <v>0</v>
          </cell>
          <cell r="M117">
            <v>0</v>
          </cell>
          <cell r="N117">
            <v>0</v>
          </cell>
          <cell r="W117">
            <v>91.8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-1214</v>
          </cell>
          <cell r="D118">
            <v>1365</v>
          </cell>
          <cell r="E118">
            <v>483</v>
          </cell>
          <cell r="F118">
            <v>-348</v>
          </cell>
          <cell r="G118" t="str">
            <v>ак</v>
          </cell>
          <cell r="H118">
            <v>0</v>
          </cell>
          <cell r="I118">
            <v>0</v>
          </cell>
          <cell r="J118">
            <v>532</v>
          </cell>
          <cell r="K118">
            <v>-49</v>
          </cell>
          <cell r="L118">
            <v>0</v>
          </cell>
          <cell r="M118">
            <v>0</v>
          </cell>
          <cell r="N118">
            <v>0</v>
          </cell>
          <cell r="W118">
            <v>96.6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03.02.2024 - 09.02.2024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103.49299999999999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574.6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19.803000000000001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737.51900000000001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2149.6480000000001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287.68900000000002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265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605</v>
          </cell>
          <cell r="F16">
            <v>2320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1762</v>
          </cell>
          <cell r="F18">
            <v>5014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870</v>
          </cell>
          <cell r="F19">
            <v>4707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2</v>
          </cell>
          <cell r="F20">
            <v>315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131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147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308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</v>
          </cell>
          <cell r="F24">
            <v>2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5</v>
          </cell>
          <cell r="F25">
            <v>376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8</v>
          </cell>
          <cell r="F26">
            <v>317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1</v>
          </cell>
          <cell r="F27">
            <v>1</v>
          </cell>
        </row>
        <row r="28">
          <cell r="A28" t="str">
            <v xml:space="preserve"> 065  Колбаса Молочная по-стародворски, 0,5кг,ПОКОМ</v>
          </cell>
          <cell r="D28">
            <v>2</v>
          </cell>
          <cell r="F28">
            <v>2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151</v>
          </cell>
        </row>
        <row r="30">
          <cell r="A30" t="str">
            <v xml:space="preserve"> 079  Колбаса Сервелат Кремлевский,  0.35 кг, ПОКОМ</v>
          </cell>
          <cell r="F30">
            <v>92</v>
          </cell>
        </row>
        <row r="31">
          <cell r="A31" t="str">
            <v xml:space="preserve"> 080  Колбаса Сервелат Филейбургский, в/у 0,35 кг срез, БАВАРУШКА ПОКОМ</v>
          </cell>
          <cell r="F31">
            <v>1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12</v>
          </cell>
          <cell r="F32">
            <v>1212</v>
          </cell>
        </row>
        <row r="33">
          <cell r="A33" t="str">
            <v xml:space="preserve"> 091  Сардельки Баварские, МГС 0.38кг, ТМ Стародворье  ПОКОМ</v>
          </cell>
          <cell r="F33">
            <v>246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</v>
          </cell>
          <cell r="F34">
            <v>1188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121</v>
          </cell>
          <cell r="F35">
            <v>529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355</v>
          </cell>
          <cell r="F36">
            <v>1334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</v>
          </cell>
          <cell r="F37">
            <v>1211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814.49699999999996</v>
          </cell>
        </row>
        <row r="39">
          <cell r="A39" t="str">
            <v xml:space="preserve"> 201  Ветчина Нежная ТМ Особый рецепт, (2,5кг), ПОКОМ</v>
          </cell>
          <cell r="D39">
            <v>20.401</v>
          </cell>
          <cell r="F39">
            <v>7464.8680000000004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405.05200000000002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1.7</v>
          </cell>
          <cell r="F41">
            <v>879.55200000000002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5.6120000000000001</v>
          </cell>
          <cell r="F42">
            <v>411.245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55.603000000000002</v>
          </cell>
          <cell r="F43">
            <v>11405.744000000001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255.09899999999999</v>
          </cell>
        </row>
        <row r="45">
          <cell r="A45" t="str">
            <v xml:space="preserve"> 222  Колбаса Докторская стародворская, ВЕС, ВсхЗв   ПОКОМ</v>
          </cell>
          <cell r="F45">
            <v>64.545000000000002</v>
          </cell>
        </row>
        <row r="46">
          <cell r="A46" t="str">
            <v xml:space="preserve"> 225  Колбаса Дугушка со шпиком, ВЕС, ТМ Стародворье   ПОКОМ</v>
          </cell>
          <cell r="F46">
            <v>70.11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1.65</v>
          </cell>
          <cell r="F47">
            <v>704.279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15.2</v>
          </cell>
          <cell r="F48">
            <v>6048.6090000000004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27.9</v>
          </cell>
          <cell r="F49">
            <v>5826.491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0.85</v>
          </cell>
          <cell r="F50">
            <v>392.12900000000002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0.8</v>
          </cell>
          <cell r="F51">
            <v>516.97699999999998</v>
          </cell>
        </row>
        <row r="52">
          <cell r="A52" t="str">
            <v xml:space="preserve"> 240  Колбаса Салями охотничья, ВЕС. ПОКОМ</v>
          </cell>
          <cell r="F52">
            <v>52.956000000000003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685.81500000000005</v>
          </cell>
        </row>
        <row r="54">
          <cell r="A54" t="str">
            <v xml:space="preserve"> 243  Колбаса Сервелат Зернистый, ВЕС.  ПОКОМ</v>
          </cell>
          <cell r="F54">
            <v>112.32899999999999</v>
          </cell>
        </row>
        <row r="55">
          <cell r="A55" t="str">
            <v xml:space="preserve"> 244  Колбаса Сервелат Кремлевский, ВЕС. ПОКОМ</v>
          </cell>
          <cell r="F55">
            <v>43.485999999999997</v>
          </cell>
        </row>
        <row r="56">
          <cell r="A56" t="str">
            <v xml:space="preserve"> 247  Сардельки Нежные, ВЕС.  ПОКОМ</v>
          </cell>
          <cell r="F56">
            <v>162.05000000000001</v>
          </cell>
        </row>
        <row r="57">
          <cell r="A57" t="str">
            <v xml:space="preserve"> 248  Сардельки Сочные ТМ Особый рецепт,   ПОКОМ</v>
          </cell>
          <cell r="D57">
            <v>1.3</v>
          </cell>
          <cell r="F57">
            <v>346.27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6.55</v>
          </cell>
          <cell r="F58">
            <v>1363.5060000000001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72.551000000000002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1.3</v>
          </cell>
          <cell r="F60">
            <v>446.41800000000001</v>
          </cell>
        </row>
        <row r="61">
          <cell r="A61" t="str">
            <v xml:space="preserve"> 263  Шпикачки Стародворские, ВЕС.  ПОКОМ</v>
          </cell>
          <cell r="F61">
            <v>171.291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1.3</v>
          </cell>
          <cell r="F62">
            <v>816.60799999999995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D63">
            <v>1.4</v>
          </cell>
          <cell r="F63">
            <v>565.20100000000002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1.4</v>
          </cell>
          <cell r="F64">
            <v>450.976</v>
          </cell>
        </row>
        <row r="65">
          <cell r="A65" t="str">
            <v xml:space="preserve"> 272  Колбаса Сервелат Филедворский, фиброуз, в/у 0,35 кг срез,  ПОКОМ</v>
          </cell>
          <cell r="D65">
            <v>11</v>
          </cell>
          <cell r="F65">
            <v>2480</v>
          </cell>
        </row>
        <row r="66">
          <cell r="A66" t="str">
            <v xml:space="preserve"> 273  Сосиски Сочинки с сочной грудинкой, МГС 0.4кг,   ПОКОМ</v>
          </cell>
          <cell r="D66">
            <v>298</v>
          </cell>
          <cell r="F66">
            <v>4423</v>
          </cell>
        </row>
        <row r="67">
          <cell r="A67" t="str">
            <v xml:space="preserve"> 274  Колбаса полусухая Стародворская 0,17 кг., ШТ.,   ПОКОМ</v>
          </cell>
          <cell r="D67">
            <v>1</v>
          </cell>
          <cell r="F67">
            <v>1</v>
          </cell>
        </row>
        <row r="68">
          <cell r="A68" t="str">
            <v xml:space="preserve"> 275  Колбаса полусухая Царедворская 0,15 кг., ШТ.,   ПОКОМ</v>
          </cell>
          <cell r="F68">
            <v>7</v>
          </cell>
        </row>
        <row r="69">
          <cell r="A69" t="str">
            <v xml:space="preserve"> 276  Колбаса Сливушка ТМ Вязанка в оболочке полиамид 0,45 кг  ПОКОМ</v>
          </cell>
          <cell r="D69">
            <v>310</v>
          </cell>
          <cell r="F69">
            <v>5041</v>
          </cell>
        </row>
        <row r="70">
          <cell r="A70" t="str">
            <v xml:space="preserve"> 283  Сосиски Сочинки, ВЕС, ТМ Стародворье ПОКОМ</v>
          </cell>
          <cell r="D70">
            <v>3.9</v>
          </cell>
          <cell r="F70">
            <v>663.39099999999996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7</v>
          </cell>
          <cell r="F71">
            <v>468</v>
          </cell>
        </row>
        <row r="72">
          <cell r="A72" t="str">
            <v xml:space="preserve"> 290  Колбаса Царедворская, 0,4кг ТМ Стародворье  Поком</v>
          </cell>
          <cell r="F72">
            <v>143</v>
          </cell>
        </row>
        <row r="73">
          <cell r="A73" t="str">
            <v xml:space="preserve"> 296  Колбаса Мясорубская с рубленой грудинкой 0,35кг срез ТМ Стародворье  ПОКОМ</v>
          </cell>
          <cell r="D73">
            <v>10</v>
          </cell>
          <cell r="F73">
            <v>1560</v>
          </cell>
        </row>
        <row r="74">
          <cell r="A74" t="str">
            <v xml:space="preserve"> 297  Колбаса Мясорубская с рубленой грудинкой ВЕС ТМ Стародворье  ПОКОМ</v>
          </cell>
          <cell r="F74">
            <v>243.62299999999999</v>
          </cell>
        </row>
        <row r="75">
          <cell r="A75" t="str">
            <v xml:space="preserve"> 301  Сосиски Сочинки по-баварски с сыром,  0.4кг, ТМ Стародворье  ПОКОМ</v>
          </cell>
          <cell r="D75">
            <v>16</v>
          </cell>
          <cell r="F75">
            <v>3487</v>
          </cell>
        </row>
        <row r="76">
          <cell r="A76" t="str">
            <v xml:space="preserve"> 302  Сосиски Сочинки по-баварски,  0.4кг, ТМ Стародворье  ПОКОМ</v>
          </cell>
          <cell r="D76">
            <v>25</v>
          </cell>
          <cell r="F76">
            <v>4176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62.581000000000003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211.51599999999999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22</v>
          </cell>
          <cell r="F79">
            <v>1506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19</v>
          </cell>
          <cell r="F80">
            <v>2222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18</v>
          </cell>
          <cell r="F81">
            <v>1239</v>
          </cell>
        </row>
        <row r="82">
          <cell r="A82" t="str">
            <v xml:space="preserve"> 312  Ветчина Филейская ВЕС ТМ  Вязанка ТС Столичная  ПОКОМ</v>
          </cell>
          <cell r="D82">
            <v>1.35</v>
          </cell>
          <cell r="F82">
            <v>360.99200000000002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1.35</v>
          </cell>
          <cell r="F83">
            <v>890.69600000000003</v>
          </cell>
        </row>
        <row r="84">
          <cell r="A84" t="str">
            <v xml:space="preserve"> 316  Колбаса Нежная ТМ Зареченские ВЕС  ПОКОМ</v>
          </cell>
          <cell r="F84">
            <v>123.206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5.6619999999999999</v>
          </cell>
        </row>
        <row r="86">
          <cell r="A86" t="str">
            <v xml:space="preserve"> 318  Сосиски Датские ТМ Зареченские, ВЕС  ПОКОМ</v>
          </cell>
          <cell r="D86">
            <v>6.6</v>
          </cell>
          <cell r="F86">
            <v>2933.567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761</v>
          </cell>
          <cell r="F87">
            <v>4767</v>
          </cell>
        </row>
        <row r="88">
          <cell r="A88" t="str">
            <v xml:space="preserve"> 321  Колбаса Сервелат Пражский ТМ Зареченские, ВЕС ПОКОМ</v>
          </cell>
          <cell r="F88">
            <v>21.925999999999998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368</v>
          </cell>
          <cell r="F89">
            <v>4159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5</v>
          </cell>
          <cell r="F90">
            <v>1483</v>
          </cell>
        </row>
        <row r="91">
          <cell r="A91" t="str">
            <v xml:space="preserve"> 328  Сардельки Сочинки Стародворье ТМ  0,4 кг ПОКОМ</v>
          </cell>
          <cell r="D91">
            <v>3</v>
          </cell>
          <cell r="F91">
            <v>525</v>
          </cell>
        </row>
        <row r="92">
          <cell r="A92" t="str">
            <v xml:space="preserve"> 329  Сардельки Сочинки с сыром Стародворье ТМ, 0,4 кг. ПОКОМ</v>
          </cell>
          <cell r="D92">
            <v>2</v>
          </cell>
          <cell r="F92">
            <v>495</v>
          </cell>
        </row>
        <row r="93">
          <cell r="A93" t="str">
            <v xml:space="preserve"> 330  Колбаса вареная Филейская ТМ Вязанка ТС Классическая ВЕС  ПОКОМ</v>
          </cell>
          <cell r="D93">
            <v>2.65</v>
          </cell>
          <cell r="F93">
            <v>1440.1669999999999</v>
          </cell>
        </row>
        <row r="94">
          <cell r="A94" t="str">
            <v xml:space="preserve"> 331  Сосиски Сочинки по-баварски ВЕС ТМ Стародворье  Поком</v>
          </cell>
          <cell r="F94">
            <v>6.6310000000000002</v>
          </cell>
        </row>
        <row r="95">
          <cell r="A95" t="str">
            <v xml:space="preserve"> 334  Паштет Любительский ТМ Стародворье ламистер 0,1 кг  ПОКОМ</v>
          </cell>
          <cell r="D95">
            <v>7</v>
          </cell>
          <cell r="F95">
            <v>366</v>
          </cell>
        </row>
        <row r="96">
          <cell r="A96" t="str">
            <v xml:space="preserve"> 335  Колбаса Сливушка ТМ Вязанка. ВЕС.  ПОКОМ </v>
          </cell>
          <cell r="F96">
            <v>282.95400000000001</v>
          </cell>
        </row>
        <row r="97">
          <cell r="A97" t="str">
            <v xml:space="preserve"> 342 Сосиски Сочинки Молочные ТМ Стародворье 0,4 кг ПОКОМ</v>
          </cell>
          <cell r="D97">
            <v>332</v>
          </cell>
          <cell r="F97">
            <v>4161</v>
          </cell>
        </row>
        <row r="98">
          <cell r="A98" t="str">
            <v xml:space="preserve"> 343 Сосиски Сочинки Сливочные ТМ Стародворье  0,4 кг</v>
          </cell>
          <cell r="D98">
            <v>13</v>
          </cell>
          <cell r="F98">
            <v>2618</v>
          </cell>
        </row>
        <row r="99">
          <cell r="A99" t="str">
            <v xml:space="preserve"> 344  Колбаса Сочинка по-европейски с сочной грудинкой ТМ Стародворье, ВЕС ПОКОМ</v>
          </cell>
          <cell r="D99">
            <v>7.274</v>
          </cell>
          <cell r="F99">
            <v>820.91</v>
          </cell>
        </row>
        <row r="100">
          <cell r="A100" t="str">
            <v xml:space="preserve"> 345  Колбаса Сочинка по-фински с сочным окроком ТМ Стародворье ВЕС ПОКОМ</v>
          </cell>
          <cell r="D100">
            <v>9.6419999999999995</v>
          </cell>
          <cell r="F100">
            <v>835.45299999999997</v>
          </cell>
        </row>
        <row r="101">
          <cell r="A101" t="str">
            <v xml:space="preserve"> 346  Колбаса Сочинка зернистая с сочной грудинкой ТМ Стародворье.ВЕС ПОКОМ</v>
          </cell>
          <cell r="D101">
            <v>12.893000000000001</v>
          </cell>
          <cell r="F101">
            <v>1312.915</v>
          </cell>
        </row>
        <row r="102">
          <cell r="A102" t="str">
            <v xml:space="preserve"> 347  Колбаса Сочинка рубленая с сочным окороком ТМ Стародворье ВЕС ПОКОМ</v>
          </cell>
          <cell r="D102">
            <v>11.265000000000001</v>
          </cell>
          <cell r="F102">
            <v>1189.8420000000001</v>
          </cell>
        </row>
        <row r="103">
          <cell r="A103" t="str">
            <v xml:space="preserve"> 353  Колбаса Салями запеченная ТМ Стародворье ТС Дугушка. 0,6 кг ПОКОМ</v>
          </cell>
          <cell r="F103">
            <v>85</v>
          </cell>
        </row>
        <row r="104">
          <cell r="A104" t="str">
            <v xml:space="preserve"> 354  Колбаса Рубленая запеченная ТМ Стародворье,ТС Дугушка  0,6 кг ПОКОМ</v>
          </cell>
          <cell r="F104">
            <v>91</v>
          </cell>
        </row>
        <row r="105">
          <cell r="A105" t="str">
            <v xml:space="preserve"> 355  Колбаса Сервелат запеченный ТМ Стародворье ТС Дугушка. 0,6 кг. ПОКОМ</v>
          </cell>
          <cell r="D105">
            <v>1</v>
          </cell>
          <cell r="F105">
            <v>129</v>
          </cell>
        </row>
        <row r="106">
          <cell r="A106" t="str">
            <v xml:space="preserve"> 364  Сардельки Филейские Вязанка ВЕС NDX ТМ Вязанка  ПОКОМ</v>
          </cell>
          <cell r="D106">
            <v>1.3</v>
          </cell>
          <cell r="F106">
            <v>331.33199999999999</v>
          </cell>
        </row>
        <row r="107">
          <cell r="A107" t="str">
            <v xml:space="preserve"> 368 Колбаса Балыкбургская с мраморным балыком 0,13 кг. ТМ Баварушка  ПОКОМ</v>
          </cell>
          <cell r="F107">
            <v>14</v>
          </cell>
        </row>
        <row r="108">
          <cell r="A108" t="str">
            <v xml:space="preserve"> 372  Ветчина Сочинка ТМ Стародворье. ВЕС ПОКОМ</v>
          </cell>
          <cell r="F108">
            <v>18.154</v>
          </cell>
        </row>
        <row r="109">
          <cell r="A109" t="str">
            <v xml:space="preserve"> 373 Колбаса вареная Сочинка ТМ Стародворье ВЕС ПОКОМ</v>
          </cell>
          <cell r="D109">
            <v>7.8</v>
          </cell>
          <cell r="F109">
            <v>70.200999999999993</v>
          </cell>
        </row>
        <row r="110">
          <cell r="A110" t="str">
            <v xml:space="preserve"> 376  Колбаса Докторская Дугушка 0,6кг ГОСТ ТМ Стародворье  ПОКОМ </v>
          </cell>
          <cell r="F110">
            <v>286</v>
          </cell>
        </row>
        <row r="111">
          <cell r="A111" t="str">
            <v xml:space="preserve"> 377  Колбаса Молочная Дугушка 0,6кг ТМ Стародворье  ПОКОМ</v>
          </cell>
          <cell r="D111">
            <v>1</v>
          </cell>
          <cell r="F111">
            <v>293</v>
          </cell>
        </row>
        <row r="112">
          <cell r="A112" t="str">
            <v xml:space="preserve"> 378  Колбаса Докторская Дугушка 0,6кг НЕГОСТ ТМ Стародворье  ПОКОМ </v>
          </cell>
          <cell r="F112">
            <v>6</v>
          </cell>
        </row>
        <row r="113">
          <cell r="A113" t="str">
            <v xml:space="preserve"> 380  Колбаса Филейбургская с филе сочного окорока 0,13кг с/в ТМ Баварушка  ПОКОМ</v>
          </cell>
          <cell r="F113">
            <v>32</v>
          </cell>
        </row>
        <row r="114">
          <cell r="A114" t="str">
            <v xml:space="preserve"> 385  Колбаски Филейбургские с филе сочного окорока, 0,28кг ТМ Баварушка  ПОКОМ</v>
          </cell>
          <cell r="D114">
            <v>7</v>
          </cell>
          <cell r="F114">
            <v>2602</v>
          </cell>
        </row>
        <row r="115">
          <cell r="A115" t="str">
            <v xml:space="preserve"> 387  Колбаса вареная Мусульманская Халяль ТМ Вязанка, 0,4 кг ПОКОМ</v>
          </cell>
          <cell r="D115">
            <v>11</v>
          </cell>
          <cell r="F115">
            <v>627</v>
          </cell>
        </row>
        <row r="116">
          <cell r="A116" t="str">
            <v xml:space="preserve"> 388  Сосиски Восточные Халяль ТМ Вязанка 0,33 кг АК. ПОКОМ</v>
          </cell>
          <cell r="D116">
            <v>12</v>
          </cell>
          <cell r="F116">
            <v>638</v>
          </cell>
        </row>
        <row r="117">
          <cell r="A117" t="str">
            <v xml:space="preserve"> 394 Колбаса полукопченая Аль-Ислами халяль ТМ Вязанка оболочка фиброуз в в/у 0,35 кг  ПОКОМ</v>
          </cell>
          <cell r="D117">
            <v>11</v>
          </cell>
          <cell r="F117">
            <v>317</v>
          </cell>
        </row>
        <row r="118">
          <cell r="A118" t="str">
            <v xml:space="preserve"> 397  Ветчина Дугушка ТМ Стародворье ТС Дугушка в полиамидной оболочке 0,6 кг. ПОКОМ</v>
          </cell>
          <cell r="F118">
            <v>42</v>
          </cell>
        </row>
        <row r="119">
          <cell r="A119" t="str">
            <v xml:space="preserve"> 405  Сардельки Сливушки ТМ Вязанка в оболочке айпил 0,33 кг. ПОКОМ</v>
          </cell>
          <cell r="F119">
            <v>26</v>
          </cell>
        </row>
        <row r="120">
          <cell r="A120" t="str">
            <v xml:space="preserve"> 410  Сосиски Баварские с сыром ТМ Стародворье 0,35 кг. ПОКОМ</v>
          </cell>
          <cell r="D120">
            <v>21</v>
          </cell>
          <cell r="F120">
            <v>4896</v>
          </cell>
        </row>
        <row r="121">
          <cell r="A121" t="str">
            <v xml:space="preserve"> 412  Сосиски Баварские ТМ Стародворье 0,35 кг ПОКОМ</v>
          </cell>
          <cell r="D121">
            <v>38</v>
          </cell>
          <cell r="F121">
            <v>10161</v>
          </cell>
        </row>
        <row r="122">
          <cell r="A122" t="str">
            <v xml:space="preserve"> 414  Колбаса Филейбургская с филе сочного окорока 0,11 кг ТМ Баварушка ПОКОМ</v>
          </cell>
          <cell r="F122">
            <v>150</v>
          </cell>
        </row>
        <row r="123">
          <cell r="A123" t="str">
            <v xml:space="preserve"> 415  Колбаса Балыкбургская с мраморным балыком 0,11 кг ТМ Баварушка  ПОКОМ</v>
          </cell>
          <cell r="D123">
            <v>1</v>
          </cell>
          <cell r="F123">
            <v>213</v>
          </cell>
        </row>
        <row r="124">
          <cell r="A124" t="str">
            <v xml:space="preserve"> 416  Сосиски Датские ТМ Особый рецепт, ВЕС  ПОКОМ</v>
          </cell>
          <cell r="F124">
            <v>1.3</v>
          </cell>
        </row>
        <row r="125">
          <cell r="A125" t="str">
            <v xml:space="preserve"> 417  Колбаса Филейбургская с ароматными пряностями 0,06 кг нарезка ТМ Баварушка  ПОКОМ</v>
          </cell>
          <cell r="D125">
            <v>6</v>
          </cell>
          <cell r="F125">
            <v>569</v>
          </cell>
        </row>
        <row r="126">
          <cell r="A126" t="str">
            <v xml:space="preserve"> 418  Колбаса Балыкбургская с мраморным балыком и нотками кориандра 0,06 кг нарезка ТМ Баварушка  ПО</v>
          </cell>
          <cell r="D126">
            <v>2</v>
          </cell>
          <cell r="F126">
            <v>468</v>
          </cell>
        </row>
        <row r="127">
          <cell r="A127" t="str">
            <v xml:space="preserve"> 419  Колбаса Филейбургская зернистая 0,06 кг нарезка ТМ Баварушка  ПОКОМ</v>
          </cell>
          <cell r="D127">
            <v>6</v>
          </cell>
          <cell r="F127">
            <v>656</v>
          </cell>
        </row>
        <row r="128">
          <cell r="A128" t="str">
            <v xml:space="preserve"> 420  Колбаса Мясорубская 0,28 кг ТМ Стародворье в оболочке черева  ПОКОМ</v>
          </cell>
          <cell r="F128">
            <v>74</v>
          </cell>
        </row>
        <row r="129">
          <cell r="A129" t="str">
            <v xml:space="preserve"> 421  Сосиски Царедворские 0,33 кг ТМ Стародворье  ПОКОМ</v>
          </cell>
          <cell r="F129">
            <v>249</v>
          </cell>
        </row>
        <row r="130">
          <cell r="A130" t="str">
            <v xml:space="preserve"> 426  Колбаса варенокопченая из мяса птицы Сервелат Царедворский, 0,28 кг срез ПОКОМ</v>
          </cell>
          <cell r="F130">
            <v>26</v>
          </cell>
        </row>
        <row r="131">
          <cell r="A131" t="str">
            <v xml:space="preserve"> 428  Сосиски Царедворские по-баварски ТМ Стародворье, 0,33 кг ПОКОМ</v>
          </cell>
          <cell r="F131">
            <v>97</v>
          </cell>
        </row>
        <row r="132">
          <cell r="A132" t="str">
            <v>3215 ВЕТЧ.МЯСНАЯ Папа может п/о 0.4кг 8шт.    ОСТАНКИНО</v>
          </cell>
          <cell r="D132">
            <v>217</v>
          </cell>
          <cell r="F132">
            <v>217</v>
          </cell>
        </row>
        <row r="133">
          <cell r="A133" t="str">
            <v>3297 СЫТНЫЕ Папа может сар б/о мгс 1*3 СНГ  ОСТАНКИНО</v>
          </cell>
          <cell r="D133">
            <v>159.19999999999999</v>
          </cell>
          <cell r="F133">
            <v>159.19999999999999</v>
          </cell>
        </row>
        <row r="134">
          <cell r="A134" t="str">
            <v>3812 СОЧНЫЕ сос п/о мгс 2*2  ОСТАНКИНО</v>
          </cell>
          <cell r="D134">
            <v>1809.7</v>
          </cell>
          <cell r="F134">
            <v>1809.7</v>
          </cell>
        </row>
        <row r="135">
          <cell r="A135" t="str">
            <v>4063 МЯСНАЯ Папа может вар п/о_Л   ОСТАНКИНО</v>
          </cell>
          <cell r="D135">
            <v>1987.73</v>
          </cell>
          <cell r="F135">
            <v>1987.73</v>
          </cell>
        </row>
        <row r="136">
          <cell r="A136" t="str">
            <v>4117 ЭКСТРА Папа может с/к в/у_Л   ОСТАНКИНО</v>
          </cell>
          <cell r="D136">
            <v>31.6</v>
          </cell>
          <cell r="F136">
            <v>31.6</v>
          </cell>
        </row>
        <row r="137">
          <cell r="A137" t="str">
            <v>4574 Мясная со шпиком Папа может вар п/о ОСТАНКИНО</v>
          </cell>
          <cell r="D137">
            <v>106.55</v>
          </cell>
          <cell r="F137">
            <v>106.55</v>
          </cell>
        </row>
        <row r="138">
          <cell r="A138" t="str">
            <v>4614 ВЕТЧ.ЛЮБИТЕЛЬСКАЯ п/о _ ОСТАНКИНО</v>
          </cell>
          <cell r="D138">
            <v>1.5</v>
          </cell>
          <cell r="F138">
            <v>1.5</v>
          </cell>
        </row>
        <row r="139">
          <cell r="A139" t="str">
            <v>4813 ФИЛЕЙНАЯ Папа может вар п/о_Л   ОСТАНКИНО</v>
          </cell>
          <cell r="D139">
            <v>439.6</v>
          </cell>
          <cell r="F139">
            <v>439.6</v>
          </cell>
        </row>
        <row r="140">
          <cell r="A140" t="str">
            <v>4993 САЛЯМИ ИТАЛЬЯНСКАЯ с/к в/у 1/250*8_120c ОСТАНКИНО</v>
          </cell>
          <cell r="D140">
            <v>485</v>
          </cell>
          <cell r="F140">
            <v>485</v>
          </cell>
        </row>
        <row r="141">
          <cell r="A141" t="str">
            <v>5246 ДОКТОРСКАЯ ПРЕМИУМ вар б/о мгс_30с ОСТАНКИНО</v>
          </cell>
          <cell r="D141">
            <v>37.200000000000003</v>
          </cell>
          <cell r="F141">
            <v>37.200000000000003</v>
          </cell>
        </row>
        <row r="142">
          <cell r="A142" t="str">
            <v>5247 РУССКАЯ ПРЕМИУМ вар б/о мгс_30с ОСТАНКИНО</v>
          </cell>
          <cell r="D142">
            <v>89.6</v>
          </cell>
          <cell r="F142">
            <v>89.6</v>
          </cell>
        </row>
        <row r="143">
          <cell r="A143" t="str">
            <v>5336 ОСОБАЯ вар п/о  ОСТАНКИНО</v>
          </cell>
          <cell r="D143">
            <v>583.9</v>
          </cell>
          <cell r="F143">
            <v>585.86099999999999</v>
          </cell>
        </row>
        <row r="144">
          <cell r="A144" t="str">
            <v>5337 ОСОБАЯ СО ШПИКОМ вар п/о  ОСТАНКИНО</v>
          </cell>
          <cell r="D144">
            <v>97.5</v>
          </cell>
          <cell r="F144">
            <v>99.4</v>
          </cell>
        </row>
        <row r="145">
          <cell r="A145" t="str">
            <v>5341 СЕРВЕЛАТ ОХОТНИЧИЙ в/к в/у  ОСТАНКИНО</v>
          </cell>
          <cell r="D145">
            <v>352.3</v>
          </cell>
          <cell r="F145">
            <v>352.3</v>
          </cell>
        </row>
        <row r="146">
          <cell r="A146" t="str">
            <v>5483 ЭКСТРА Папа может с/к в/у 1/250 8шт.   ОСТАНКИНО</v>
          </cell>
          <cell r="D146">
            <v>785</v>
          </cell>
          <cell r="F146">
            <v>785</v>
          </cell>
        </row>
        <row r="147">
          <cell r="A147" t="str">
            <v>5544 Сервелат Финский в/к в/у_45с НОВАЯ ОСТАНКИНО</v>
          </cell>
          <cell r="D147">
            <v>875.09100000000001</v>
          </cell>
          <cell r="F147">
            <v>875.09100000000001</v>
          </cell>
        </row>
        <row r="148">
          <cell r="A148" t="str">
            <v>5682 САЛЯМИ МЕЛКОЗЕРНЕНАЯ с/к в/у 1/120_60с   ОСТАНКИНО</v>
          </cell>
          <cell r="D148">
            <v>1647</v>
          </cell>
          <cell r="F148">
            <v>1647</v>
          </cell>
        </row>
        <row r="149">
          <cell r="A149" t="str">
            <v>5706 АРОМАТНАЯ Папа может с/к в/у 1/250 8шт.  ОСТАНКИНО</v>
          </cell>
          <cell r="D149">
            <v>774</v>
          </cell>
          <cell r="F149">
            <v>779</v>
          </cell>
        </row>
        <row r="150">
          <cell r="A150" t="str">
            <v>5708 ПОСОЛЬСКАЯ Папа может с/к в/у ОСТАНКИНО</v>
          </cell>
          <cell r="D150">
            <v>59.4</v>
          </cell>
          <cell r="F150">
            <v>59.4</v>
          </cell>
        </row>
        <row r="151">
          <cell r="A151" t="str">
            <v>5813 ГОВЯЖЬИ сос п/о мгс 2*2_45с   ОСТАНКИНО</v>
          </cell>
          <cell r="D151">
            <v>2</v>
          </cell>
          <cell r="F151">
            <v>2</v>
          </cell>
        </row>
        <row r="152">
          <cell r="A152" t="str">
            <v>5820 СЛИВОЧНЫЕ Папа может сос п/о мгс 2*2_45с   ОСТАНКИНО</v>
          </cell>
          <cell r="D152">
            <v>142.19999999999999</v>
          </cell>
          <cell r="F152">
            <v>142.19999999999999</v>
          </cell>
        </row>
        <row r="153">
          <cell r="A153" t="str">
            <v>5851 ЭКСТРА Папа может вар п/о   ОСТАНКИНО</v>
          </cell>
          <cell r="D153">
            <v>369.15</v>
          </cell>
          <cell r="F153">
            <v>369.15</v>
          </cell>
        </row>
        <row r="154">
          <cell r="A154" t="str">
            <v>5931 ОХОТНИЧЬЯ Папа может с/к в/у 1/220 8шт.   ОСТАНКИНО</v>
          </cell>
          <cell r="D154">
            <v>786</v>
          </cell>
          <cell r="F154">
            <v>786</v>
          </cell>
        </row>
        <row r="155">
          <cell r="A155" t="str">
            <v>5981 МОЛОЧНЫЕ ТРАДИЦ. сос п/о мгс 1*6_45с   ОСТАНКИНО</v>
          </cell>
          <cell r="D155">
            <v>164.8</v>
          </cell>
          <cell r="F155">
            <v>164.8</v>
          </cell>
        </row>
        <row r="156">
          <cell r="A156" t="str">
            <v>5982 МОЛОЧНЫЕ ТРАДИЦ. сос п/о мгс 0,6кг_СНГ  ОСТАНКИНО</v>
          </cell>
          <cell r="D156">
            <v>175</v>
          </cell>
          <cell r="F156">
            <v>177</v>
          </cell>
        </row>
        <row r="157">
          <cell r="A157" t="str">
            <v>5997 ОСОБАЯ Коровино вар п/о  ОСТАНКИНО</v>
          </cell>
          <cell r="D157">
            <v>51.6</v>
          </cell>
          <cell r="F157">
            <v>51.6</v>
          </cell>
        </row>
        <row r="158">
          <cell r="A158" t="str">
            <v>6025 ВЕТЧ.ФИРМЕННАЯ С ИНДЕЙКОЙ п/о   ОСТАНКИНО</v>
          </cell>
          <cell r="D158">
            <v>21</v>
          </cell>
          <cell r="F158">
            <v>21</v>
          </cell>
        </row>
        <row r="159">
          <cell r="A159" t="str">
            <v>6041 МОЛОЧНЫЕ К ЗАВТРАКУ сос п/о мгс 1*3  ОСТАНКИНО</v>
          </cell>
          <cell r="D159">
            <v>336.9</v>
          </cell>
          <cell r="F159">
            <v>341.05500000000001</v>
          </cell>
        </row>
        <row r="160">
          <cell r="A160" t="str">
            <v>6042 МОЛОЧНЫЕ К ЗАВТРАКУ сос п/о в/у 0.4кг   ОСТАНКИНО</v>
          </cell>
          <cell r="D160">
            <v>1187</v>
          </cell>
          <cell r="F160">
            <v>1199</v>
          </cell>
        </row>
        <row r="161">
          <cell r="A161" t="str">
            <v>6113 СОЧНЫЕ сос п/о мгс 1*6_Ашан  ОСТАНКИНО</v>
          </cell>
          <cell r="D161">
            <v>1499.8</v>
          </cell>
          <cell r="F161">
            <v>1499.8</v>
          </cell>
        </row>
        <row r="162">
          <cell r="A162" t="str">
            <v>6123 МОЛОЧНЫЕ КЛАССИЧЕСКИЕ ПМ сос п/о мгс 2*4   ОСТАНКИНО</v>
          </cell>
          <cell r="D162">
            <v>597.4</v>
          </cell>
          <cell r="F162">
            <v>597.4</v>
          </cell>
        </row>
        <row r="163">
          <cell r="A163" t="str">
            <v>6144 МОЛОЧНЫЕ ТРАДИЦ сос п/о в/у 1/360 (1+1) ОСТАНКИНО</v>
          </cell>
          <cell r="D163">
            <v>278</v>
          </cell>
          <cell r="F163">
            <v>278</v>
          </cell>
        </row>
        <row r="164">
          <cell r="A164" t="str">
            <v>6213 СЕРВЕЛАТ ФИНСКИЙ СН в/к в/у 0.35кг 8шт.  ОСТАНКИНО</v>
          </cell>
          <cell r="D164">
            <v>392</v>
          </cell>
          <cell r="F164">
            <v>392</v>
          </cell>
        </row>
        <row r="165">
          <cell r="A165" t="str">
            <v>6215 СЕРВЕЛАТ ОРЕХОВЫЙ СН в/к в/у 0.35кг 8шт  ОСТАНКИНО</v>
          </cell>
          <cell r="D165">
            <v>251</v>
          </cell>
          <cell r="F165">
            <v>251</v>
          </cell>
        </row>
        <row r="166">
          <cell r="A166" t="str">
            <v>6217 ШПИКАЧКИ ДОМАШНИЕ СН п/о мгс 0.4кг 8шт.  ОСТАНКИНО</v>
          </cell>
          <cell r="D166">
            <v>84</v>
          </cell>
          <cell r="F166">
            <v>84</v>
          </cell>
        </row>
        <row r="167">
          <cell r="A167" t="str">
            <v>6221 НЕАПОЛИТАНСКИЙ ДУЭТ с/к с/н мгс 1/90  ОСТАНКИНО</v>
          </cell>
          <cell r="D167">
            <v>532</v>
          </cell>
          <cell r="F167">
            <v>532</v>
          </cell>
        </row>
        <row r="168">
          <cell r="A168" t="str">
            <v>6225 ИМПЕРСКАЯ И БАЛЫКОВАЯ в/к с/н мгс 1/90  ОСТАНКИНО</v>
          </cell>
          <cell r="D168">
            <v>436</v>
          </cell>
          <cell r="F168">
            <v>444</v>
          </cell>
        </row>
        <row r="169">
          <cell r="A169" t="str">
            <v>6227 МОЛОЧНЫЕ ТРАДИЦ. сос п/о мгс 0.6кг LTF  ОСТАНКИНО</v>
          </cell>
          <cell r="D169">
            <v>30</v>
          </cell>
          <cell r="F169">
            <v>30</v>
          </cell>
        </row>
        <row r="170">
          <cell r="A170" t="str">
            <v>6228 МЯСНОЕ АССОРТИ к/з с/н мгс 1/90 10шт.  ОСТАНКИНО</v>
          </cell>
          <cell r="D170">
            <v>675</v>
          </cell>
          <cell r="F170">
            <v>681</v>
          </cell>
        </row>
        <row r="171">
          <cell r="A171" t="str">
            <v>6233 БУЖЕНИНА ЗАПЕЧЕННАЯ с/н в/у 1/100 10шт.  ОСТАНКИНО</v>
          </cell>
          <cell r="D171">
            <v>131</v>
          </cell>
          <cell r="F171">
            <v>131</v>
          </cell>
        </row>
        <row r="172">
          <cell r="A172" t="str">
            <v>6241 ХОТ-ДОГ Папа может сос п/о мгс 0.38кг  ОСТАНКИНО</v>
          </cell>
          <cell r="D172">
            <v>93</v>
          </cell>
          <cell r="F172">
            <v>99</v>
          </cell>
        </row>
        <row r="173">
          <cell r="A173" t="str">
            <v>6247 ДОМАШНЯЯ Папа может вар п/о 0,4кг 8шт.  ОСТАНКИНО</v>
          </cell>
          <cell r="D173">
            <v>144</v>
          </cell>
          <cell r="F173">
            <v>144</v>
          </cell>
        </row>
        <row r="174">
          <cell r="A174" t="str">
            <v>6268 ГОВЯЖЬЯ Папа может вар п/о 0,4кг 8 шт.  ОСТАНКИНО</v>
          </cell>
          <cell r="D174">
            <v>345</v>
          </cell>
          <cell r="F174">
            <v>345</v>
          </cell>
        </row>
        <row r="175">
          <cell r="A175" t="str">
            <v>6281 СВИНИНА ДЕЛИКАТ. к/в мл/к в/у 0.3кг 45с  ОСТАНКИНО</v>
          </cell>
          <cell r="D175">
            <v>509</v>
          </cell>
          <cell r="F175">
            <v>509</v>
          </cell>
        </row>
        <row r="176">
          <cell r="A176" t="str">
            <v>6297 ФИЛЕЙНЫЕ сос ц/о в/у 1/270 12шт_45с  ОСТАНКИНО</v>
          </cell>
          <cell r="D176">
            <v>2654</v>
          </cell>
          <cell r="F176">
            <v>2656</v>
          </cell>
        </row>
        <row r="177">
          <cell r="A177" t="str">
            <v>6302 БАЛЫКОВАЯ СН в/к в/у 0.35кг 8шт.  ОСТАНКИНО</v>
          </cell>
          <cell r="D177">
            <v>238</v>
          </cell>
          <cell r="F177">
            <v>238</v>
          </cell>
        </row>
        <row r="178">
          <cell r="A178" t="str">
            <v>6303 МЯСНЫЕ Папа может сос п/о мгс 1.5*3  ОСТАНКИНО</v>
          </cell>
          <cell r="D178">
            <v>225.3</v>
          </cell>
          <cell r="F178">
            <v>225.3</v>
          </cell>
        </row>
        <row r="179">
          <cell r="A179" t="str">
            <v>6325 ДОКТОРСКАЯ ПРЕМИУМ вар п/о 0.4кг 8шт.  ОСТАНКИНО</v>
          </cell>
          <cell r="D179">
            <v>554</v>
          </cell>
          <cell r="F179">
            <v>554</v>
          </cell>
        </row>
        <row r="180">
          <cell r="A180" t="str">
            <v>6333 МЯСНАЯ Папа может вар п/о 0.4кг 8шт.  ОСТАНКИНО</v>
          </cell>
          <cell r="D180">
            <v>7620</v>
          </cell>
          <cell r="F180">
            <v>7620</v>
          </cell>
        </row>
        <row r="181">
          <cell r="A181" t="str">
            <v>6353 ЭКСТРА Папа может вар п/о 0.4кг 8шт.  ОСТАНКИНО</v>
          </cell>
          <cell r="D181">
            <v>1524</v>
          </cell>
          <cell r="F181">
            <v>1576</v>
          </cell>
        </row>
        <row r="182">
          <cell r="A182" t="str">
            <v>6392 ФИЛЕЙНАЯ Папа может вар п/о 0.4кг. ОСТАНКИНО</v>
          </cell>
          <cell r="D182">
            <v>4556</v>
          </cell>
          <cell r="F182">
            <v>4561</v>
          </cell>
        </row>
        <row r="183">
          <cell r="A183" t="str">
            <v>6427 КЛАССИЧЕСКАЯ ПМ вар п/о 0.35кг 8шт. ОСТАНКИНО</v>
          </cell>
          <cell r="D183">
            <v>809</v>
          </cell>
          <cell r="F183">
            <v>856</v>
          </cell>
        </row>
        <row r="184">
          <cell r="A184" t="str">
            <v>6438 БОГАТЫРСКИЕ Папа Может сос п/о в/у 0,3кг  ОСТАНКИНО</v>
          </cell>
          <cell r="D184">
            <v>529</v>
          </cell>
          <cell r="F184">
            <v>529</v>
          </cell>
        </row>
        <row r="185">
          <cell r="A185" t="str">
            <v>6450 БЕКОН с/к с/н в/у 1/100 10шт.  ОСТАНКИНО</v>
          </cell>
          <cell r="D185">
            <v>352</v>
          </cell>
          <cell r="F185">
            <v>352</v>
          </cell>
        </row>
        <row r="186">
          <cell r="A186" t="str">
            <v>6453 ЭКСТРА Папа может с/к с/н в/у 1/100 14шт.   ОСТАНКИНО</v>
          </cell>
          <cell r="D186">
            <v>784</v>
          </cell>
          <cell r="F186">
            <v>784</v>
          </cell>
        </row>
        <row r="187">
          <cell r="A187" t="str">
            <v>6454 АРОМАТНАЯ с/к с/н в/у 1/100 14шт.  ОСТАНКИНО</v>
          </cell>
          <cell r="D187">
            <v>677</v>
          </cell>
          <cell r="F187">
            <v>677</v>
          </cell>
        </row>
        <row r="188">
          <cell r="A188" t="str">
            <v>6475 С СЫРОМ Папа может сос ц/о мгс 0.4кг6шт  ОСТАНКИНО</v>
          </cell>
          <cell r="D188">
            <v>311</v>
          </cell>
          <cell r="F188">
            <v>311</v>
          </cell>
        </row>
        <row r="189">
          <cell r="A189" t="str">
            <v>6527 ШПИКАЧКИ СОЧНЫЕ ПМ сар б/о мгс 1*3 45с ОСТАНКИНО</v>
          </cell>
          <cell r="D189">
            <v>467.6</v>
          </cell>
          <cell r="F189">
            <v>467.6</v>
          </cell>
        </row>
        <row r="190">
          <cell r="A190" t="str">
            <v>6562 СЕРВЕЛАТ КАРЕЛЬСКИЙ СН в/к в/у 0,28кг  ОСТАНКИНО</v>
          </cell>
          <cell r="D190">
            <v>762</v>
          </cell>
          <cell r="F190">
            <v>762</v>
          </cell>
        </row>
        <row r="191">
          <cell r="A191" t="str">
            <v>6563 СЛИВОЧНЫЕ СН сос п/о мгс 1*6  ОСТАНКИНО</v>
          </cell>
          <cell r="D191">
            <v>57.1</v>
          </cell>
          <cell r="F191">
            <v>57.1</v>
          </cell>
        </row>
        <row r="192">
          <cell r="A192" t="str">
            <v>6592 ДОКТОРСКАЯ СН вар п/о  ОСТАНКИНО</v>
          </cell>
          <cell r="D192">
            <v>23.45</v>
          </cell>
          <cell r="F192">
            <v>23.45</v>
          </cell>
        </row>
        <row r="193">
          <cell r="A193" t="str">
            <v>6593 ДОКТОРСКАЯ СН вар п/о 0.45кг 8шт.  ОСТАНКИНО</v>
          </cell>
          <cell r="D193">
            <v>237</v>
          </cell>
          <cell r="F193">
            <v>237</v>
          </cell>
        </row>
        <row r="194">
          <cell r="A194" t="str">
            <v>6594 МОЛОЧНАЯ СН вар п/о  ОСТАНКИНО</v>
          </cell>
          <cell r="D194">
            <v>4.0999999999999996</v>
          </cell>
          <cell r="F194">
            <v>4.0999999999999996</v>
          </cell>
        </row>
        <row r="195">
          <cell r="A195" t="str">
            <v>6595 МОЛОЧНАЯ СН вар п/о 0.45кг 8шт.  ОСТАНКИНО</v>
          </cell>
          <cell r="D195">
            <v>229</v>
          </cell>
          <cell r="F195">
            <v>229</v>
          </cell>
        </row>
        <row r="196">
          <cell r="A196" t="str">
            <v>6597 РУССКАЯ СН вар п/о 0.45кг 8шт.  ОСТАНКИНО</v>
          </cell>
          <cell r="D196">
            <v>111</v>
          </cell>
          <cell r="F196">
            <v>111</v>
          </cell>
        </row>
        <row r="197">
          <cell r="A197" t="str">
            <v>6601 ГОВЯЖЬИ СН сос п/о мгс 1*6  ОСТАНКИНО</v>
          </cell>
          <cell r="D197">
            <v>180.1</v>
          </cell>
          <cell r="F197">
            <v>180.1</v>
          </cell>
        </row>
        <row r="198">
          <cell r="A198" t="str">
            <v>6602 БАВАРСКИЕ ПМ сос ц/о мгс 0,35кг 8шт.  ОСТАНКИНО</v>
          </cell>
          <cell r="D198">
            <v>1169</v>
          </cell>
          <cell r="F198">
            <v>1169</v>
          </cell>
        </row>
        <row r="199">
          <cell r="A199" t="str">
            <v>6641 СЛИВОЧНЫЕ ПМ сос п/о мгс 0,41кг 10шт.  ОСТАНКИНО</v>
          </cell>
          <cell r="D199">
            <v>2</v>
          </cell>
          <cell r="F199">
            <v>2</v>
          </cell>
        </row>
        <row r="200">
          <cell r="A200" t="str">
            <v>6642 СОЧНЫЙ ГРИЛЬ ПМ сос п/о мгс 0,41кг 8шт.  ОСТАНКИНО</v>
          </cell>
          <cell r="D200">
            <v>3</v>
          </cell>
          <cell r="F200">
            <v>3</v>
          </cell>
        </row>
        <row r="201">
          <cell r="A201" t="str">
            <v>6644 СОЧНЫЕ ПМ сос п/о мгс 0,41кг 10шт.  ОСТАНКИНО</v>
          </cell>
          <cell r="D201">
            <v>1</v>
          </cell>
          <cell r="F201">
            <v>1</v>
          </cell>
        </row>
        <row r="202">
          <cell r="A202" t="str">
            <v>6645 ВЕТЧ.КЛАССИЧЕСКАЯ СН п/о 0.8кг 4шт.  ОСТАНКИНО</v>
          </cell>
          <cell r="D202">
            <v>49</v>
          </cell>
          <cell r="F202">
            <v>49</v>
          </cell>
        </row>
        <row r="203">
          <cell r="A203" t="str">
            <v>6658 АРОМАТНАЯ С ЧЕСНОЧКОМ СН в/к мтс 0.330кг  ОСТАНКИНО</v>
          </cell>
          <cell r="D203">
            <v>94</v>
          </cell>
          <cell r="F203">
            <v>94</v>
          </cell>
        </row>
        <row r="204">
          <cell r="A204" t="str">
            <v>6661 СОЧНЫЙ ГРИЛЬ ПМ сос п/о мгс 1.5*4_Маяк  ОСТАНКИНО</v>
          </cell>
          <cell r="D204">
            <v>65.599999999999994</v>
          </cell>
          <cell r="F204">
            <v>65.599999999999994</v>
          </cell>
        </row>
        <row r="205">
          <cell r="A205" t="str">
            <v>6666 БОЯНСКАЯ Папа может п/к в/у 0,28кг 8 шт. ОСТАНКИНО</v>
          </cell>
          <cell r="D205">
            <v>1427</v>
          </cell>
          <cell r="F205">
            <v>1427</v>
          </cell>
        </row>
        <row r="206">
          <cell r="A206" t="str">
            <v>6669 ВЕНСКАЯ САЛЯМИ п/к в/у 0.28кг 8шт  ОСТАНКИНО</v>
          </cell>
          <cell r="D206">
            <v>665</v>
          </cell>
          <cell r="F206">
            <v>665</v>
          </cell>
        </row>
        <row r="207">
          <cell r="A207" t="str">
            <v>6683 СЕРВЕЛАТ ЗЕРНИСТЫЙ ПМ в/к в/у 0,35кг  ОСТАНКИНО</v>
          </cell>
          <cell r="D207">
            <v>2412</v>
          </cell>
          <cell r="F207">
            <v>2422</v>
          </cell>
        </row>
        <row r="208">
          <cell r="A208" t="str">
            <v>6684 СЕРВЕЛАТ КАРЕЛЬСКИЙ ПМ в/к в/у 0.28кг  ОСТАНКИНО</v>
          </cell>
          <cell r="D208">
            <v>1688</v>
          </cell>
          <cell r="F208">
            <v>1694</v>
          </cell>
        </row>
        <row r="209">
          <cell r="A209" t="str">
            <v>6689 СЕРВЕЛАТ ОХОТНИЧИЙ ПМ в/к в/у 0,35кг 8шт  ОСТАНКИНО</v>
          </cell>
          <cell r="D209">
            <v>7886</v>
          </cell>
          <cell r="F209">
            <v>7894</v>
          </cell>
        </row>
        <row r="210">
          <cell r="A210" t="str">
            <v>6692 СЕРВЕЛАТ ПРИМА в/к в/у 0.28кг 8шт.  ОСТАНКИНО</v>
          </cell>
          <cell r="D210">
            <v>655</v>
          </cell>
          <cell r="F210">
            <v>655</v>
          </cell>
        </row>
        <row r="211">
          <cell r="A211" t="str">
            <v>6697 СЕРВЕЛАТ ФИНСКИЙ ПМ в/к в/у 0,35кг 8шт.  ОСТАНКИНО</v>
          </cell>
          <cell r="D211">
            <v>6603</v>
          </cell>
          <cell r="F211">
            <v>6607</v>
          </cell>
        </row>
        <row r="212">
          <cell r="A212" t="str">
            <v>6713 СОЧНЫЙ ГРИЛЬ ПМ сос п/о мгс 0.41кг 8шт.  ОСТАНКИНО</v>
          </cell>
          <cell r="D212">
            <v>1780</v>
          </cell>
          <cell r="F212">
            <v>1785</v>
          </cell>
        </row>
        <row r="213">
          <cell r="A213" t="str">
            <v>6716 ОСОБАЯ Коровино (в сетке) 0.5кг 8шт.  ОСТАНКИНО</v>
          </cell>
          <cell r="D213">
            <v>638</v>
          </cell>
          <cell r="F213">
            <v>648</v>
          </cell>
        </row>
        <row r="214">
          <cell r="A214" t="str">
            <v>6717 ДОКТОРСКАЯ ОРИГИН. ц/о в/у 0.5кг 6шт.  ОСТАНКИНО</v>
          </cell>
          <cell r="D214">
            <v>27</v>
          </cell>
          <cell r="F214">
            <v>27</v>
          </cell>
        </row>
        <row r="215">
          <cell r="A215" t="str">
            <v>6722 СОЧНЫЕ ПМ сос п/о мгс 0,41кг 10шт.  ОСТАНКИНО</v>
          </cell>
          <cell r="D215">
            <v>6621</v>
          </cell>
          <cell r="F215">
            <v>6631</v>
          </cell>
        </row>
        <row r="216">
          <cell r="A216" t="str">
            <v>6726 СЛИВОЧНЫЕ ПМ сос п/о мгс 0.41кг 10шт.  ОСТАНКИНО</v>
          </cell>
          <cell r="D216">
            <v>2686</v>
          </cell>
          <cell r="F216">
            <v>2686</v>
          </cell>
        </row>
        <row r="217">
          <cell r="A217" t="str">
            <v>6734 ОСОБАЯ СО ШПИКОМ Коровино (в сетке) 0,5кг ОСТАНКИНО</v>
          </cell>
          <cell r="D217">
            <v>73</v>
          </cell>
          <cell r="F217">
            <v>73</v>
          </cell>
        </row>
        <row r="218">
          <cell r="A218" t="str">
            <v>6750 МОЛОЧНЫЕ ГОСТ СН сос п/о мгс 0,41 кг 10шт ОСТАНКИНО</v>
          </cell>
          <cell r="D218">
            <v>184</v>
          </cell>
          <cell r="F218">
            <v>184</v>
          </cell>
        </row>
        <row r="219">
          <cell r="A219" t="str">
            <v>6751 СЛИВОЧНЫЕ СН сос п/о мгс 0,41кг 10шт.  ОСТАНКИНО</v>
          </cell>
          <cell r="D219">
            <v>359</v>
          </cell>
          <cell r="F219">
            <v>359</v>
          </cell>
        </row>
        <row r="220">
          <cell r="A220" t="str">
            <v>6756 ВЕТЧ.ЛЮБИТЕЛЬСКАЯ п/о  ОСТАНКИНО</v>
          </cell>
          <cell r="D220">
            <v>186.53</v>
          </cell>
          <cell r="F220">
            <v>186.53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130</v>
          </cell>
          <cell r="F221">
            <v>130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283</v>
          </cell>
          <cell r="F222">
            <v>283</v>
          </cell>
        </row>
        <row r="223">
          <cell r="A223" t="str">
            <v>БОНУС Z-ОСОБАЯ Коровино вар п/о (5324)  ОСТАНКИНО</v>
          </cell>
          <cell r="D223">
            <v>40</v>
          </cell>
          <cell r="F223">
            <v>40</v>
          </cell>
        </row>
        <row r="224">
          <cell r="A224" t="str">
            <v>БОНУС Z-ОСОБАЯ Коровино вар п/о 0.5кг_СНГ (6305)  ОСТАНКИНО</v>
          </cell>
          <cell r="D224">
            <v>21</v>
          </cell>
          <cell r="F224">
            <v>21</v>
          </cell>
        </row>
        <row r="225">
          <cell r="A225" t="str">
            <v>БОНУС СОЧНЫЕ сос п/о мгс 0.41кг_UZ (6087)  ОСТАНКИНО</v>
          </cell>
          <cell r="D225">
            <v>904</v>
          </cell>
          <cell r="F225">
            <v>904</v>
          </cell>
        </row>
        <row r="226">
          <cell r="A226" t="str">
            <v>БОНУС СОЧНЫЕ сос п/о мгс 1*6_UZ (6088)  ОСТАНКИНО</v>
          </cell>
          <cell r="D226">
            <v>285</v>
          </cell>
          <cell r="F226">
            <v>285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1255</v>
          </cell>
        </row>
        <row r="228">
          <cell r="A228" t="str">
            <v>БОНУС_283  Сосиски Сочинки, ВЕС, ТМ Стародворье ПОКОМ</v>
          </cell>
          <cell r="F228">
            <v>465.33800000000002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F229">
            <v>305.81299999999999</v>
          </cell>
        </row>
        <row r="230">
          <cell r="A230" t="str">
            <v>БОНУС_Колбаса Докторская Особая ТМ Особый рецепт,  0,5кг, ПОКОМ</v>
          </cell>
          <cell r="F230">
            <v>471</v>
          </cell>
        </row>
        <row r="231">
          <cell r="A231" t="str">
            <v>БОНУС_Колбаса Сервелат Филедворский, фиброуз, в/у 0,35 кг срез,  ПОКОМ</v>
          </cell>
          <cell r="F231">
            <v>541</v>
          </cell>
        </row>
        <row r="232">
          <cell r="A232" t="str">
            <v>БОНУС_Консервы говядина тушеная "СПК" ж/б 0,338 кг.шт. термоус. пл. ЧМК  СПК</v>
          </cell>
          <cell r="D232">
            <v>29</v>
          </cell>
          <cell r="F232">
            <v>29</v>
          </cell>
        </row>
        <row r="233">
          <cell r="A233" t="str">
            <v>БОНУС_Пельмени Бульмени с говядиной и свининой Горячая штучка 0,43  ПОКОМ</v>
          </cell>
          <cell r="F233">
            <v>215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403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83</v>
          </cell>
          <cell r="F235">
            <v>83</v>
          </cell>
        </row>
        <row r="236">
          <cell r="A236" t="str">
            <v>Бутербродная вареная 0,47 кг шт.  СПК</v>
          </cell>
          <cell r="D236">
            <v>66</v>
          </cell>
          <cell r="F236">
            <v>66</v>
          </cell>
        </row>
        <row r="237">
          <cell r="A237" t="str">
            <v>Вацлавская вареная 400 гр.шт.  СПК</v>
          </cell>
          <cell r="D237">
            <v>21</v>
          </cell>
          <cell r="F237">
            <v>21</v>
          </cell>
        </row>
        <row r="238">
          <cell r="A238" t="str">
            <v>Вацлавская вареная ВЕС СПК</v>
          </cell>
          <cell r="D238">
            <v>2</v>
          </cell>
          <cell r="F238">
            <v>2</v>
          </cell>
        </row>
        <row r="239">
          <cell r="A239" t="str">
            <v>Вацлавская п/к (черева) 390 гр.шт. термоус.пак  СПК</v>
          </cell>
          <cell r="D239">
            <v>44</v>
          </cell>
          <cell r="F239">
            <v>44</v>
          </cell>
        </row>
        <row r="240">
          <cell r="A240" t="str">
            <v>ВЫВЕДЕНА!!!Пельмени Бульмени с говядин. и свинин.Горячая шт. 0,9 кг БОЛЬШИЕ (Бигбули)  ПОКОМ</v>
          </cell>
          <cell r="F240">
            <v>1</v>
          </cell>
        </row>
        <row r="241">
          <cell r="A241" t="str">
            <v>Гауда сыр 45% ж, 125 г (флоупак), фасованный (нарезка) "Сыробогатов"  Линия</v>
          </cell>
          <cell r="F241">
            <v>12</v>
          </cell>
        </row>
        <row r="242">
          <cell r="A242" t="str">
            <v>Гауда сыр 45% ж, 180 г (флоупак), фасованный "Сыробогатов"  Линия</v>
          </cell>
          <cell r="F242">
            <v>48</v>
          </cell>
        </row>
        <row r="243">
          <cell r="A243" t="str">
            <v>Голландский ИТ сыр 45% ж (брус) ТМ Сыробогатов  Линия</v>
          </cell>
          <cell r="F243">
            <v>298.245</v>
          </cell>
        </row>
        <row r="244">
          <cell r="A244" t="str">
            <v>Голландский сыр 45%ж, 180г, фасованный Сыробогатов   Линия</v>
          </cell>
          <cell r="F244">
            <v>48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2</v>
          </cell>
          <cell r="F245">
            <v>326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676</v>
          </cell>
          <cell r="F246">
            <v>2161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1026</v>
          </cell>
          <cell r="F247">
            <v>2233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285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32</v>
          </cell>
          <cell r="F249">
            <v>32</v>
          </cell>
        </row>
        <row r="250">
          <cell r="A250" t="str">
            <v>Дельгаро с/в "Эликатессе" 140 гр.шт.  СПК</v>
          </cell>
          <cell r="D250">
            <v>30</v>
          </cell>
          <cell r="F250">
            <v>30</v>
          </cell>
        </row>
        <row r="251">
          <cell r="A251" t="str">
            <v>Деревенская рубленая вареная 350 гр.шт. термоус. пак.  СПК</v>
          </cell>
          <cell r="D251">
            <v>17</v>
          </cell>
          <cell r="F251">
            <v>17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101</v>
          </cell>
          <cell r="F252">
            <v>101</v>
          </cell>
        </row>
        <row r="253">
          <cell r="A253" t="str">
            <v>Для супа с луком сыр плавленый 45%ж, фольга 80г, ТМ Сыробогатов (150 суток)  Линия</v>
          </cell>
          <cell r="F253">
            <v>240</v>
          </cell>
        </row>
        <row r="254">
          <cell r="A254" t="str">
            <v>Докторская вареная в/с 0,47 кг шт.  СПК</v>
          </cell>
          <cell r="D254">
            <v>56</v>
          </cell>
          <cell r="F254">
            <v>56</v>
          </cell>
        </row>
        <row r="255">
          <cell r="A255" t="str">
            <v>Докторская вареная термоус.пак. "Высокий вкус"  СПК</v>
          </cell>
          <cell r="D255">
            <v>127</v>
          </cell>
          <cell r="F255">
            <v>127.946</v>
          </cell>
        </row>
        <row r="256">
          <cell r="A256" t="str">
            <v>Дружба сыр плавленый 50% ж, фольга 80г, ТМ Сыробогатов (150 суток)   Линия</v>
          </cell>
          <cell r="F256">
            <v>240</v>
          </cell>
        </row>
        <row r="257">
          <cell r="A257" t="str">
            <v>Жар-боллы с курочкой и сыром, ВЕС ТМ Зареченские  ПОКОМ</v>
          </cell>
          <cell r="D257">
            <v>6</v>
          </cell>
          <cell r="F257">
            <v>177.40299999999999</v>
          </cell>
        </row>
        <row r="258">
          <cell r="A258" t="str">
            <v>Жар-ладушки с мясом ТМ Зареченские ВЕС ПОКОМ</v>
          </cell>
          <cell r="D258">
            <v>3.7</v>
          </cell>
          <cell r="F258">
            <v>273.01499999999999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40.700000000000003</v>
          </cell>
        </row>
        <row r="260">
          <cell r="A260" t="str">
            <v>Жар-ладушки с яблоком и грушей ТМ Зареченские ВЕС ПОКОМ</v>
          </cell>
          <cell r="D260">
            <v>3.7</v>
          </cell>
          <cell r="F260">
            <v>37</v>
          </cell>
        </row>
        <row r="261">
          <cell r="A261" t="str">
            <v>ЖАР-мени ВЕС ТМ Зареченские  ПОКОМ</v>
          </cell>
          <cell r="F261">
            <v>159.501</v>
          </cell>
        </row>
        <row r="262">
          <cell r="A262" t="str">
            <v>Жар-мени с картофелем и сочной грудинкой ТМ Зареченские ВЕС ПОКОМ</v>
          </cell>
          <cell r="F262">
            <v>8.7010000000000005</v>
          </cell>
        </row>
        <row r="263">
          <cell r="A263" t="str">
            <v>Карбонад Юбилейный 0,13кг нар.д/ф шт. СПК</v>
          </cell>
          <cell r="D263">
            <v>19</v>
          </cell>
          <cell r="F263">
            <v>19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25</v>
          </cell>
          <cell r="F264">
            <v>25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25</v>
          </cell>
          <cell r="F265">
            <v>25</v>
          </cell>
        </row>
        <row r="266">
          <cell r="A266" t="str">
            <v>Классика с/к 235 гр.шт. "Высокий вкус"  СПК</v>
          </cell>
          <cell r="D266">
            <v>87</v>
          </cell>
          <cell r="F266">
            <v>387</v>
          </cell>
        </row>
        <row r="267">
          <cell r="A267" t="str">
            <v>Классическая с/к "Сибирский стандарт" 560 гр.шт.  СПК</v>
          </cell>
          <cell r="D267">
            <v>4644</v>
          </cell>
          <cell r="F267">
            <v>6144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507</v>
          </cell>
          <cell r="F268">
            <v>507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442</v>
          </cell>
          <cell r="F269">
            <v>442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169</v>
          </cell>
          <cell r="F270">
            <v>169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37</v>
          </cell>
          <cell r="F271">
            <v>37</v>
          </cell>
        </row>
        <row r="272">
          <cell r="A272" t="str">
            <v>Коньячная с/к 0,10 кг.шт. нарезка (лоток с ср.зад.атм.) "Высокий вкус"  СПК</v>
          </cell>
          <cell r="D272">
            <v>11</v>
          </cell>
          <cell r="F272">
            <v>11</v>
          </cell>
        </row>
        <row r="273">
          <cell r="A273" t="str">
            <v>Король сыров с аром топл мол сыр 40% ж, "Сыробогатов" 200г (флоупак)  Линия</v>
          </cell>
          <cell r="F273">
            <v>24</v>
          </cell>
        </row>
        <row r="274">
          <cell r="A274" t="str">
            <v>Король сыров с аром топл молока сыр 40% ж, 125г, фасованный, (нарезка), ТМ "Сыробогатов"  Линия</v>
          </cell>
          <cell r="F274">
            <v>12</v>
          </cell>
        </row>
        <row r="275">
          <cell r="A275" t="str">
            <v>Король сыров с ароматом топленого молока сыр, 40% ж (брус) ТМ "Сыробогатов", г. Орёл  Линия</v>
          </cell>
          <cell r="F275">
            <v>745.21</v>
          </cell>
        </row>
        <row r="276">
          <cell r="A276" t="str">
            <v>Король сыров со вкусом топлен.молока сыр плавл. 50%ж, фольга 80г, ТМ Сыробогатов (150 суток) Линия</v>
          </cell>
          <cell r="F276">
            <v>1440</v>
          </cell>
        </row>
        <row r="277">
          <cell r="A277" t="str">
            <v>Краковская п/к (черева) 390 гр.шт. термоус.пак. СПК</v>
          </cell>
          <cell r="D277">
            <v>11</v>
          </cell>
          <cell r="F277">
            <v>11</v>
          </cell>
        </row>
        <row r="278">
          <cell r="A278" t="str">
            <v>Круггетсы с сырным соусом ТМ Горячая штучка 0,25 кг зам  ПОКОМ</v>
          </cell>
          <cell r="D278">
            <v>2</v>
          </cell>
          <cell r="F278">
            <v>397</v>
          </cell>
        </row>
        <row r="279">
          <cell r="A279" t="str">
            <v>Круггетсы сочные ТМ Горячая штучка ТС Круггетсы 0,25 кг зам  ПОКОМ</v>
          </cell>
          <cell r="D279">
            <v>578</v>
          </cell>
          <cell r="F279">
            <v>1209</v>
          </cell>
        </row>
        <row r="280">
          <cell r="A280" t="str">
            <v>Ла Фаворте с/в "Эликатессе" 140 гр.шт.  СПК</v>
          </cell>
          <cell r="D280">
            <v>65</v>
          </cell>
          <cell r="F280">
            <v>65</v>
          </cell>
        </row>
        <row r="281">
          <cell r="A281" t="str">
            <v>Ливерная Печеночная "Просто выгодно" 0,3 кг.шт.  СПК</v>
          </cell>
          <cell r="D281">
            <v>121</v>
          </cell>
          <cell r="F281">
            <v>122</v>
          </cell>
        </row>
        <row r="282">
          <cell r="A282" t="str">
            <v>Любительская вареная термоус.пак. "Высокий вкус"  СПК</v>
          </cell>
          <cell r="D282">
            <v>114</v>
          </cell>
          <cell r="F282">
            <v>114</v>
          </cell>
        </row>
        <row r="283">
          <cell r="A283" t="str">
            <v>Маасдам сыр плавленый, ванночка 50%ж, 200 г, ТМ Сыробогатов ( 180 суток)   ЛИНИЯ</v>
          </cell>
          <cell r="F283">
            <v>60</v>
          </cell>
        </row>
        <row r="284">
          <cell r="A284" t="str">
            <v>Масло Крестьянское сладко-сливочное несоленое, 72,5% ж, 175 г.(24 шт/кор), ТМ Сыробогатов  Линия</v>
          </cell>
          <cell r="F284">
            <v>72</v>
          </cell>
        </row>
        <row r="285">
          <cell r="A285" t="str">
            <v>Мини-сосиски в тесте "Фрайпики" 1,8кг ВЕС, ТМ Зареченские  ПОКОМ</v>
          </cell>
          <cell r="F285">
            <v>51.902000000000001</v>
          </cell>
        </row>
        <row r="286">
          <cell r="A286" t="str">
            <v>Мини-сосиски в тесте "Фрайпики" 3,7кг ВЕС,  ПОКОМ</v>
          </cell>
          <cell r="F286">
            <v>3.7</v>
          </cell>
        </row>
        <row r="287">
          <cell r="A287" t="str">
            <v>Мини-сосиски в тесте "Фрайпики" 3,7кг ВЕС, ТМ Зареченские  ПОКОМ</v>
          </cell>
          <cell r="D287">
            <v>3.7</v>
          </cell>
          <cell r="F287">
            <v>207.90199999999999</v>
          </cell>
        </row>
        <row r="288">
          <cell r="A288" t="str">
            <v>Мусульманская вареная "Просто выгодно"  СПК</v>
          </cell>
          <cell r="D288">
            <v>39.5</v>
          </cell>
          <cell r="F288">
            <v>39.5</v>
          </cell>
        </row>
        <row r="289">
          <cell r="A289" t="str">
            <v>Мусульманская п/к "Просто выгодно" термофор.пак.  СПК</v>
          </cell>
          <cell r="D289">
            <v>16</v>
          </cell>
          <cell r="F289">
            <v>16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7</v>
          </cell>
          <cell r="F290">
            <v>2151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11</v>
          </cell>
          <cell r="F291">
            <v>2000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6</v>
          </cell>
          <cell r="F292">
            <v>1780</v>
          </cell>
        </row>
        <row r="293">
          <cell r="A293" t="str">
            <v>Наггетсы с куриным филе и сыром ТМ Вязанка 0,25 кг ПОКОМ</v>
          </cell>
          <cell r="D293">
            <v>1</v>
          </cell>
          <cell r="F293">
            <v>565</v>
          </cell>
        </row>
        <row r="294">
          <cell r="A294" t="str">
            <v>Наггетсы Хрустящие ТМ Зареченские. ВЕС ПОКОМ</v>
          </cell>
          <cell r="F294">
            <v>446.00099999999998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13</v>
          </cell>
          <cell r="F295">
            <v>13</v>
          </cell>
        </row>
        <row r="296">
          <cell r="A296" t="str">
            <v>Оригинальная с перцем с/к  СПК</v>
          </cell>
          <cell r="D296">
            <v>248.7</v>
          </cell>
          <cell r="F296">
            <v>1248.7</v>
          </cell>
        </row>
        <row r="297">
          <cell r="A297" t="str">
            <v>Оригинальная с перцем с/к "Сибирский стандарт" 560 гр.шт.  СПК</v>
          </cell>
          <cell r="D297">
            <v>3744</v>
          </cell>
          <cell r="F297">
            <v>4244</v>
          </cell>
        </row>
        <row r="298">
          <cell r="A298" t="str">
            <v>Особая вареная  СПК</v>
          </cell>
          <cell r="D298">
            <v>16</v>
          </cell>
          <cell r="F298">
            <v>16</v>
          </cell>
        </row>
        <row r="299">
          <cell r="A299" t="str">
            <v>Пекантино с/в "Эликатессе" 0,10 кг.шт. нарезка (лоток с.ср.защ.атм.)  СПК</v>
          </cell>
          <cell r="D299">
            <v>7</v>
          </cell>
          <cell r="F299">
            <v>7</v>
          </cell>
        </row>
        <row r="300">
          <cell r="A300" t="str">
            <v>Пельмени Grandmeni со сливочным маслом Горячая штучка 0,75 кг ПОКОМ</v>
          </cell>
          <cell r="D300">
            <v>3</v>
          </cell>
          <cell r="F300">
            <v>446</v>
          </cell>
        </row>
        <row r="301">
          <cell r="A301" t="str">
            <v>Пельмени Бигбули #МЕГАВКУСИЩЕ с сочной грудинкой 0,43 кг  ПОКОМ</v>
          </cell>
          <cell r="D301">
            <v>3</v>
          </cell>
          <cell r="F301">
            <v>118</v>
          </cell>
        </row>
        <row r="302">
          <cell r="A302" t="str">
            <v>Пельмени Бигбули #МЕГАВКУСИЩЕ с сочной грудинкой 0,9 кг  ПОКОМ</v>
          </cell>
          <cell r="F302">
            <v>906</v>
          </cell>
        </row>
        <row r="303">
          <cell r="A303" t="str">
            <v>Пельмени Бигбули с мясом, Горячая штучка 0,43кг  ПОКОМ</v>
          </cell>
          <cell r="D303">
            <v>6</v>
          </cell>
          <cell r="F303">
            <v>282</v>
          </cell>
        </row>
        <row r="304">
          <cell r="A304" t="str">
            <v>Пельмени Бигбули с мясом, Горячая штучка 0,9кг  ПОКОМ</v>
          </cell>
          <cell r="D304">
            <v>1191</v>
          </cell>
          <cell r="F304">
            <v>1509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4</v>
          </cell>
          <cell r="F305">
            <v>1394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F306">
            <v>193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F307">
            <v>444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250</v>
          </cell>
          <cell r="F308">
            <v>1522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6</v>
          </cell>
          <cell r="F309">
            <v>1147</v>
          </cell>
        </row>
        <row r="310">
          <cell r="A310" t="str">
            <v>Пельмени Бульмени с говядиной и свининой Наваристые Горячая штучка ВЕС  ПОКОМ</v>
          </cell>
          <cell r="D310">
            <v>5</v>
          </cell>
          <cell r="F310">
            <v>1360</v>
          </cell>
        </row>
        <row r="311">
          <cell r="A311" t="str">
            <v>Пельмени Бульмени со сливочным маслом Горячая штучка 0,9 кг  ПОКОМ</v>
          </cell>
          <cell r="D311">
            <v>491</v>
          </cell>
          <cell r="F311">
            <v>3048</v>
          </cell>
        </row>
        <row r="312">
          <cell r="A312" t="str">
            <v>Пельмени Бульмени со сливочным маслом ТМ Горячая шт. 0,43 кг  ПОКОМ</v>
          </cell>
          <cell r="D312">
            <v>5</v>
          </cell>
          <cell r="F312">
            <v>957</v>
          </cell>
        </row>
        <row r="313">
          <cell r="A313" t="str">
            <v>Пельмени Левантские ТМ Особый рецепт 0,8 кг  ПОКОМ</v>
          </cell>
          <cell r="F313">
            <v>15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184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6</v>
          </cell>
          <cell r="F315">
            <v>1371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7</v>
          </cell>
          <cell r="F316">
            <v>225</v>
          </cell>
        </row>
        <row r="317">
          <cell r="A317" t="str">
            <v>Пельмени Отборные с говядиной и свининой 0,43 кг ТМ Стародворье ТС Медвежье ушко</v>
          </cell>
          <cell r="F317">
            <v>14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D318">
            <v>15</v>
          </cell>
          <cell r="F318">
            <v>575.00400000000002</v>
          </cell>
        </row>
        <row r="319">
          <cell r="A319" t="str">
            <v>Пельмени Со свининой и говядиной ТМ Особый рецепт Любимая ложка 1,0 кг  ПОКОМ</v>
          </cell>
          <cell r="D319">
            <v>23</v>
          </cell>
          <cell r="F319">
            <v>687</v>
          </cell>
        </row>
        <row r="320">
          <cell r="A320" t="str">
            <v>Пельмени Сочные сфера 0,9 кг ТМ Стародворье ПОКОМ</v>
          </cell>
          <cell r="F320">
            <v>715</v>
          </cell>
        </row>
        <row r="321">
          <cell r="A321" t="str">
            <v>Пипперони с/к "Эликатессе" 0,10 кг.шт.  СПК</v>
          </cell>
          <cell r="D321">
            <v>1</v>
          </cell>
          <cell r="F321">
            <v>1</v>
          </cell>
        </row>
        <row r="322">
          <cell r="A322" t="str">
            <v>По-Австрийски с/к 260 гр.шт. "Высокий вкус"  СПК</v>
          </cell>
          <cell r="D322">
            <v>113</v>
          </cell>
          <cell r="F322">
            <v>113</v>
          </cell>
        </row>
        <row r="323">
          <cell r="A323" t="str">
            <v>Покровская вареная 0,47 кг шт.  СПК</v>
          </cell>
          <cell r="D323">
            <v>40</v>
          </cell>
          <cell r="F323">
            <v>40</v>
          </cell>
        </row>
        <row r="324">
          <cell r="A324" t="str">
            <v>Пошехонский ИТ сыр 45% ж (брус) ТМ "Сыробогатов", г. Орёл  Линия</v>
          </cell>
          <cell r="F324">
            <v>53.354999999999997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37</v>
          </cell>
          <cell r="F325">
            <v>37</v>
          </cell>
        </row>
        <row r="326">
          <cell r="A326" t="str">
            <v>Российский ИТ сыр 50% ж (брус) ТМ "Сыробогатов", г. Орёл  Линия</v>
          </cell>
          <cell r="F326">
            <v>91.765000000000001</v>
          </cell>
        </row>
        <row r="327">
          <cell r="A327" t="str">
            <v>Российский сыр 50% ж, 125г, фасованный, (нарезка), ТМ "Сыробогатов"  Линия</v>
          </cell>
          <cell r="F327">
            <v>12</v>
          </cell>
        </row>
        <row r="328">
          <cell r="A328" t="str">
            <v>Российский сыр 50% ж, 180 г, фасованный Сыробогатов   Линия</v>
          </cell>
          <cell r="F328">
            <v>60</v>
          </cell>
        </row>
        <row r="329">
          <cell r="A329" t="str">
            <v>С ветчиной сыр плавленый 50% ж, фольга 80г, ТМ Сыробогатов (150 суток)  Линия</v>
          </cell>
          <cell r="F329">
            <v>480</v>
          </cell>
        </row>
        <row r="330">
          <cell r="A330" t="str">
            <v>С ветчиной сыр плавленый, ванночка 50% ж, 200 гр, Сыробогатов (180 суток)   ЛИНИЯ</v>
          </cell>
          <cell r="F330">
            <v>120</v>
          </cell>
        </row>
        <row r="331">
          <cell r="A331" t="str">
            <v>С грибами сыр плавленый 50% ж, фольга 80г, ТМ Сыробогатов (150 суток)  Линия</v>
          </cell>
          <cell r="F331">
            <v>360</v>
          </cell>
        </row>
        <row r="332">
          <cell r="A332" t="str">
            <v>С грибами сыр плавленый 50%ж, ванночка 200г, ТМ Сыробогатов (180 суток) ЛИНИЯ</v>
          </cell>
          <cell r="F332">
            <v>60</v>
          </cell>
        </row>
        <row r="333">
          <cell r="A333" t="str">
            <v>С зеленью сыр плавленый, ванночка 50% ж, 200г, ТМ Сыробогатов (180 суток)  Линия</v>
          </cell>
          <cell r="F333">
            <v>48</v>
          </cell>
        </row>
        <row r="334">
          <cell r="A334" t="str">
            <v>Салями Трюфель с/в "Эликатессе" 0,16 кг.шт.  СПК</v>
          </cell>
          <cell r="D334">
            <v>98</v>
          </cell>
          <cell r="F334">
            <v>98</v>
          </cell>
        </row>
        <row r="335">
          <cell r="A335" t="str">
            <v>Салями Финская с/к 235 гр.шт. "Высокий вкус"  СПК</v>
          </cell>
          <cell r="D335">
            <v>61</v>
          </cell>
          <cell r="F335">
            <v>61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147</v>
          </cell>
          <cell r="F336">
            <v>297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76.471999999999994</v>
          </cell>
          <cell r="F337">
            <v>136.47200000000001</v>
          </cell>
        </row>
        <row r="338">
          <cell r="A338" t="str">
            <v>Сардельки из свинины (черева) ( в ср.защ.атм) "Высокий вкус"  СПК</v>
          </cell>
          <cell r="D338">
            <v>20</v>
          </cell>
          <cell r="F338">
            <v>20</v>
          </cell>
        </row>
        <row r="339">
          <cell r="A339" t="str">
            <v>Семейная с чесночком вареная (СПК+СКМ)  СПК</v>
          </cell>
          <cell r="D339">
            <v>650</v>
          </cell>
          <cell r="F339">
            <v>650</v>
          </cell>
        </row>
        <row r="340">
          <cell r="A340" t="str">
            <v>Семейная с чесночком Экстра вареная  СПК</v>
          </cell>
          <cell r="D340">
            <v>62.4</v>
          </cell>
          <cell r="F340">
            <v>62.4</v>
          </cell>
        </row>
        <row r="341">
          <cell r="A341" t="str">
            <v>Семейная с чесночком Экстра вареная 0,5 кг.шт.  СПК</v>
          </cell>
          <cell r="D341">
            <v>16</v>
          </cell>
          <cell r="F341">
            <v>16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30</v>
          </cell>
          <cell r="F342">
            <v>30</v>
          </cell>
        </row>
        <row r="343">
          <cell r="A343" t="str">
            <v>Сервелат Финский в/к 0,38 кг.шт. термофор.пак.  СПК</v>
          </cell>
          <cell r="D343">
            <v>24</v>
          </cell>
          <cell r="F343">
            <v>24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58</v>
          </cell>
          <cell r="F344">
            <v>58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152</v>
          </cell>
          <cell r="F345">
            <v>152</v>
          </cell>
        </row>
        <row r="346">
          <cell r="A346" t="str">
            <v>Сибирская особая с/к 0,235 кг шт.  СПК</v>
          </cell>
          <cell r="D346">
            <v>253</v>
          </cell>
          <cell r="F346">
            <v>553</v>
          </cell>
        </row>
        <row r="347">
          <cell r="A347" t="str">
            <v>Славянская п/к 0,38 кг шт.термофор.пак.  СПК</v>
          </cell>
          <cell r="D347">
            <v>5</v>
          </cell>
          <cell r="F347">
            <v>5</v>
          </cell>
        </row>
        <row r="348">
          <cell r="A348" t="str">
            <v>Сливочный сыр 50% ж, 125г, фасованный (нарезка), ТМ "Сыробогатов"  Линия</v>
          </cell>
          <cell r="F348">
            <v>12</v>
          </cell>
        </row>
        <row r="349">
          <cell r="A349" t="str">
            <v>Сливочный сыр 50%ж, 180г. фасованный "Сыробогатов"  Линия</v>
          </cell>
          <cell r="F349">
            <v>24</v>
          </cell>
        </row>
        <row r="350">
          <cell r="A350" t="str">
            <v>Сливочный сыр плав, 200г, ванночка, 50%ж, ТМ Сыробогатов (180 суток)  Линия</v>
          </cell>
          <cell r="F350">
            <v>96</v>
          </cell>
        </row>
        <row r="351">
          <cell r="A351" t="str">
            <v>Сливочный сыр плавленый 50% ж, фольга 80г, ТМ Сыробогатов (150 суток)  Линия</v>
          </cell>
          <cell r="F351">
            <v>1440</v>
          </cell>
        </row>
        <row r="352">
          <cell r="A352" t="str">
            <v>Сливочный сыр фасованный 50%ж, "Сыробогатов" 200г (флоупак)  Линия</v>
          </cell>
          <cell r="F352">
            <v>24</v>
          </cell>
        </row>
        <row r="353">
          <cell r="A353" t="str">
            <v>Сливочный сыр, 50% ж (брус), ТМ "Сыробогатов", г. Орёл  Линия</v>
          </cell>
          <cell r="F353">
            <v>54.48</v>
          </cell>
        </row>
        <row r="354">
          <cell r="A354" t="str">
            <v>Смак-мени с картофелем и сочной грудинкой ТМ Зареченские ПОКОМ</v>
          </cell>
          <cell r="F354">
            <v>57</v>
          </cell>
        </row>
        <row r="355">
          <cell r="A355" t="str">
            <v>Смак-мени с мясом ТМ Зареченские ПОКОМ</v>
          </cell>
          <cell r="F355">
            <v>48</v>
          </cell>
        </row>
        <row r="356">
          <cell r="A356" t="str">
            <v>Смаколадьи с яблоком и грушей ТМ Зареченские,0,9 кг ПОКОМ</v>
          </cell>
          <cell r="F356">
            <v>35</v>
          </cell>
        </row>
        <row r="357">
          <cell r="A357" t="str">
            <v>Сметанковый сыр 50% ж, 180 г, фасованный Сыробогатов   Линия</v>
          </cell>
          <cell r="F357">
            <v>24</v>
          </cell>
        </row>
        <row r="358">
          <cell r="A358" t="str">
            <v>Сосиски "Баварские" 0,36 кг.шт. вак.упак.  СПК</v>
          </cell>
          <cell r="D358">
            <v>24</v>
          </cell>
          <cell r="F358">
            <v>24</v>
          </cell>
        </row>
        <row r="359">
          <cell r="A359" t="str">
            <v>Сосиски "БОЛЬШАЯ сосиска" "Сибирский стандарт" (лоток с ср.защ.атм.)  СПК</v>
          </cell>
          <cell r="D359">
            <v>468</v>
          </cell>
          <cell r="F359">
            <v>468</v>
          </cell>
        </row>
        <row r="360">
          <cell r="A360" t="str">
            <v>Сосиски "Молочные" 0,36 кг.шт. вак.упак.  СПК</v>
          </cell>
          <cell r="D360">
            <v>48</v>
          </cell>
          <cell r="F360">
            <v>48</v>
          </cell>
        </row>
        <row r="361">
          <cell r="A361" t="str">
            <v>Сосиски Классические (в ср.защ.атм.) СПК</v>
          </cell>
          <cell r="D361">
            <v>19</v>
          </cell>
          <cell r="F361">
            <v>19</v>
          </cell>
        </row>
        <row r="362">
          <cell r="A362" t="str">
            <v>Сосиски Мусульманские "Просто выгодно" (в ср.защ.атм.)  СПК</v>
          </cell>
          <cell r="D362">
            <v>47</v>
          </cell>
          <cell r="F362">
            <v>47</v>
          </cell>
        </row>
        <row r="363">
          <cell r="A363" t="str">
            <v>Сосиски Оригинальные ТМ Стародворье  0,33 кг.  ПОКОМ</v>
          </cell>
          <cell r="F363">
            <v>2</v>
          </cell>
        </row>
        <row r="364">
          <cell r="A364" t="str">
            <v>Сосиски Хот-дог ВЕС (лоток с ср.защ.атм.)   СПК</v>
          </cell>
          <cell r="D364">
            <v>7</v>
          </cell>
          <cell r="F364">
            <v>7</v>
          </cell>
        </row>
        <row r="365">
          <cell r="A365" t="str">
            <v>Сочный мегачебурек ТМ Зареченские ВЕС ПОКОМ</v>
          </cell>
          <cell r="F365">
            <v>43.08</v>
          </cell>
        </row>
        <row r="366">
          <cell r="A366" t="str">
            <v>Сыр "Пармезан" 40% колотый 100 гр  ОСТАНКИНО</v>
          </cell>
          <cell r="D366">
            <v>1</v>
          </cell>
          <cell r="F366">
            <v>1</v>
          </cell>
        </row>
        <row r="367">
          <cell r="A367" t="str">
            <v>Сыр "Пармезан" 40% кусок 180 гр  ОСТАНКИНО</v>
          </cell>
          <cell r="D367">
            <v>104</v>
          </cell>
          <cell r="F367">
            <v>104</v>
          </cell>
        </row>
        <row r="368">
          <cell r="A368" t="str">
            <v>Сыр Боккончини копченый 40% 100 гр.  ОСТАНКИНО</v>
          </cell>
          <cell r="D368">
            <v>33</v>
          </cell>
          <cell r="F368">
            <v>33</v>
          </cell>
        </row>
        <row r="369">
          <cell r="A369" t="str">
            <v>Сыр колбасный копченый Папа Может 400 гр  ОСТАНКИНО</v>
          </cell>
          <cell r="D369">
            <v>46</v>
          </cell>
          <cell r="F369">
            <v>46</v>
          </cell>
        </row>
        <row r="370">
          <cell r="A370" t="str">
            <v>Сыр Папа Может "Пошехонский" 45% вес (= 3 кг)  ОСТАНКИНО</v>
          </cell>
          <cell r="D370">
            <v>24.5</v>
          </cell>
          <cell r="F370">
            <v>24.5</v>
          </cell>
        </row>
        <row r="371">
          <cell r="A371" t="str">
            <v>Сыр Папа Может "Сметанковый" 50% вес (=3кг)  ОСТАНКИНО</v>
          </cell>
          <cell r="D371">
            <v>21</v>
          </cell>
          <cell r="F371">
            <v>21</v>
          </cell>
        </row>
        <row r="372">
          <cell r="A372" t="str">
            <v>Сыр Папа Может Гауда  45% 200гр     Останкино</v>
          </cell>
          <cell r="D372">
            <v>428</v>
          </cell>
          <cell r="F372">
            <v>428</v>
          </cell>
        </row>
        <row r="373">
          <cell r="A373" t="str">
            <v>Сыр Папа Может Гауда  45% вес     Останкино</v>
          </cell>
          <cell r="D373">
            <v>17.5</v>
          </cell>
          <cell r="F373">
            <v>17.5</v>
          </cell>
        </row>
        <row r="374">
          <cell r="A374" t="str">
            <v>Сыр Папа Может Гауда 48%, нарез, 125г (9 шт)  Останкино</v>
          </cell>
          <cell r="D374">
            <v>1</v>
          </cell>
          <cell r="F374">
            <v>1</v>
          </cell>
        </row>
        <row r="375">
          <cell r="A375" t="str">
            <v>Сыр Папа Может Голландский  45% 200гр     Останкино</v>
          </cell>
          <cell r="D375">
            <v>1064</v>
          </cell>
          <cell r="F375">
            <v>1064</v>
          </cell>
        </row>
        <row r="376">
          <cell r="A376" t="str">
            <v>Сыр Папа Может Голландский  45% вес      Останкино</v>
          </cell>
          <cell r="D376">
            <v>72.5</v>
          </cell>
          <cell r="F376">
            <v>72.5</v>
          </cell>
        </row>
        <row r="377">
          <cell r="A377" t="str">
            <v>Сыр Папа Может Голландский 45%, нарез, 125г (9 шт)  Останкино</v>
          </cell>
          <cell r="D377">
            <v>281</v>
          </cell>
          <cell r="F377">
            <v>281</v>
          </cell>
        </row>
        <row r="378">
          <cell r="A378" t="str">
            <v>Сыр Папа Может Министерский 45% 200г  Останкино</v>
          </cell>
          <cell r="D378">
            <v>195</v>
          </cell>
          <cell r="F378">
            <v>195</v>
          </cell>
        </row>
        <row r="379">
          <cell r="A379" t="str">
            <v>Сыр Папа Может Российский 50%, нарезка 125г  Останкино</v>
          </cell>
          <cell r="D379">
            <v>206</v>
          </cell>
          <cell r="F379">
            <v>206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117.5</v>
          </cell>
          <cell r="F380">
            <v>117.5</v>
          </cell>
        </row>
        <row r="381">
          <cell r="A381" t="str">
            <v>Сыр Папа Может Тильзитер   45% 200гр     Останкино</v>
          </cell>
          <cell r="D381">
            <v>512</v>
          </cell>
          <cell r="F381">
            <v>512</v>
          </cell>
        </row>
        <row r="382">
          <cell r="A382" t="str">
            <v>Сыр Папа Может Тильзитер   45% вес      Останкино</v>
          </cell>
          <cell r="D382">
            <v>56.5</v>
          </cell>
          <cell r="F382">
            <v>56.5</v>
          </cell>
        </row>
        <row r="383">
          <cell r="A383" t="str">
            <v>Сыр Плавл. Сливочный 55% 190гр  Останкино</v>
          </cell>
          <cell r="D383">
            <v>48</v>
          </cell>
          <cell r="F383">
            <v>48</v>
          </cell>
        </row>
        <row r="384">
          <cell r="A384" t="str">
            <v>Сыр полутвердый "Сливочный", с массовой долей жира 50%.БРУС ОСТАНКИНО</v>
          </cell>
          <cell r="D384">
            <v>21.5</v>
          </cell>
          <cell r="F384">
            <v>21.5</v>
          </cell>
        </row>
        <row r="385">
          <cell r="A385" t="str">
            <v>Сыр рассольный жирный Чечил 45% 100 гр  ОСТАНКИНО</v>
          </cell>
          <cell r="D385">
            <v>70</v>
          </cell>
          <cell r="F385">
            <v>70</v>
          </cell>
        </row>
        <row r="386">
          <cell r="A386" t="str">
            <v>Сыр рассольный жирный Чечил копченый 45% 100 гр  ОСТАНКИНО</v>
          </cell>
          <cell r="D386">
            <v>74</v>
          </cell>
          <cell r="F386">
            <v>74</v>
          </cell>
        </row>
        <row r="387">
          <cell r="A387" t="str">
            <v>Сыр Скаморца свежий 40% 100 гр.  ОСТАНКИНО</v>
          </cell>
          <cell r="D387">
            <v>32</v>
          </cell>
          <cell r="F387">
            <v>32</v>
          </cell>
        </row>
        <row r="388">
          <cell r="A388" t="str">
            <v>Сыр Творож. Сливочный 140 гр  ОСТАНКИНО</v>
          </cell>
          <cell r="D388">
            <v>463</v>
          </cell>
          <cell r="F388">
            <v>463</v>
          </cell>
        </row>
        <row r="389">
          <cell r="A389" t="str">
            <v>Сыр творожный с зеленью 60% Папа может 140 гр.  ОСТАНКИНО</v>
          </cell>
          <cell r="D389">
            <v>12</v>
          </cell>
          <cell r="F389">
            <v>12</v>
          </cell>
        </row>
        <row r="390">
          <cell r="A390" t="str">
            <v>Сыр тертый "Пармезан" 40% 90 гр  ОСТАНКИНО</v>
          </cell>
          <cell r="D390">
            <v>7</v>
          </cell>
          <cell r="F390">
            <v>7</v>
          </cell>
        </row>
        <row r="391">
          <cell r="A391" t="str">
            <v>Сыр тертый Три сыра Папа может 200 гр  ОСТАНКИНО</v>
          </cell>
          <cell r="D391">
            <v>7</v>
          </cell>
          <cell r="F391">
            <v>7</v>
          </cell>
        </row>
        <row r="392">
          <cell r="A392" t="str">
            <v>Сыч/Прод Коровино Российский 50% 200г СЗМЖ  ОСТАНКИНО</v>
          </cell>
          <cell r="D392">
            <v>110</v>
          </cell>
          <cell r="F392">
            <v>110</v>
          </cell>
        </row>
        <row r="393">
          <cell r="A393" t="str">
            <v>Сыч/Прод Коровино Российский Ориг 50% ВЕС (7,5 кг круг) ОСТАНКИНО</v>
          </cell>
          <cell r="D393">
            <v>30</v>
          </cell>
          <cell r="F393">
            <v>30</v>
          </cell>
        </row>
        <row r="394">
          <cell r="A394" t="str">
            <v>Сыч/Прод Коровино Российский Оригин 50% ВЕС (5 кг)  ОСТАНКИНО</v>
          </cell>
          <cell r="D394">
            <v>168.5</v>
          </cell>
          <cell r="F394">
            <v>168.5</v>
          </cell>
        </row>
        <row r="395">
          <cell r="A395" t="str">
            <v>Сыч/Прод Коровино Тильзитер 50% 200г СЗМЖ  ОСТАНКИНО</v>
          </cell>
          <cell r="D395">
            <v>39</v>
          </cell>
          <cell r="F395">
            <v>39</v>
          </cell>
        </row>
        <row r="396">
          <cell r="A396" t="str">
            <v>Сыч/Прод Коровино Тильзитер Оригин 50% ВЕС (5 кг брус) СЗМЖ  ОСТАНКИНО</v>
          </cell>
          <cell r="D396">
            <v>90</v>
          </cell>
          <cell r="F396">
            <v>90</v>
          </cell>
        </row>
        <row r="397">
          <cell r="A397" t="str">
            <v>Тильзитер сыр фасованный 45% ж, 125г, фасованый (нарезка) ТМ"Сыробогатов"  Линия</v>
          </cell>
          <cell r="F397">
            <v>12</v>
          </cell>
        </row>
        <row r="398">
          <cell r="A398" t="str">
            <v>Тильзитер сыр, 45% ж (брус), ТМ "Сыробогатов", г. Орёл  Линия</v>
          </cell>
          <cell r="F398">
            <v>34.674999999999997</v>
          </cell>
        </row>
        <row r="399">
          <cell r="A399" t="str">
            <v>Торо Неро с/в "Эликатессе" 140 гр.шт.  СПК</v>
          </cell>
          <cell r="D399">
            <v>36</v>
          </cell>
          <cell r="F399">
            <v>36</v>
          </cell>
        </row>
        <row r="400">
          <cell r="A400" t="str">
            <v>Уши свиные копченые к пиву 0,15кг нар. д/ф шт.  СПК</v>
          </cell>
          <cell r="D400">
            <v>33</v>
          </cell>
          <cell r="F400">
            <v>33</v>
          </cell>
        </row>
        <row r="401">
          <cell r="A401" t="str">
            <v>Фестивальная пора с/к 100 гр.шт.нар. (лоток с ср.защ.атм.)  СПК</v>
          </cell>
          <cell r="D401">
            <v>131</v>
          </cell>
          <cell r="F401">
            <v>131</v>
          </cell>
        </row>
        <row r="402">
          <cell r="A402" t="str">
            <v>Фестивальная пора с/к 235 гр.шт.  СПК</v>
          </cell>
          <cell r="D402">
            <v>534</v>
          </cell>
          <cell r="F402">
            <v>837</v>
          </cell>
        </row>
        <row r="403">
          <cell r="A403" t="str">
            <v>Фестивальная с/к ВЕС   СПК</v>
          </cell>
          <cell r="D403">
            <v>46.1</v>
          </cell>
          <cell r="F403">
            <v>46.1</v>
          </cell>
        </row>
        <row r="404">
          <cell r="A404" t="str">
            <v>Фрай-пицца с ветчиной и грибами 3,0 кг ТМ Зареченские ТС Зареченские продукты. ВЕС ПОКОМ</v>
          </cell>
          <cell r="F404">
            <v>15</v>
          </cell>
        </row>
        <row r="405">
          <cell r="A405" t="str">
            <v>Фуэт с/в "Эликатессе" 160 гр.шт.  СПК</v>
          </cell>
          <cell r="D405">
            <v>75</v>
          </cell>
          <cell r="F405">
            <v>75</v>
          </cell>
        </row>
        <row r="406">
          <cell r="A406" t="str">
            <v>Хинкали Классические ТМ Зареченские ВЕС ПОКОМ</v>
          </cell>
          <cell r="D406">
            <v>5</v>
          </cell>
          <cell r="F406">
            <v>85</v>
          </cell>
        </row>
        <row r="407">
          <cell r="A407" t="str">
            <v>Хотстеры ТМ Горячая штучка ТС Хотстеры 0,25 кг зам  ПОКОМ</v>
          </cell>
          <cell r="D407">
            <v>530</v>
          </cell>
          <cell r="F407">
            <v>2247</v>
          </cell>
        </row>
        <row r="408">
          <cell r="A408" t="str">
            <v>Хрустящие крылышки острые к пиву ТМ Горячая штучка 0,3кг зам  ПОКОМ</v>
          </cell>
          <cell r="F408">
            <v>134</v>
          </cell>
        </row>
        <row r="409">
          <cell r="A409" t="str">
            <v>Хрустящие крылышки ТМ Горячая штучка 0,3 кг зам  ПОКОМ</v>
          </cell>
          <cell r="F409">
            <v>164</v>
          </cell>
        </row>
        <row r="410">
          <cell r="A410" t="str">
            <v>Хрустящие крылышки ТМ Зареченские ТС Зареченские продукты. ВЕС ПОКОМ</v>
          </cell>
          <cell r="F410">
            <v>5.4</v>
          </cell>
        </row>
        <row r="411">
          <cell r="A411" t="str">
            <v>Чебупай сочное яблоко ТМ Горячая штучка 0,2 кг зам.  ПОКОМ</v>
          </cell>
          <cell r="F411">
            <v>78</v>
          </cell>
        </row>
        <row r="412">
          <cell r="A412" t="str">
            <v>Чебупай спелая вишня ТМ Горячая штучка 0,2 кг зам.  ПОКОМ</v>
          </cell>
          <cell r="F412">
            <v>288</v>
          </cell>
        </row>
        <row r="413">
          <cell r="A413" t="str">
            <v>Чебупели Курочка гриль ТМ Горячая штучка, 0,3 кг зам  ПОКОМ</v>
          </cell>
          <cell r="F413">
            <v>111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829</v>
          </cell>
          <cell r="F414">
            <v>2831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581</v>
          </cell>
          <cell r="F415">
            <v>3062</v>
          </cell>
        </row>
        <row r="416">
          <cell r="A416" t="str">
            <v>Чебуреки сочные ВЕС ТМ Зареченские  ПОКОМ</v>
          </cell>
          <cell r="D416">
            <v>5</v>
          </cell>
          <cell r="F416">
            <v>558.70000000000005</v>
          </cell>
        </row>
        <row r="417">
          <cell r="A417" t="str">
            <v>Чебуреки сочные, ВЕС, куриные жарен. зам  ПОКОМ</v>
          </cell>
          <cell r="F417">
            <v>5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119</v>
          </cell>
          <cell r="F418">
            <v>119</v>
          </cell>
        </row>
        <row r="419">
          <cell r="A419" t="str">
            <v>Эдам сыр, 45% ж (брус), ТМ Сыробогатов, г. Орёл  Линия</v>
          </cell>
          <cell r="F419">
            <v>36.119999999999997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101</v>
          </cell>
          <cell r="F420">
            <v>101</v>
          </cell>
        </row>
        <row r="421">
          <cell r="A421" t="str">
            <v>Юбилейная с/к 0,10 кг.шт. нарезка (лоток с ср.защ.атм.)  СПК</v>
          </cell>
          <cell r="D421">
            <v>59</v>
          </cell>
          <cell r="F421">
            <v>59</v>
          </cell>
        </row>
        <row r="422">
          <cell r="A422" t="str">
            <v>Юбилейная с/к 0,235 кг.шт.  СПК</v>
          </cell>
          <cell r="D422">
            <v>715</v>
          </cell>
          <cell r="F422">
            <v>1015</v>
          </cell>
        </row>
        <row r="423">
          <cell r="A423" t="str">
            <v>Янтарь сыр плавленый 50% ж, фольга 80г, ТМ Сыробогатов (150 суток)   Линия</v>
          </cell>
          <cell r="F423">
            <v>240</v>
          </cell>
        </row>
        <row r="424">
          <cell r="A424" t="str">
            <v>Итого</v>
          </cell>
          <cell r="D424">
            <v>111851.963</v>
          </cell>
          <cell r="F424">
            <v>299632.57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22488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130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340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53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70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270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290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20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42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44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270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830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1520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36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36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36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116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170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2400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215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2950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24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95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1560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1840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80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102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54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104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15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20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210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20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70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90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67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330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426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490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60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124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136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250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312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80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12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740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460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570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130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125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124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170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45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570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670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190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196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200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146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84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84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84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110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96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96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530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30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O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7" sqref="AM7:AM117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0.6640625" style="5" customWidth="1"/>
    <col min="21" max="22" width="6.5" style="5" bestFit="1" customWidth="1"/>
    <col min="23" max="23" width="3.5" style="5" bestFit="1" customWidth="1"/>
    <col min="24" max="24" width="6.5" style="5" bestFit="1" customWidth="1"/>
    <col min="25" max="25" width="8.33203125" style="5" bestFit="1" customWidth="1"/>
    <col min="26" max="26" width="5.6640625" style="5" bestFit="1" customWidth="1"/>
    <col min="27" max="27" width="6.33203125" style="5" bestFit="1" customWidth="1"/>
    <col min="28" max="28" width="3" style="5" bestFit="1" customWidth="1"/>
    <col min="29" max="29" width="5.5" style="5" bestFit="1" customWidth="1"/>
    <col min="30" max="30" width="6" style="5" bestFit="1" customWidth="1"/>
    <col min="31" max="34" width="3.5" style="5" bestFit="1" customWidth="1"/>
    <col min="35" max="35" width="12.6640625" style="5" bestFit="1" customWidth="1"/>
    <col min="36" max="38" width="4.6640625" style="5" bestFit="1" customWidth="1"/>
    <col min="39" max="39" width="6.6640625" style="5" bestFit="1" customWidth="1"/>
    <col min="40" max="41" width="1.5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/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0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1" t="s">
        <v>126</v>
      </c>
      <c r="T4" s="10" t="s">
        <v>127</v>
      </c>
      <c r="U4" s="11" t="s">
        <v>126</v>
      </c>
      <c r="V4" s="11" t="s">
        <v>126</v>
      </c>
      <c r="W4" s="10" t="s">
        <v>123</v>
      </c>
      <c r="X4" s="11" t="s">
        <v>126</v>
      </c>
      <c r="Y4" s="10" t="s">
        <v>128</v>
      </c>
      <c r="Z4" s="11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1" t="s">
        <v>136</v>
      </c>
      <c r="AK4" s="11" t="s">
        <v>136</v>
      </c>
      <c r="AL4" s="11" t="s">
        <v>136</v>
      </c>
      <c r="AM4" s="11" t="s">
        <v>136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137</v>
      </c>
      <c r="M5" s="13" t="s">
        <v>138</v>
      </c>
      <c r="N5" s="13" t="s">
        <v>139</v>
      </c>
      <c r="O5" s="13" t="s">
        <v>140</v>
      </c>
      <c r="U5" s="13" t="s">
        <v>141</v>
      </c>
      <c r="V5" s="13" t="s">
        <v>142</v>
      </c>
      <c r="X5" s="13" t="s">
        <v>143</v>
      </c>
      <c r="AM5" s="13" t="s">
        <v>144</v>
      </c>
    </row>
    <row r="6" spans="1:41" ht="11.1" customHeight="1" x14ac:dyDescent="0.2">
      <c r="A6" s="6"/>
      <c r="B6" s="6"/>
      <c r="C6" s="3"/>
      <c r="D6" s="3"/>
      <c r="E6" s="9">
        <f>SUM(E7:E126)</f>
        <v>142657.93199999997</v>
      </c>
      <c r="F6" s="9">
        <f>SUM(F7:F126)</f>
        <v>50307.468000000001</v>
      </c>
      <c r="J6" s="9">
        <f>SUM(J7:J126)</f>
        <v>146966.503</v>
      </c>
      <c r="K6" s="9">
        <f t="shared" ref="K6:X6" si="0">SUM(K7:K126)</f>
        <v>-4308.5710000000017</v>
      </c>
      <c r="L6" s="9">
        <f t="shared" si="0"/>
        <v>12300</v>
      </c>
      <c r="M6" s="9">
        <f t="shared" si="0"/>
        <v>23780</v>
      </c>
      <c r="N6" s="9">
        <f t="shared" si="0"/>
        <v>30110</v>
      </c>
      <c r="O6" s="9">
        <f t="shared" si="0"/>
        <v>22476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0</v>
      </c>
      <c r="X6" s="9">
        <f t="shared" si="0"/>
        <v>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0</v>
      </c>
      <c r="AE6" s="9">
        <f t="shared" ref="AE6" si="5">SUM(AE7:AE126)</f>
        <v>0</v>
      </c>
      <c r="AF6" s="9">
        <f t="shared" ref="AF6" si="6">SUM(AF7:AF126)</f>
        <v>0</v>
      </c>
      <c r="AG6" s="9">
        <f t="shared" ref="AG6" si="7">SUM(AG7:AG126)</f>
        <v>0</v>
      </c>
      <c r="AH6" s="9">
        <f t="shared" ref="AH6" si="8">SUM(AH7:AH126)</f>
        <v>0</v>
      </c>
      <c r="AJ6" s="9">
        <f t="shared" ref="AJ6" si="9">SUM(AJ7:AJ126)</f>
        <v>0</v>
      </c>
      <c r="AK6" s="9">
        <f t="shared" ref="AK6" si="10">SUM(AK7:AK126)</f>
        <v>0</v>
      </c>
      <c r="AL6" s="9">
        <f t="shared" ref="AL6" si="11">SUM(AL7:AL126)</f>
        <v>0</v>
      </c>
      <c r="AM6" s="9">
        <f t="shared" ref="AM6" si="12">SUM(AM7:AM126)</f>
        <v>16472.96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19.672000000000001</v>
      </c>
      <c r="D7" s="8">
        <v>182.58799999999999</v>
      </c>
      <c r="E7" s="8">
        <v>108.443</v>
      </c>
      <c r="F7" s="8">
        <v>32.668999999999997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103.49299999999999</v>
      </c>
      <c r="K7" s="12">
        <f>E7-J7</f>
        <v>4.9500000000000028</v>
      </c>
      <c r="L7" s="12">
        <f>VLOOKUP(A:A,[1]TDSheet!$A:$M,13,0)</f>
        <v>10</v>
      </c>
      <c r="M7" s="12">
        <f>VLOOKUP(A:A,[1]TDSheet!$A:$N,14,0)</f>
        <v>0</v>
      </c>
      <c r="N7" s="12">
        <f>VLOOKUP(A:A,[1]TDSheet!$A:$X,24,0)</f>
        <v>40</v>
      </c>
      <c r="O7" s="12">
        <f>VLOOKUP(A:A,[3]TDSheet!$A:$C,3,0)</f>
        <v>0</v>
      </c>
      <c r="P7" s="12"/>
      <c r="Q7" s="12"/>
      <c r="R7" s="12"/>
      <c r="S7" s="12"/>
      <c r="T7" s="12"/>
      <c r="U7" s="14"/>
      <c r="V7" s="14"/>
      <c r="W7" s="12"/>
      <c r="X7" s="14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>
        <f>O7*H7</f>
        <v>0</v>
      </c>
      <c r="AN7" s="12"/>
      <c r="AO7" s="12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829.08399999999995</v>
      </c>
      <c r="D8" s="8">
        <v>5285.0230000000001</v>
      </c>
      <c r="E8" s="8">
        <v>610.04</v>
      </c>
      <c r="F8" s="8">
        <v>1193.712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574.6</v>
      </c>
      <c r="K8" s="12">
        <f t="shared" ref="K8:K71" si="13">E8-J8</f>
        <v>35.439999999999941</v>
      </c>
      <c r="L8" s="12">
        <f>VLOOKUP(A:A,[1]TDSheet!$A:$M,13,0)</f>
        <v>100</v>
      </c>
      <c r="M8" s="12">
        <f>VLOOKUP(A:A,[1]TDSheet!$A:$N,14,0)</f>
        <v>0</v>
      </c>
      <c r="N8" s="12">
        <f>VLOOKUP(A:A,[1]TDSheet!$A:$X,24,0)</f>
        <v>0</v>
      </c>
      <c r="O8" s="12">
        <f>VLOOKUP(A:A,[3]TDSheet!$A:$C,3,0)</f>
        <v>70</v>
      </c>
      <c r="P8" s="12"/>
      <c r="Q8" s="12"/>
      <c r="R8" s="12"/>
      <c r="S8" s="12"/>
      <c r="T8" s="12"/>
      <c r="U8" s="14"/>
      <c r="V8" s="14"/>
      <c r="W8" s="12"/>
      <c r="X8" s="14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>
        <f t="shared" ref="AM8:AM71" si="14">O8*H8</f>
        <v>70</v>
      </c>
      <c r="AN8" s="12"/>
      <c r="AO8" s="12"/>
    </row>
    <row r="9" spans="1:41" s="1" customFormat="1" ht="21.95" customHeight="1" outlineLevel="1" x14ac:dyDescent="0.2">
      <c r="A9" s="7" t="s">
        <v>11</v>
      </c>
      <c r="B9" s="7" t="s">
        <v>8</v>
      </c>
      <c r="C9" s="8">
        <v>21.594999999999999</v>
      </c>
      <c r="D9" s="8"/>
      <c r="E9" s="8">
        <v>18.803999999999998</v>
      </c>
      <c r="F9" s="8"/>
      <c r="G9" s="1" t="str">
        <f>VLOOKUP(A:A,[1]TDSheet!$A:$G,7,0)</f>
        <v>нов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19.803000000000001</v>
      </c>
      <c r="K9" s="12">
        <f t="shared" si="13"/>
        <v>-0.99900000000000233</v>
      </c>
      <c r="L9" s="12">
        <f>VLOOKUP(A:A,[1]TDSheet!$A:$M,13,0)</f>
        <v>0</v>
      </c>
      <c r="M9" s="12">
        <f>VLOOKUP(A:A,[1]TDSheet!$A:$N,14,0)</f>
        <v>0</v>
      </c>
      <c r="N9" s="12">
        <f>VLOOKUP(A:A,[1]TDSheet!$A:$X,24,0)</f>
        <v>0</v>
      </c>
      <c r="O9" s="12">
        <v>0</v>
      </c>
      <c r="P9" s="12"/>
      <c r="Q9" s="12"/>
      <c r="R9" s="12"/>
      <c r="S9" s="12"/>
      <c r="T9" s="12"/>
      <c r="U9" s="14"/>
      <c r="V9" s="14"/>
      <c r="W9" s="12"/>
      <c r="X9" s="14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>
        <f t="shared" si="14"/>
        <v>0</v>
      </c>
      <c r="AN9" s="12"/>
      <c r="AO9" s="12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492.10599999999999</v>
      </c>
      <c r="D10" s="8">
        <v>1891.636</v>
      </c>
      <c r="E10" s="8">
        <v>761.44399999999996</v>
      </c>
      <c r="F10" s="8">
        <v>235.78100000000001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737.51900000000001</v>
      </c>
      <c r="K10" s="12">
        <f t="shared" si="13"/>
        <v>23.924999999999955</v>
      </c>
      <c r="L10" s="12">
        <f>VLOOKUP(A:A,[1]TDSheet!$A:$M,13,0)</f>
        <v>50</v>
      </c>
      <c r="M10" s="12">
        <f>VLOOKUP(A:A,[1]TDSheet!$A:$N,14,0)</f>
        <v>100</v>
      </c>
      <c r="N10" s="12">
        <f>VLOOKUP(A:A,[1]TDSheet!$A:$X,24,0)</f>
        <v>170</v>
      </c>
      <c r="O10" s="12">
        <f>VLOOKUP(A:A,[3]TDSheet!$A:$C,3,0)</f>
        <v>130</v>
      </c>
      <c r="P10" s="12"/>
      <c r="Q10" s="12"/>
      <c r="R10" s="12"/>
      <c r="S10" s="12"/>
      <c r="T10" s="12"/>
      <c r="U10" s="14"/>
      <c r="V10" s="14"/>
      <c r="W10" s="12"/>
      <c r="X10" s="14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>
        <f t="shared" si="14"/>
        <v>130</v>
      </c>
      <c r="AN10" s="12"/>
      <c r="AO10" s="12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1554.809</v>
      </c>
      <c r="D11" s="8">
        <v>7452.5370000000003</v>
      </c>
      <c r="E11" s="8">
        <v>2262.7109999999998</v>
      </c>
      <c r="F11" s="8">
        <v>1136.01</v>
      </c>
      <c r="G11" s="1" t="str">
        <f>VLOOKUP(A:A,[1]TDSheet!$A:$G,7,0)</f>
        <v>н</v>
      </c>
      <c r="H11" s="1">
        <f>VLOOKUP(A:A,[1]TDSheet!$A:$H,8,0)</f>
        <v>1</v>
      </c>
      <c r="I11" s="1">
        <f>VLOOKUP(A:A,[1]TDSheet!$A:$I,9,0)</f>
        <v>45</v>
      </c>
      <c r="J11" s="12">
        <f>VLOOKUP(A:A,[2]TDSheet!$A:$F,6,0)</f>
        <v>2149.6480000000001</v>
      </c>
      <c r="K11" s="12">
        <f t="shared" si="13"/>
        <v>113.06299999999965</v>
      </c>
      <c r="L11" s="12">
        <f>VLOOKUP(A:A,[1]TDSheet!$A:$M,13,0)</f>
        <v>300</v>
      </c>
      <c r="M11" s="12">
        <f>VLOOKUP(A:A,[1]TDSheet!$A:$N,14,0)</f>
        <v>0</v>
      </c>
      <c r="N11" s="12">
        <f>VLOOKUP(A:A,[1]TDSheet!$A:$X,24,0)</f>
        <v>0</v>
      </c>
      <c r="O11" s="12">
        <f>VLOOKUP(A:A,[3]TDSheet!$A:$C,3,0)</f>
        <v>340</v>
      </c>
      <c r="P11" s="12"/>
      <c r="Q11" s="12"/>
      <c r="R11" s="12"/>
      <c r="S11" s="12"/>
      <c r="T11" s="12"/>
      <c r="U11" s="14"/>
      <c r="V11" s="14"/>
      <c r="W11" s="12"/>
      <c r="X11" s="14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>
        <f t="shared" si="14"/>
        <v>340</v>
      </c>
      <c r="AN11" s="12"/>
      <c r="AO11" s="12"/>
    </row>
    <row r="12" spans="1:41" s="1" customFormat="1" ht="11.1" customHeight="1" outlineLevel="1" x14ac:dyDescent="0.2">
      <c r="A12" s="7" t="s">
        <v>14</v>
      </c>
      <c r="B12" s="7" t="s">
        <v>8</v>
      </c>
      <c r="C12" s="8">
        <v>179.07499999999999</v>
      </c>
      <c r="D12" s="8">
        <v>738.70799999999997</v>
      </c>
      <c r="E12" s="8">
        <v>278.24599999999998</v>
      </c>
      <c r="F12" s="8">
        <v>98.9</v>
      </c>
      <c r="G12" s="1">
        <f>VLOOKUP(A:A,[1]TDSheet!$A:$G,7,0)</f>
        <v>0</v>
      </c>
      <c r="H12" s="1">
        <f>VLOOKUP(A:A,[1]TDSheet!$A:$H,8,0)</f>
        <v>1</v>
      </c>
      <c r="I12" s="1">
        <f>VLOOKUP(A:A,[1]TDSheet!$A:$I,9,0)</f>
        <v>40</v>
      </c>
      <c r="J12" s="12">
        <f>VLOOKUP(A:A,[2]TDSheet!$A:$F,6,0)</f>
        <v>287.68900000000002</v>
      </c>
      <c r="K12" s="12">
        <f t="shared" si="13"/>
        <v>-9.4430000000000405</v>
      </c>
      <c r="L12" s="12">
        <f>VLOOKUP(A:A,[1]TDSheet!$A:$M,13,0)</f>
        <v>0</v>
      </c>
      <c r="M12" s="12">
        <f>VLOOKUP(A:A,[1]TDSheet!$A:$N,14,0)</f>
        <v>40</v>
      </c>
      <c r="N12" s="12">
        <f>VLOOKUP(A:A,[1]TDSheet!$A:$X,24,0)</f>
        <v>80</v>
      </c>
      <c r="O12" s="12">
        <f>VLOOKUP(A:A,[3]TDSheet!$A:$C,3,0)</f>
        <v>53</v>
      </c>
      <c r="P12" s="12"/>
      <c r="Q12" s="12"/>
      <c r="R12" s="12"/>
      <c r="S12" s="12"/>
      <c r="T12" s="12"/>
      <c r="U12" s="14"/>
      <c r="V12" s="14"/>
      <c r="W12" s="12"/>
      <c r="X12" s="1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f t="shared" si="14"/>
        <v>53</v>
      </c>
      <c r="AN12" s="12"/>
      <c r="AO12" s="12"/>
    </row>
    <row r="13" spans="1:41" s="1" customFormat="1" ht="11.1" customHeight="1" outlineLevel="1" x14ac:dyDescent="0.2">
      <c r="A13" s="7" t="s">
        <v>16</v>
      </c>
      <c r="B13" s="7" t="s">
        <v>15</v>
      </c>
      <c r="C13" s="8">
        <v>79</v>
      </c>
      <c r="D13" s="8">
        <v>798</v>
      </c>
      <c r="E13" s="8">
        <v>250</v>
      </c>
      <c r="F13" s="8">
        <v>194</v>
      </c>
      <c r="G13" s="1">
        <f>VLOOKUP(A:A,[1]TDSheet!$A:$G,7,0)</f>
        <v>0</v>
      </c>
      <c r="H13" s="1">
        <f>VLOOKUP(A:A,[1]TDSheet!$A:$H,8,0)</f>
        <v>0.5</v>
      </c>
      <c r="I13" s="1">
        <f>VLOOKUP(A:A,[1]TDSheet!$A:$I,9,0)</f>
        <v>45</v>
      </c>
      <c r="J13" s="12">
        <f>VLOOKUP(A:A,[2]TDSheet!$A:$F,6,0)</f>
        <v>265</v>
      </c>
      <c r="K13" s="12">
        <f t="shared" si="13"/>
        <v>-15</v>
      </c>
      <c r="L13" s="12">
        <f>VLOOKUP(A:A,[1]TDSheet!$A:$M,13,0)</f>
        <v>0</v>
      </c>
      <c r="M13" s="12">
        <f>VLOOKUP(A:A,[1]TDSheet!$A:$N,14,0)</f>
        <v>0</v>
      </c>
      <c r="N13" s="12">
        <f>VLOOKUP(A:A,[1]TDSheet!$A:$X,24,0)</f>
        <v>0</v>
      </c>
      <c r="O13" s="12">
        <f>VLOOKUP(A:A,[3]TDSheet!$A:$C,3,0)</f>
        <v>70</v>
      </c>
      <c r="P13" s="12"/>
      <c r="Q13" s="12"/>
      <c r="R13" s="12"/>
      <c r="S13" s="12"/>
      <c r="T13" s="12"/>
      <c r="U13" s="14"/>
      <c r="V13" s="14"/>
      <c r="W13" s="12"/>
      <c r="X13" s="14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>
        <f t="shared" si="14"/>
        <v>35</v>
      </c>
      <c r="AN13" s="12"/>
      <c r="AO13" s="12"/>
    </row>
    <row r="14" spans="1:41" s="1" customFormat="1" ht="11.1" customHeight="1" outlineLevel="1" x14ac:dyDescent="0.2">
      <c r="A14" s="7" t="s">
        <v>17</v>
      </c>
      <c r="B14" s="7" t="s">
        <v>15</v>
      </c>
      <c r="C14" s="8">
        <v>838</v>
      </c>
      <c r="D14" s="8">
        <v>17595</v>
      </c>
      <c r="E14" s="8">
        <v>1941</v>
      </c>
      <c r="F14" s="8">
        <v>111</v>
      </c>
      <c r="G14" s="1" t="str">
        <f>VLOOKUP(A:A,[1]TDSheet!$A:$G,7,0)</f>
        <v>н</v>
      </c>
      <c r="H14" s="1">
        <f>VLOOKUP(A:A,[1]TDSheet!$A:$H,8,0)</f>
        <v>0.4</v>
      </c>
      <c r="I14" s="1">
        <f>VLOOKUP(A:A,[1]TDSheet!$A:$I,9,0)</f>
        <v>45</v>
      </c>
      <c r="J14" s="12">
        <f>VLOOKUP(A:A,[2]TDSheet!$A:$F,6,0)</f>
        <v>2320</v>
      </c>
      <c r="K14" s="12">
        <f t="shared" si="13"/>
        <v>-379</v>
      </c>
      <c r="L14" s="12">
        <f>VLOOKUP(A:A,[1]TDSheet!$A:$M,13,0)</f>
        <v>0</v>
      </c>
      <c r="M14" s="12">
        <f>VLOOKUP(A:A,[1]TDSheet!$A:$N,14,0)</f>
        <v>600</v>
      </c>
      <c r="N14" s="12">
        <f>VLOOKUP(A:A,[1]TDSheet!$A:$X,24,0)</f>
        <v>450</v>
      </c>
      <c r="O14" s="12">
        <f>VLOOKUP(A:A,[3]TDSheet!$A:$C,3,0)</f>
        <v>180</v>
      </c>
      <c r="P14" s="12"/>
      <c r="Q14" s="12"/>
      <c r="R14" s="12"/>
      <c r="S14" s="12"/>
      <c r="T14" s="12"/>
      <c r="U14" s="14"/>
      <c r="V14" s="14"/>
      <c r="W14" s="12"/>
      <c r="X14" s="14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>
        <f t="shared" si="14"/>
        <v>72</v>
      </c>
      <c r="AN14" s="12"/>
      <c r="AO14" s="12"/>
    </row>
    <row r="15" spans="1:41" s="1" customFormat="1" ht="11.1" customHeight="1" outlineLevel="1" x14ac:dyDescent="0.2">
      <c r="A15" s="7" t="s">
        <v>18</v>
      </c>
      <c r="B15" s="7" t="s">
        <v>15</v>
      </c>
      <c r="C15" s="8">
        <v>464</v>
      </c>
      <c r="D15" s="8">
        <v>15456</v>
      </c>
      <c r="E15" s="8">
        <v>4642</v>
      </c>
      <c r="F15" s="8">
        <v>1986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5014</v>
      </c>
      <c r="K15" s="12">
        <f t="shared" si="13"/>
        <v>-372</v>
      </c>
      <c r="L15" s="12">
        <f>VLOOKUP(A:A,[1]TDSheet!$A:$M,13,0)</f>
        <v>900</v>
      </c>
      <c r="M15" s="12">
        <f>VLOOKUP(A:A,[1]TDSheet!$A:$N,14,0)</f>
        <v>0</v>
      </c>
      <c r="N15" s="12">
        <f>VLOOKUP(A:A,[1]TDSheet!$A:$X,24,0)</f>
        <v>700</v>
      </c>
      <c r="O15" s="12">
        <f>VLOOKUP(A:A,[3]TDSheet!$A:$C,3,0)</f>
        <v>270</v>
      </c>
      <c r="P15" s="12"/>
      <c r="Q15" s="12"/>
      <c r="R15" s="12"/>
      <c r="S15" s="12"/>
      <c r="T15" s="12"/>
      <c r="U15" s="14"/>
      <c r="V15" s="14"/>
      <c r="W15" s="12"/>
      <c r="X15" s="14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>
        <f t="shared" si="14"/>
        <v>121.5</v>
      </c>
      <c r="AN15" s="12"/>
      <c r="AO15" s="12"/>
    </row>
    <row r="16" spans="1:41" s="1" customFormat="1" ht="11.1" customHeight="1" outlineLevel="1" x14ac:dyDescent="0.2">
      <c r="A16" s="7" t="s">
        <v>19</v>
      </c>
      <c r="B16" s="7" t="s">
        <v>15</v>
      </c>
      <c r="C16" s="8">
        <v>2611</v>
      </c>
      <c r="D16" s="8">
        <v>16668</v>
      </c>
      <c r="E16" s="8">
        <v>4688</v>
      </c>
      <c r="F16" s="8">
        <v>2322</v>
      </c>
      <c r="G16" s="1">
        <f>VLOOKUP(A:A,[1]TDSheet!$A:$G,7,0)</f>
        <v>0</v>
      </c>
      <c r="H16" s="1">
        <f>VLOOKUP(A:A,[1]TDSheet!$A:$H,8,0)</f>
        <v>0.45</v>
      </c>
      <c r="I16" s="1">
        <f>VLOOKUP(A:A,[1]TDSheet!$A:$I,9,0)</f>
        <v>45</v>
      </c>
      <c r="J16" s="12">
        <f>VLOOKUP(A:A,[2]TDSheet!$A:$F,6,0)</f>
        <v>4707</v>
      </c>
      <c r="K16" s="12">
        <f t="shared" si="13"/>
        <v>-19</v>
      </c>
      <c r="L16" s="12">
        <f>VLOOKUP(A:A,[1]TDSheet!$A:$M,13,0)</f>
        <v>1000</v>
      </c>
      <c r="M16" s="12">
        <f>VLOOKUP(A:A,[1]TDSheet!$A:$N,14,0)</f>
        <v>0</v>
      </c>
      <c r="N16" s="12">
        <f>VLOOKUP(A:A,[1]TDSheet!$A:$X,24,0)</f>
        <v>500</v>
      </c>
      <c r="O16" s="12">
        <f>VLOOKUP(A:A,[3]TDSheet!$A:$C,3,0)</f>
        <v>290</v>
      </c>
      <c r="P16" s="12"/>
      <c r="Q16" s="12"/>
      <c r="R16" s="12"/>
      <c r="S16" s="12"/>
      <c r="T16" s="12"/>
      <c r="U16" s="14"/>
      <c r="V16" s="14"/>
      <c r="W16" s="12"/>
      <c r="X16" s="1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>
        <f t="shared" si="14"/>
        <v>130.5</v>
      </c>
      <c r="AN16" s="12"/>
      <c r="AO16" s="12"/>
    </row>
    <row r="17" spans="1:41" s="1" customFormat="1" ht="11.1" customHeight="1" outlineLevel="1" x14ac:dyDescent="0.2">
      <c r="A17" s="7" t="s">
        <v>20</v>
      </c>
      <c r="B17" s="7" t="s">
        <v>15</v>
      </c>
      <c r="C17" s="8">
        <v>154</v>
      </c>
      <c r="D17" s="8">
        <v>730</v>
      </c>
      <c r="E17" s="8">
        <v>308</v>
      </c>
      <c r="F17" s="8">
        <v>99</v>
      </c>
      <c r="G17" s="1">
        <f>VLOOKUP(A:A,[1]TDSheet!$A:$G,7,0)</f>
        <v>0</v>
      </c>
      <c r="H17" s="1">
        <f>VLOOKUP(A:A,[1]TDSheet!$A:$H,8,0)</f>
        <v>0.5</v>
      </c>
      <c r="I17" s="1">
        <f>VLOOKUP(A:A,[1]TDSheet!$A:$I,9,0)</f>
        <v>40</v>
      </c>
      <c r="J17" s="12">
        <f>VLOOKUP(A:A,[2]TDSheet!$A:$F,6,0)</f>
        <v>315</v>
      </c>
      <c r="K17" s="12">
        <f t="shared" si="13"/>
        <v>-7</v>
      </c>
      <c r="L17" s="12">
        <f>VLOOKUP(A:A,[1]TDSheet!$A:$M,13,0)</f>
        <v>0</v>
      </c>
      <c r="M17" s="12">
        <f>VLOOKUP(A:A,[1]TDSheet!$A:$N,14,0)</f>
        <v>20</v>
      </c>
      <c r="N17" s="12">
        <f>VLOOKUP(A:A,[1]TDSheet!$A:$X,24,0)</f>
        <v>50</v>
      </c>
      <c r="O17" s="12">
        <f>VLOOKUP(A:A,[3]TDSheet!$A:$C,3,0)</f>
        <v>12</v>
      </c>
      <c r="P17" s="12"/>
      <c r="Q17" s="12"/>
      <c r="R17" s="12"/>
      <c r="S17" s="12"/>
      <c r="T17" s="12"/>
      <c r="U17" s="14"/>
      <c r="V17" s="14"/>
      <c r="W17" s="12"/>
      <c r="X17" s="14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>
        <f t="shared" si="14"/>
        <v>6</v>
      </c>
      <c r="AN17" s="12"/>
      <c r="AO17" s="12"/>
    </row>
    <row r="18" spans="1:41" s="1" customFormat="1" ht="11.1" customHeight="1" outlineLevel="1" x14ac:dyDescent="0.2">
      <c r="A18" s="7" t="s">
        <v>21</v>
      </c>
      <c r="B18" s="7" t="s">
        <v>15</v>
      </c>
      <c r="C18" s="8">
        <v>36</v>
      </c>
      <c r="D18" s="8">
        <v>641</v>
      </c>
      <c r="E18" s="8">
        <v>97</v>
      </c>
      <c r="F18" s="8">
        <v>18</v>
      </c>
      <c r="G18" s="1">
        <f>VLOOKUP(A:A,[1]TDSheet!$A:$G,7,0)</f>
        <v>0</v>
      </c>
      <c r="H18" s="1">
        <f>VLOOKUP(A:A,[1]TDSheet!$A:$H,8,0)</f>
        <v>0.4</v>
      </c>
      <c r="I18" s="1">
        <f>VLOOKUP(A:A,[1]TDSheet!$A:$I,9,0)</f>
        <v>50</v>
      </c>
      <c r="J18" s="12">
        <f>VLOOKUP(A:A,[2]TDSheet!$A:$F,6,0)</f>
        <v>131</v>
      </c>
      <c r="K18" s="12">
        <f t="shared" si="13"/>
        <v>-34</v>
      </c>
      <c r="L18" s="12">
        <f>VLOOKUP(A:A,[1]TDSheet!$A:$M,13,0)</f>
        <v>0</v>
      </c>
      <c r="M18" s="12">
        <f>VLOOKUP(A:A,[1]TDSheet!$A:$N,14,0)</f>
        <v>40</v>
      </c>
      <c r="N18" s="12">
        <f>VLOOKUP(A:A,[1]TDSheet!$A:$X,24,0)</f>
        <v>60</v>
      </c>
      <c r="O18" s="12">
        <f>VLOOKUP(A:A,[3]TDSheet!$A:$C,3,0)</f>
        <v>0</v>
      </c>
      <c r="P18" s="12"/>
      <c r="Q18" s="12"/>
      <c r="R18" s="12"/>
      <c r="S18" s="12"/>
      <c r="T18" s="12"/>
      <c r="U18" s="14"/>
      <c r="V18" s="14"/>
      <c r="W18" s="12"/>
      <c r="X18" s="14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>
        <f t="shared" si="14"/>
        <v>0</v>
      </c>
      <c r="AN18" s="12"/>
      <c r="AO18" s="12"/>
    </row>
    <row r="19" spans="1:41" s="1" customFormat="1" ht="21.95" customHeight="1" outlineLevel="1" x14ac:dyDescent="0.2">
      <c r="A19" s="7" t="s">
        <v>22</v>
      </c>
      <c r="B19" s="7" t="s">
        <v>15</v>
      </c>
      <c r="C19" s="8">
        <v>278</v>
      </c>
      <c r="D19" s="8">
        <v>223</v>
      </c>
      <c r="E19" s="8">
        <v>126</v>
      </c>
      <c r="F19" s="8">
        <v>57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2">
        <f>VLOOKUP(A:A,[2]TDSheet!$A:$F,6,0)</f>
        <v>147</v>
      </c>
      <c r="K19" s="12">
        <f t="shared" si="13"/>
        <v>-21</v>
      </c>
      <c r="L19" s="12">
        <f>VLOOKUP(A:A,[1]TDSheet!$A:$M,13,0)</f>
        <v>0</v>
      </c>
      <c r="M19" s="12">
        <f>VLOOKUP(A:A,[1]TDSheet!$A:$N,14,0)</f>
        <v>50</v>
      </c>
      <c r="N19" s="12">
        <f>VLOOKUP(A:A,[1]TDSheet!$A:$X,24,0)</f>
        <v>200</v>
      </c>
      <c r="O19" s="12">
        <f>VLOOKUP(A:A,[3]TDSheet!$A:$C,3,0)</f>
        <v>0</v>
      </c>
      <c r="P19" s="12"/>
      <c r="Q19" s="12"/>
      <c r="R19" s="12"/>
      <c r="S19" s="12"/>
      <c r="T19" s="12"/>
      <c r="U19" s="14"/>
      <c r="V19" s="14"/>
      <c r="W19" s="12"/>
      <c r="X19" s="14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>
        <f t="shared" si="14"/>
        <v>0</v>
      </c>
      <c r="AN19" s="12"/>
      <c r="AO19" s="12"/>
    </row>
    <row r="20" spans="1:41" s="1" customFormat="1" ht="11.1" customHeight="1" outlineLevel="1" x14ac:dyDescent="0.2">
      <c r="A20" s="7" t="s">
        <v>23</v>
      </c>
      <c r="B20" s="7" t="s">
        <v>15</v>
      </c>
      <c r="C20" s="8">
        <v>161</v>
      </c>
      <c r="D20" s="8">
        <v>1774</v>
      </c>
      <c r="E20" s="8">
        <v>308</v>
      </c>
      <c r="F20" s="8">
        <v>66</v>
      </c>
      <c r="G20" s="1">
        <f>VLOOKUP(A:A,[1]TDSheet!$A:$G,7,0)</f>
        <v>0</v>
      </c>
      <c r="H20" s="1">
        <f>VLOOKUP(A:A,[1]TDSheet!$A:$H,8,0)</f>
        <v>0.45</v>
      </c>
      <c r="I20" s="1">
        <f>VLOOKUP(A:A,[1]TDSheet!$A:$I,9,0)</f>
        <v>45</v>
      </c>
      <c r="J20" s="12">
        <f>VLOOKUP(A:A,[2]TDSheet!$A:$F,6,0)</f>
        <v>308</v>
      </c>
      <c r="K20" s="12">
        <f t="shared" si="13"/>
        <v>0</v>
      </c>
      <c r="L20" s="12">
        <f>VLOOKUP(A:A,[1]TDSheet!$A:$M,13,0)</f>
        <v>0</v>
      </c>
      <c r="M20" s="12">
        <f>VLOOKUP(A:A,[1]TDSheet!$A:$N,14,0)</f>
        <v>140</v>
      </c>
      <c r="N20" s="12">
        <f>VLOOKUP(A:A,[1]TDSheet!$A:$X,24,0)</f>
        <v>90</v>
      </c>
      <c r="O20" s="12">
        <f>VLOOKUP(A:A,[3]TDSheet!$A:$C,3,0)</f>
        <v>0</v>
      </c>
      <c r="P20" s="12"/>
      <c r="Q20" s="12"/>
      <c r="R20" s="12"/>
      <c r="S20" s="12"/>
      <c r="T20" s="12"/>
      <c r="U20" s="14"/>
      <c r="V20" s="14"/>
      <c r="W20" s="12"/>
      <c r="X20" s="14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>
        <f t="shared" si="14"/>
        <v>0</v>
      </c>
      <c r="AN20" s="12"/>
      <c r="AO20" s="12"/>
    </row>
    <row r="21" spans="1:41" s="1" customFormat="1" ht="11.1" customHeight="1" outlineLevel="1" x14ac:dyDescent="0.2">
      <c r="A21" s="7" t="s">
        <v>24</v>
      </c>
      <c r="B21" s="7" t="s">
        <v>15</v>
      </c>
      <c r="C21" s="8">
        <v>1450</v>
      </c>
      <c r="D21" s="8">
        <v>1403</v>
      </c>
      <c r="E21" s="8">
        <v>366</v>
      </c>
      <c r="F21" s="8">
        <v>627</v>
      </c>
      <c r="G21" s="1">
        <f>VLOOKUP(A:A,[1]TDSheet!$A:$G,7,0)</f>
        <v>0</v>
      </c>
      <c r="H21" s="1">
        <f>VLOOKUP(A:A,[1]TDSheet!$A:$H,8,0)</f>
        <v>0.5</v>
      </c>
      <c r="I21" s="1">
        <f>VLOOKUP(A:A,[1]TDSheet!$A:$I,9,0)</f>
        <v>60</v>
      </c>
      <c r="J21" s="12">
        <f>VLOOKUP(A:A,[2]TDSheet!$A:$F,6,0)</f>
        <v>376</v>
      </c>
      <c r="K21" s="12">
        <f t="shared" si="13"/>
        <v>-10</v>
      </c>
      <c r="L21" s="12">
        <f>VLOOKUP(A:A,[1]TDSheet!$A:$M,13,0)</f>
        <v>100</v>
      </c>
      <c r="M21" s="12">
        <f>VLOOKUP(A:A,[1]TDSheet!$A:$N,14,0)</f>
        <v>180</v>
      </c>
      <c r="N21" s="12">
        <f>VLOOKUP(A:A,[1]TDSheet!$A:$X,24,0)</f>
        <v>300</v>
      </c>
      <c r="O21" s="12">
        <f>VLOOKUP(A:A,[3]TDSheet!$A:$C,3,0)</f>
        <v>20</v>
      </c>
      <c r="P21" s="12"/>
      <c r="Q21" s="12"/>
      <c r="R21" s="12"/>
      <c r="S21" s="12"/>
      <c r="T21" s="12"/>
      <c r="U21" s="14"/>
      <c r="V21" s="14"/>
      <c r="W21" s="12"/>
      <c r="X21" s="14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>
        <f t="shared" si="14"/>
        <v>10</v>
      </c>
      <c r="AN21" s="12"/>
      <c r="AO21" s="12"/>
    </row>
    <row r="22" spans="1:41" s="1" customFormat="1" ht="11.1" customHeight="1" outlineLevel="1" x14ac:dyDescent="0.2">
      <c r="A22" s="7" t="s">
        <v>25</v>
      </c>
      <c r="B22" s="7" t="s">
        <v>15</v>
      </c>
      <c r="C22" s="8">
        <v>93</v>
      </c>
      <c r="D22" s="8">
        <v>933</v>
      </c>
      <c r="E22" s="8">
        <v>273</v>
      </c>
      <c r="F22" s="8">
        <v>97</v>
      </c>
      <c r="G22" s="1">
        <f>VLOOKUP(A:A,[1]TDSheet!$A:$G,7,0)</f>
        <v>0</v>
      </c>
      <c r="H22" s="1">
        <f>VLOOKUP(A:A,[1]TDSheet!$A:$H,8,0)</f>
        <v>0.3</v>
      </c>
      <c r="I22" s="1">
        <f>VLOOKUP(A:A,[1]TDSheet!$A:$I,9,0)</f>
        <v>40</v>
      </c>
      <c r="J22" s="12">
        <f>VLOOKUP(A:A,[2]TDSheet!$A:$F,6,0)</f>
        <v>317</v>
      </c>
      <c r="K22" s="12">
        <f t="shared" si="13"/>
        <v>-44</v>
      </c>
      <c r="L22" s="12">
        <f>VLOOKUP(A:A,[1]TDSheet!$A:$M,13,0)</f>
        <v>0</v>
      </c>
      <c r="M22" s="12">
        <f>VLOOKUP(A:A,[1]TDSheet!$A:$N,14,0)</f>
        <v>60</v>
      </c>
      <c r="N22" s="12">
        <f>VLOOKUP(A:A,[1]TDSheet!$A:$X,24,0)</f>
        <v>100</v>
      </c>
      <c r="O22" s="12">
        <f>VLOOKUP(A:A,[3]TDSheet!$A:$C,3,0)</f>
        <v>0</v>
      </c>
      <c r="P22" s="12"/>
      <c r="Q22" s="12"/>
      <c r="R22" s="12"/>
      <c r="S22" s="12"/>
      <c r="T22" s="12"/>
      <c r="U22" s="14"/>
      <c r="V22" s="14"/>
      <c r="W22" s="12"/>
      <c r="X22" s="14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>
        <f t="shared" si="14"/>
        <v>0</v>
      </c>
      <c r="AN22" s="12"/>
      <c r="AO22" s="12"/>
    </row>
    <row r="23" spans="1:41" s="1" customFormat="1" ht="11.1" customHeight="1" outlineLevel="1" x14ac:dyDescent="0.2">
      <c r="A23" s="7" t="s">
        <v>26</v>
      </c>
      <c r="B23" s="7" t="s">
        <v>15</v>
      </c>
      <c r="C23" s="8">
        <v>37</v>
      </c>
      <c r="D23" s="8">
        <v>250</v>
      </c>
      <c r="E23" s="8">
        <v>118</v>
      </c>
      <c r="F23" s="8">
        <v>50</v>
      </c>
      <c r="G23" s="1">
        <f>VLOOKUP(A:A,[1]TDSheet!$A:$G,7,0)</f>
        <v>0</v>
      </c>
      <c r="H23" s="1">
        <f>VLOOKUP(A:A,[1]TDSheet!$A:$H,8,0)</f>
        <v>0.5</v>
      </c>
      <c r="I23" s="1">
        <f>VLOOKUP(A:A,[1]TDSheet!$A:$I,9,0)</f>
        <v>60</v>
      </c>
      <c r="J23" s="12">
        <f>VLOOKUP(A:A,[2]TDSheet!$A:$F,6,0)</f>
        <v>151</v>
      </c>
      <c r="K23" s="12">
        <f t="shared" si="13"/>
        <v>-33</v>
      </c>
      <c r="L23" s="12">
        <f>VLOOKUP(A:A,[1]TDSheet!$A:$M,13,0)</f>
        <v>0</v>
      </c>
      <c r="M23" s="12">
        <f>VLOOKUP(A:A,[1]TDSheet!$A:$N,14,0)</f>
        <v>30</v>
      </c>
      <c r="N23" s="12">
        <f>VLOOKUP(A:A,[1]TDSheet!$A:$X,24,0)</f>
        <v>40</v>
      </c>
      <c r="O23" s="12">
        <f>VLOOKUP(A:A,[3]TDSheet!$A:$C,3,0)</f>
        <v>42</v>
      </c>
      <c r="P23" s="12"/>
      <c r="Q23" s="12"/>
      <c r="R23" s="12"/>
      <c r="S23" s="12"/>
      <c r="T23" s="12"/>
      <c r="U23" s="14"/>
      <c r="V23" s="14"/>
      <c r="W23" s="12"/>
      <c r="X23" s="14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>
        <f t="shared" si="14"/>
        <v>21</v>
      </c>
      <c r="AN23" s="12"/>
      <c r="AO23" s="12"/>
    </row>
    <row r="24" spans="1:41" s="1" customFormat="1" ht="11.1" customHeight="1" outlineLevel="1" x14ac:dyDescent="0.2">
      <c r="A24" s="7" t="s">
        <v>27</v>
      </c>
      <c r="B24" s="7" t="s">
        <v>15</v>
      </c>
      <c r="C24" s="8">
        <v>25</v>
      </c>
      <c r="D24" s="8">
        <v>182</v>
      </c>
      <c r="E24" s="8">
        <v>58</v>
      </c>
      <c r="F24" s="8">
        <v>25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35</v>
      </c>
      <c r="J24" s="12">
        <f>VLOOKUP(A:A,[2]TDSheet!$A:$F,6,0)</f>
        <v>92</v>
      </c>
      <c r="K24" s="12">
        <f t="shared" si="13"/>
        <v>-34</v>
      </c>
      <c r="L24" s="12">
        <f>VLOOKUP(A:A,[1]TDSheet!$A:$M,13,0)</f>
        <v>0</v>
      </c>
      <c r="M24" s="12">
        <f>VLOOKUP(A:A,[1]TDSheet!$A:$N,14,0)</f>
        <v>20</v>
      </c>
      <c r="N24" s="12">
        <f>VLOOKUP(A:A,[1]TDSheet!$A:$X,24,0)</f>
        <v>0</v>
      </c>
      <c r="O24" s="12">
        <f>VLOOKUP(A:A,[3]TDSheet!$A:$C,3,0)</f>
        <v>44</v>
      </c>
      <c r="P24" s="12"/>
      <c r="Q24" s="12"/>
      <c r="R24" s="12"/>
      <c r="S24" s="12"/>
      <c r="T24" s="12"/>
      <c r="U24" s="14"/>
      <c r="V24" s="14"/>
      <c r="W24" s="12"/>
      <c r="X24" s="14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>
        <f t="shared" si="14"/>
        <v>15.399999999999999</v>
      </c>
      <c r="AN24" s="12"/>
      <c r="AO24" s="12"/>
    </row>
    <row r="25" spans="1:41" s="1" customFormat="1" ht="11.1" customHeight="1" outlineLevel="1" x14ac:dyDescent="0.2">
      <c r="A25" s="7" t="s">
        <v>28</v>
      </c>
      <c r="B25" s="7" t="s">
        <v>15</v>
      </c>
      <c r="C25" s="8">
        <v>1256</v>
      </c>
      <c r="D25" s="8">
        <v>1671</v>
      </c>
      <c r="E25" s="8">
        <v>1184</v>
      </c>
      <c r="F25" s="8">
        <v>689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2">
        <f>VLOOKUP(A:A,[2]TDSheet!$A:$F,6,0)</f>
        <v>1212</v>
      </c>
      <c r="K25" s="12">
        <f t="shared" si="13"/>
        <v>-28</v>
      </c>
      <c r="L25" s="12">
        <f>VLOOKUP(A:A,[1]TDSheet!$A:$M,13,0)</f>
        <v>0</v>
      </c>
      <c r="M25" s="12">
        <f>VLOOKUP(A:A,[1]TDSheet!$A:$N,14,0)</f>
        <v>0</v>
      </c>
      <c r="N25" s="12">
        <f>VLOOKUP(A:A,[1]TDSheet!$A:$X,24,0)</f>
        <v>1000</v>
      </c>
      <c r="O25" s="12">
        <f>VLOOKUP(A:A,[3]TDSheet!$A:$C,3,0)</f>
        <v>270</v>
      </c>
      <c r="P25" s="12"/>
      <c r="Q25" s="12"/>
      <c r="R25" s="12"/>
      <c r="S25" s="12"/>
      <c r="T25" s="12"/>
      <c r="U25" s="14"/>
      <c r="V25" s="14"/>
      <c r="W25" s="12"/>
      <c r="X25" s="14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>
        <f t="shared" si="14"/>
        <v>45.900000000000006</v>
      </c>
      <c r="AN25" s="12"/>
      <c r="AO25" s="12"/>
    </row>
    <row r="26" spans="1:41" s="1" customFormat="1" ht="11.1" customHeight="1" outlineLevel="1" x14ac:dyDescent="0.2">
      <c r="A26" s="7" t="s">
        <v>29</v>
      </c>
      <c r="B26" s="7" t="s">
        <v>15</v>
      </c>
      <c r="C26" s="8">
        <v>124</v>
      </c>
      <c r="D26" s="8">
        <v>1880</v>
      </c>
      <c r="E26" s="8">
        <v>207</v>
      </c>
      <c r="F26" s="8">
        <v>8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2">
        <f>VLOOKUP(A:A,[2]TDSheet!$A:$F,6,0)</f>
        <v>246</v>
      </c>
      <c r="K26" s="12">
        <f t="shared" si="13"/>
        <v>-39</v>
      </c>
      <c r="L26" s="12">
        <f>VLOOKUP(A:A,[1]TDSheet!$A:$M,13,0)</f>
        <v>50</v>
      </c>
      <c r="M26" s="12">
        <f>VLOOKUP(A:A,[1]TDSheet!$A:$N,14,0)</f>
        <v>150</v>
      </c>
      <c r="N26" s="12">
        <f>VLOOKUP(A:A,[1]TDSheet!$A:$X,24,0)</f>
        <v>130</v>
      </c>
      <c r="O26" s="12">
        <f>VLOOKUP(A:A,[3]TDSheet!$A:$C,3,0)</f>
        <v>0</v>
      </c>
      <c r="P26" s="12"/>
      <c r="Q26" s="12"/>
      <c r="R26" s="12"/>
      <c r="S26" s="12"/>
      <c r="T26" s="12"/>
      <c r="U26" s="14"/>
      <c r="V26" s="14"/>
      <c r="W26" s="12"/>
      <c r="X26" s="14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>
        <f t="shared" si="14"/>
        <v>0</v>
      </c>
      <c r="AN26" s="12"/>
      <c r="AO26" s="12"/>
    </row>
    <row r="27" spans="1:41" s="1" customFormat="1" ht="21.95" customHeight="1" outlineLevel="1" x14ac:dyDescent="0.2">
      <c r="A27" s="7" t="s">
        <v>30</v>
      </c>
      <c r="B27" s="7" t="s">
        <v>15</v>
      </c>
      <c r="C27" s="8">
        <v>712</v>
      </c>
      <c r="D27" s="8">
        <v>8112</v>
      </c>
      <c r="E27" s="8">
        <v>1145</v>
      </c>
      <c r="F27" s="8">
        <v>228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1188</v>
      </c>
      <c r="K27" s="12">
        <f t="shared" si="13"/>
        <v>-43</v>
      </c>
      <c r="L27" s="12">
        <f>VLOOKUP(A:A,[1]TDSheet!$A:$M,13,0)</f>
        <v>250</v>
      </c>
      <c r="M27" s="12">
        <f>VLOOKUP(A:A,[1]TDSheet!$A:$N,14,0)</f>
        <v>400</v>
      </c>
      <c r="N27" s="12">
        <f>VLOOKUP(A:A,[1]TDSheet!$A:$X,24,0)</f>
        <v>300</v>
      </c>
      <c r="O27" s="12">
        <f>VLOOKUP(A:A,[3]TDSheet!$A:$C,3,0)</f>
        <v>36</v>
      </c>
      <c r="P27" s="12"/>
      <c r="Q27" s="12"/>
      <c r="R27" s="12"/>
      <c r="S27" s="12"/>
      <c r="T27" s="12"/>
      <c r="U27" s="14"/>
      <c r="V27" s="14"/>
      <c r="W27" s="12"/>
      <c r="X27" s="14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>
        <f t="shared" si="14"/>
        <v>12.6</v>
      </c>
      <c r="AN27" s="12"/>
      <c r="AO27" s="12"/>
    </row>
    <row r="28" spans="1:41" s="1" customFormat="1" ht="21.95" customHeight="1" outlineLevel="1" x14ac:dyDescent="0.2">
      <c r="A28" s="7" t="s">
        <v>31</v>
      </c>
      <c r="B28" s="7" t="s">
        <v>15</v>
      </c>
      <c r="C28" s="8">
        <v>2</v>
      </c>
      <c r="D28" s="8">
        <v>569</v>
      </c>
      <c r="E28" s="8">
        <v>406</v>
      </c>
      <c r="F28" s="8">
        <v>68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529</v>
      </c>
      <c r="K28" s="12">
        <f t="shared" si="13"/>
        <v>-123</v>
      </c>
      <c r="L28" s="12">
        <f>VLOOKUP(A:A,[1]TDSheet!$A:$M,13,0)</f>
        <v>60</v>
      </c>
      <c r="M28" s="12">
        <f>VLOOKUP(A:A,[1]TDSheet!$A:$N,14,0)</f>
        <v>70</v>
      </c>
      <c r="N28" s="12">
        <f>VLOOKUP(A:A,[1]TDSheet!$A:$X,24,0)</f>
        <v>100</v>
      </c>
      <c r="O28" s="12">
        <f>VLOOKUP(A:A,[3]TDSheet!$A:$C,3,0)</f>
        <v>36</v>
      </c>
      <c r="P28" s="12"/>
      <c r="Q28" s="12"/>
      <c r="R28" s="12"/>
      <c r="S28" s="12"/>
      <c r="T28" s="12"/>
      <c r="U28" s="14"/>
      <c r="V28" s="14"/>
      <c r="W28" s="12"/>
      <c r="X28" s="1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>
        <f t="shared" si="14"/>
        <v>12.6</v>
      </c>
      <c r="AN28" s="12"/>
      <c r="AO28" s="12"/>
    </row>
    <row r="29" spans="1:41" s="1" customFormat="1" ht="21.95" customHeight="1" outlineLevel="1" x14ac:dyDescent="0.2">
      <c r="A29" s="7" t="s">
        <v>32</v>
      </c>
      <c r="B29" s="7" t="s">
        <v>15</v>
      </c>
      <c r="C29" s="8">
        <v>236</v>
      </c>
      <c r="D29" s="8">
        <v>7937</v>
      </c>
      <c r="E29" s="8">
        <v>934</v>
      </c>
      <c r="F29" s="8">
        <v>24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1334</v>
      </c>
      <c r="K29" s="12">
        <f t="shared" si="13"/>
        <v>-400</v>
      </c>
      <c r="L29" s="12">
        <f>VLOOKUP(A:A,[1]TDSheet!$A:$M,13,0)</f>
        <v>150</v>
      </c>
      <c r="M29" s="12">
        <f>VLOOKUP(A:A,[1]TDSheet!$A:$N,14,0)</f>
        <v>200</v>
      </c>
      <c r="N29" s="12">
        <f>VLOOKUP(A:A,[1]TDSheet!$A:$X,24,0)</f>
        <v>250</v>
      </c>
      <c r="O29" s="12">
        <f>VLOOKUP(A:A,[3]TDSheet!$A:$C,3,0)</f>
        <v>36</v>
      </c>
      <c r="P29" s="12"/>
      <c r="Q29" s="12"/>
      <c r="R29" s="12"/>
      <c r="S29" s="12"/>
      <c r="T29" s="12"/>
      <c r="U29" s="14"/>
      <c r="V29" s="14"/>
      <c r="W29" s="12"/>
      <c r="X29" s="14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>
        <f t="shared" si="14"/>
        <v>12.6</v>
      </c>
      <c r="AN29" s="12"/>
      <c r="AO29" s="12"/>
    </row>
    <row r="30" spans="1:41" s="1" customFormat="1" ht="21.95" customHeight="1" outlineLevel="1" x14ac:dyDescent="0.2">
      <c r="A30" s="7" t="s">
        <v>33</v>
      </c>
      <c r="B30" s="7" t="s">
        <v>15</v>
      </c>
      <c r="C30" s="8">
        <v>792</v>
      </c>
      <c r="D30" s="8">
        <v>5599</v>
      </c>
      <c r="E30" s="8">
        <v>937</v>
      </c>
      <c r="F30" s="8">
        <v>102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1211</v>
      </c>
      <c r="K30" s="12">
        <f t="shared" si="13"/>
        <v>-274</v>
      </c>
      <c r="L30" s="12">
        <f>VLOOKUP(A:A,[1]TDSheet!$A:$M,13,0)</f>
        <v>250</v>
      </c>
      <c r="M30" s="12">
        <f>VLOOKUP(A:A,[1]TDSheet!$A:$N,14,0)</f>
        <v>350</v>
      </c>
      <c r="N30" s="12">
        <f>VLOOKUP(A:A,[1]TDSheet!$A:$X,24,0)</f>
        <v>400</v>
      </c>
      <c r="O30" s="12">
        <f>VLOOKUP(A:A,[3]TDSheet!$A:$C,3,0)</f>
        <v>116</v>
      </c>
      <c r="P30" s="12"/>
      <c r="Q30" s="12"/>
      <c r="R30" s="12"/>
      <c r="S30" s="12"/>
      <c r="T30" s="12"/>
      <c r="U30" s="14"/>
      <c r="V30" s="14"/>
      <c r="W30" s="12"/>
      <c r="X30" s="14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>
        <f t="shared" si="14"/>
        <v>40.599999999999994</v>
      </c>
      <c r="AN30" s="12"/>
      <c r="AO30" s="12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202.56700000000001</v>
      </c>
      <c r="D31" s="8">
        <v>1645.759</v>
      </c>
      <c r="E31" s="8">
        <v>830.05200000000002</v>
      </c>
      <c r="F31" s="8">
        <v>259.726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814.49699999999996</v>
      </c>
      <c r="K31" s="12">
        <f t="shared" si="13"/>
        <v>15.555000000000064</v>
      </c>
      <c r="L31" s="12">
        <f>VLOOKUP(A:A,[1]TDSheet!$A:$M,13,0)</f>
        <v>0</v>
      </c>
      <c r="M31" s="12">
        <f>VLOOKUP(A:A,[1]TDSheet!$A:$N,14,0)</f>
        <v>110</v>
      </c>
      <c r="N31" s="12">
        <f>VLOOKUP(A:A,[1]TDSheet!$A:$X,24,0)</f>
        <v>100</v>
      </c>
      <c r="O31" s="12">
        <f>VLOOKUP(A:A,[3]TDSheet!$A:$C,3,0)</f>
        <v>170</v>
      </c>
      <c r="P31" s="12"/>
      <c r="Q31" s="12"/>
      <c r="R31" s="12"/>
      <c r="S31" s="12"/>
      <c r="T31" s="12"/>
      <c r="U31" s="14"/>
      <c r="V31" s="14"/>
      <c r="W31" s="12"/>
      <c r="X31" s="14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>
        <f t="shared" si="14"/>
        <v>170</v>
      </c>
      <c r="AN31" s="12"/>
      <c r="AO31" s="12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2536.5169999999998</v>
      </c>
      <c r="D32" s="8">
        <v>39441.345000000001</v>
      </c>
      <c r="E32" s="8">
        <v>7321.3360000000002</v>
      </c>
      <c r="F32" s="8">
        <v>3351.694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7464.8680000000004</v>
      </c>
      <c r="K32" s="12">
        <f t="shared" si="13"/>
        <v>-143.53200000000015</v>
      </c>
      <c r="L32" s="12">
        <f>VLOOKUP(A:A,[1]TDSheet!$A:$M,13,0)</f>
        <v>1000</v>
      </c>
      <c r="M32" s="12">
        <f>VLOOKUP(A:A,[1]TDSheet!$A:$N,14,0)</f>
        <v>200</v>
      </c>
      <c r="N32" s="12">
        <f>VLOOKUP(A:A,[1]TDSheet!$A:$X,24,0)</f>
        <v>1000</v>
      </c>
      <c r="O32" s="12">
        <f>VLOOKUP(A:A,[3]TDSheet!$A:$C,3,0)</f>
        <v>2400</v>
      </c>
      <c r="P32" s="12"/>
      <c r="Q32" s="12"/>
      <c r="R32" s="12"/>
      <c r="S32" s="12"/>
      <c r="T32" s="12"/>
      <c r="U32" s="14"/>
      <c r="V32" s="14"/>
      <c r="W32" s="12"/>
      <c r="X32" s="14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>
        <f t="shared" si="14"/>
        <v>2400</v>
      </c>
      <c r="AN32" s="12"/>
      <c r="AO32" s="12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145.82</v>
      </c>
      <c r="D33" s="8">
        <v>999.03800000000001</v>
      </c>
      <c r="E33" s="8">
        <v>410.02199999999999</v>
      </c>
      <c r="F33" s="8">
        <v>208.90600000000001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405.05200000000002</v>
      </c>
      <c r="K33" s="12">
        <f t="shared" si="13"/>
        <v>4.9699999999999704</v>
      </c>
      <c r="L33" s="12">
        <f>VLOOKUP(A:A,[1]TDSheet!$A:$M,13,0)</f>
        <v>0</v>
      </c>
      <c r="M33" s="12">
        <f>VLOOKUP(A:A,[1]TDSheet!$A:$N,14,0)</f>
        <v>0</v>
      </c>
      <c r="N33" s="12">
        <f>VLOOKUP(A:A,[1]TDSheet!$A:$X,24,0)</f>
        <v>50</v>
      </c>
      <c r="O33" s="12">
        <f>VLOOKUP(A:A,[3]TDSheet!$A:$C,3,0)</f>
        <v>15</v>
      </c>
      <c r="P33" s="12"/>
      <c r="Q33" s="12"/>
      <c r="R33" s="12"/>
      <c r="S33" s="12"/>
      <c r="T33" s="12"/>
      <c r="U33" s="14"/>
      <c r="V33" s="14"/>
      <c r="W33" s="12"/>
      <c r="X33" s="14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>
        <f t="shared" si="14"/>
        <v>15</v>
      </c>
      <c r="AN33" s="12"/>
      <c r="AO33" s="12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665.33</v>
      </c>
      <c r="D34" s="8">
        <v>2150.7919999999999</v>
      </c>
      <c r="E34" s="8">
        <v>898.03399999999999</v>
      </c>
      <c r="F34" s="8">
        <v>561.678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879.55200000000002</v>
      </c>
      <c r="K34" s="12">
        <f t="shared" si="13"/>
        <v>18.481999999999971</v>
      </c>
      <c r="L34" s="12">
        <f>VLOOKUP(A:A,[1]TDSheet!$A:$M,13,0)</f>
        <v>100</v>
      </c>
      <c r="M34" s="12">
        <f>VLOOKUP(A:A,[1]TDSheet!$A:$N,14,0)</f>
        <v>0</v>
      </c>
      <c r="N34" s="12">
        <f>VLOOKUP(A:A,[1]TDSheet!$A:$X,24,0)</f>
        <v>0</v>
      </c>
      <c r="O34" s="12">
        <f>VLOOKUP(A:A,[3]TDSheet!$A:$C,3,0)</f>
        <v>215</v>
      </c>
      <c r="P34" s="12"/>
      <c r="Q34" s="12"/>
      <c r="R34" s="12"/>
      <c r="S34" s="12"/>
      <c r="T34" s="12"/>
      <c r="U34" s="14"/>
      <c r="V34" s="14"/>
      <c r="W34" s="12"/>
      <c r="X34" s="14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>
        <f t="shared" si="14"/>
        <v>215</v>
      </c>
      <c r="AN34" s="12"/>
      <c r="AO34" s="12"/>
    </row>
    <row r="35" spans="1:41" s="1" customFormat="1" ht="21.95" customHeight="1" outlineLevel="1" x14ac:dyDescent="0.2">
      <c r="A35" s="7" t="s">
        <v>38</v>
      </c>
      <c r="B35" s="7" t="s">
        <v>8</v>
      </c>
      <c r="C35" s="8">
        <v>221.227</v>
      </c>
      <c r="D35" s="8">
        <v>1944.992</v>
      </c>
      <c r="E35" s="8">
        <v>393.863</v>
      </c>
      <c r="F35" s="8">
        <v>153.04599999999999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411.245</v>
      </c>
      <c r="K35" s="12">
        <f t="shared" si="13"/>
        <v>-17.382000000000005</v>
      </c>
      <c r="L35" s="12">
        <f>VLOOKUP(A:A,[1]TDSheet!$A:$M,13,0)</f>
        <v>0</v>
      </c>
      <c r="M35" s="12">
        <f>VLOOKUP(A:A,[1]TDSheet!$A:$N,14,0)</f>
        <v>40</v>
      </c>
      <c r="N35" s="12">
        <f>VLOOKUP(A:A,[1]TDSheet!$A:$X,24,0)</f>
        <v>100</v>
      </c>
      <c r="O35" s="12">
        <f>VLOOKUP(A:A,[3]TDSheet!$A:$C,3,0)</f>
        <v>0</v>
      </c>
      <c r="P35" s="12"/>
      <c r="Q35" s="12"/>
      <c r="R35" s="12"/>
      <c r="S35" s="12"/>
      <c r="T35" s="12"/>
      <c r="U35" s="14"/>
      <c r="V35" s="14"/>
      <c r="W35" s="12"/>
      <c r="X35" s="14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>
        <f t="shared" si="14"/>
        <v>0</v>
      </c>
      <c r="AN35" s="12"/>
      <c r="AO35" s="12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4292.277</v>
      </c>
      <c r="D36" s="8">
        <v>121135.584</v>
      </c>
      <c r="E36" s="8">
        <v>11512.449000000001</v>
      </c>
      <c r="F36" s="8">
        <v>5199.9279999999999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11405.744000000001</v>
      </c>
      <c r="K36" s="12">
        <f t="shared" si="13"/>
        <v>106.70499999999993</v>
      </c>
      <c r="L36" s="12">
        <f>VLOOKUP(A:A,[1]TDSheet!$A:$M,13,0)</f>
        <v>1500</v>
      </c>
      <c r="M36" s="12">
        <f>VLOOKUP(A:A,[1]TDSheet!$A:$N,14,0)</f>
        <v>0</v>
      </c>
      <c r="N36" s="12">
        <f>VLOOKUP(A:A,[1]TDSheet!$A:$X,24,0)</f>
        <v>2500</v>
      </c>
      <c r="O36" s="12">
        <f>VLOOKUP(A:A,[3]TDSheet!$A:$C,3,0)</f>
        <v>2950</v>
      </c>
      <c r="P36" s="12"/>
      <c r="Q36" s="12"/>
      <c r="R36" s="12"/>
      <c r="S36" s="12"/>
      <c r="T36" s="12"/>
      <c r="U36" s="14"/>
      <c r="V36" s="14"/>
      <c r="W36" s="12"/>
      <c r="X36" s="14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>
        <f t="shared" si="14"/>
        <v>2950</v>
      </c>
      <c r="AN36" s="12"/>
      <c r="AO36" s="12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16.698</v>
      </c>
      <c r="D37" s="8">
        <v>937.82399999999996</v>
      </c>
      <c r="E37" s="8">
        <v>205.32400000000001</v>
      </c>
      <c r="F37" s="8">
        <v>175.74600000000001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55</v>
      </c>
      <c r="J37" s="12">
        <f>VLOOKUP(A:A,[2]TDSheet!$A:$F,6,0)</f>
        <v>255.09899999999999</v>
      </c>
      <c r="K37" s="12">
        <f t="shared" si="13"/>
        <v>-49.774999999999977</v>
      </c>
      <c r="L37" s="12">
        <f>VLOOKUP(A:A,[1]TDSheet!$A:$M,13,0)</f>
        <v>30</v>
      </c>
      <c r="M37" s="12">
        <f>VLOOKUP(A:A,[1]TDSheet!$A:$N,14,0)</f>
        <v>30</v>
      </c>
      <c r="N37" s="12">
        <f>VLOOKUP(A:A,[1]TDSheet!$A:$X,24,0)</f>
        <v>30</v>
      </c>
      <c r="O37" s="12">
        <f>VLOOKUP(A:A,[3]TDSheet!$A:$C,3,0)</f>
        <v>24</v>
      </c>
      <c r="P37" s="12"/>
      <c r="Q37" s="12"/>
      <c r="R37" s="12"/>
      <c r="S37" s="12"/>
      <c r="T37" s="12"/>
      <c r="U37" s="14"/>
      <c r="V37" s="14"/>
      <c r="W37" s="12"/>
      <c r="X37" s="14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>
        <f t="shared" si="14"/>
        <v>24</v>
      </c>
      <c r="AN37" s="12"/>
      <c r="AO37" s="12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118.949</v>
      </c>
      <c r="D38" s="8">
        <v>163.56700000000001</v>
      </c>
      <c r="E38" s="8">
        <v>72.183999999999997</v>
      </c>
      <c r="F38" s="8">
        <v>45.661000000000001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70.11</v>
      </c>
      <c r="K38" s="12">
        <f t="shared" si="13"/>
        <v>2.0739999999999981</v>
      </c>
      <c r="L38" s="12">
        <f>VLOOKUP(A:A,[1]TDSheet!$A:$M,13,0)</f>
        <v>0</v>
      </c>
      <c r="M38" s="12">
        <f>VLOOKUP(A:A,[1]TDSheet!$A:$N,14,0)</f>
        <v>0</v>
      </c>
      <c r="N38" s="12">
        <f>VLOOKUP(A:A,[1]TDSheet!$A:$X,24,0)</f>
        <v>30</v>
      </c>
      <c r="O38" s="12">
        <f>VLOOKUP(A:A,[3]TDSheet!$A:$C,3,0)</f>
        <v>0</v>
      </c>
      <c r="P38" s="12"/>
      <c r="Q38" s="12"/>
      <c r="R38" s="12"/>
      <c r="S38" s="12"/>
      <c r="T38" s="12"/>
      <c r="U38" s="14"/>
      <c r="V38" s="14"/>
      <c r="W38" s="12"/>
      <c r="X38" s="1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>
        <f t="shared" si="14"/>
        <v>0</v>
      </c>
      <c r="AN38" s="12"/>
      <c r="AO38" s="12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194.00899999999999</v>
      </c>
      <c r="D39" s="8">
        <v>1570.557</v>
      </c>
      <c r="E39" s="8">
        <v>736.3</v>
      </c>
      <c r="F39" s="8">
        <v>295.80399999999997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704.279</v>
      </c>
      <c r="K39" s="12">
        <f t="shared" si="13"/>
        <v>32.020999999999958</v>
      </c>
      <c r="L39" s="12">
        <f>VLOOKUP(A:A,[1]TDSheet!$A:$M,13,0)</f>
        <v>100</v>
      </c>
      <c r="M39" s="12">
        <f>VLOOKUP(A:A,[1]TDSheet!$A:$N,14,0)</f>
        <v>0</v>
      </c>
      <c r="N39" s="12">
        <f>VLOOKUP(A:A,[1]TDSheet!$A:$X,24,0)</f>
        <v>170</v>
      </c>
      <c r="O39" s="12">
        <f>VLOOKUP(A:A,[3]TDSheet!$A:$C,3,0)</f>
        <v>95</v>
      </c>
      <c r="P39" s="12"/>
      <c r="Q39" s="12"/>
      <c r="R39" s="12"/>
      <c r="S39" s="12"/>
      <c r="T39" s="12"/>
      <c r="U39" s="14"/>
      <c r="V39" s="14"/>
      <c r="W39" s="12"/>
      <c r="X39" s="14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>
        <f t="shared" si="14"/>
        <v>95</v>
      </c>
      <c r="AN39" s="12"/>
      <c r="AO39" s="12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3146.4450000000002</v>
      </c>
      <c r="D40" s="8">
        <v>21712.376</v>
      </c>
      <c r="E40" s="8">
        <v>6150.1559999999999</v>
      </c>
      <c r="F40" s="8">
        <v>2091.556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6048.6090000000004</v>
      </c>
      <c r="K40" s="12">
        <f t="shared" si="13"/>
        <v>101.54699999999957</v>
      </c>
      <c r="L40" s="12">
        <f>VLOOKUP(A:A,[1]TDSheet!$A:$M,13,0)</f>
        <v>800</v>
      </c>
      <c r="M40" s="12">
        <f>VLOOKUP(A:A,[1]TDSheet!$A:$N,14,0)</f>
        <v>1400</v>
      </c>
      <c r="N40" s="12">
        <f>VLOOKUP(A:A,[1]TDSheet!$A:$X,24,0)</f>
        <v>1000</v>
      </c>
      <c r="O40" s="12">
        <f>VLOOKUP(A:A,[3]TDSheet!$A:$C,3,0)</f>
        <v>1560</v>
      </c>
      <c r="P40" s="12"/>
      <c r="Q40" s="12"/>
      <c r="R40" s="12"/>
      <c r="S40" s="12"/>
      <c r="T40" s="12"/>
      <c r="U40" s="14"/>
      <c r="V40" s="14"/>
      <c r="W40" s="12"/>
      <c r="X40" s="14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>
        <f t="shared" si="14"/>
        <v>1560</v>
      </c>
      <c r="AN40" s="12"/>
      <c r="AO40" s="12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2685.2069999999999</v>
      </c>
      <c r="D41" s="8">
        <v>24220.606</v>
      </c>
      <c r="E41" s="8">
        <v>5864.5959999999995</v>
      </c>
      <c r="F41" s="8">
        <v>2501.4209999999998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5826.491</v>
      </c>
      <c r="K41" s="12">
        <f t="shared" si="13"/>
        <v>38.104999999999563</v>
      </c>
      <c r="L41" s="12">
        <f>VLOOKUP(A:A,[1]TDSheet!$A:$M,13,0)</f>
        <v>800</v>
      </c>
      <c r="M41" s="12">
        <f>VLOOKUP(A:A,[1]TDSheet!$A:$N,14,0)</f>
        <v>400</v>
      </c>
      <c r="N41" s="12">
        <f>VLOOKUP(A:A,[1]TDSheet!$A:$X,24,0)</f>
        <v>900</v>
      </c>
      <c r="O41" s="12">
        <f>VLOOKUP(A:A,[3]TDSheet!$A:$C,3,0)</f>
        <v>1840</v>
      </c>
      <c r="P41" s="12"/>
      <c r="Q41" s="12"/>
      <c r="R41" s="12"/>
      <c r="S41" s="12"/>
      <c r="T41" s="12"/>
      <c r="U41" s="14"/>
      <c r="V41" s="14"/>
      <c r="W41" s="12"/>
      <c r="X41" s="14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>
        <f t="shared" si="14"/>
        <v>1840</v>
      </c>
      <c r="AN41" s="12"/>
      <c r="AO41" s="12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185.36</v>
      </c>
      <c r="D42" s="8">
        <v>629.24300000000005</v>
      </c>
      <c r="E42" s="8">
        <v>407.66699999999997</v>
      </c>
      <c r="F42" s="8">
        <v>31.484999999999999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392.12900000000002</v>
      </c>
      <c r="K42" s="12">
        <f t="shared" si="13"/>
        <v>15.537999999999954</v>
      </c>
      <c r="L42" s="12">
        <f>VLOOKUP(A:A,[1]TDSheet!$A:$M,13,0)</f>
        <v>0</v>
      </c>
      <c r="M42" s="12">
        <f>VLOOKUP(A:A,[1]TDSheet!$A:$N,14,0)</f>
        <v>120</v>
      </c>
      <c r="N42" s="12">
        <f>VLOOKUP(A:A,[1]TDSheet!$A:$X,24,0)</f>
        <v>150</v>
      </c>
      <c r="O42" s="12">
        <f>VLOOKUP(A:A,[3]TDSheet!$A:$C,3,0)</f>
        <v>80</v>
      </c>
      <c r="P42" s="12"/>
      <c r="Q42" s="12"/>
      <c r="R42" s="12"/>
      <c r="S42" s="12"/>
      <c r="T42" s="12"/>
      <c r="U42" s="14"/>
      <c r="V42" s="14"/>
      <c r="W42" s="12"/>
      <c r="X42" s="14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>
        <f t="shared" si="14"/>
        <v>80</v>
      </c>
      <c r="AN42" s="12"/>
      <c r="AO42" s="12"/>
    </row>
    <row r="43" spans="1:41" s="1" customFormat="1" ht="21.95" customHeight="1" outlineLevel="1" x14ac:dyDescent="0.2">
      <c r="A43" s="7" t="s">
        <v>46</v>
      </c>
      <c r="B43" s="7" t="s">
        <v>8</v>
      </c>
      <c r="C43" s="8">
        <v>209.16300000000001</v>
      </c>
      <c r="D43" s="8">
        <v>1005.447</v>
      </c>
      <c r="E43" s="8">
        <v>534.16600000000005</v>
      </c>
      <c r="F43" s="8">
        <v>264.08199999999999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516.97699999999998</v>
      </c>
      <c r="K43" s="12">
        <f t="shared" si="13"/>
        <v>17.189000000000078</v>
      </c>
      <c r="L43" s="12">
        <f>VLOOKUP(A:A,[1]TDSheet!$A:$M,13,0)</f>
        <v>0</v>
      </c>
      <c r="M43" s="12">
        <f>VLOOKUP(A:A,[1]TDSheet!$A:$N,14,0)</f>
        <v>0</v>
      </c>
      <c r="N43" s="12">
        <f>VLOOKUP(A:A,[1]TDSheet!$A:$X,24,0)</f>
        <v>100</v>
      </c>
      <c r="O43" s="12">
        <f>VLOOKUP(A:A,[3]TDSheet!$A:$C,3,0)</f>
        <v>102</v>
      </c>
      <c r="P43" s="12"/>
      <c r="Q43" s="12"/>
      <c r="R43" s="12"/>
      <c r="S43" s="12"/>
      <c r="T43" s="12"/>
      <c r="U43" s="14"/>
      <c r="V43" s="14"/>
      <c r="W43" s="12"/>
      <c r="X43" s="14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>
        <f t="shared" si="14"/>
        <v>102</v>
      </c>
      <c r="AN43" s="12"/>
      <c r="AO43" s="12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11.686</v>
      </c>
      <c r="D44" s="8">
        <v>96.843999999999994</v>
      </c>
      <c r="E44" s="8">
        <v>47.862000000000002</v>
      </c>
      <c r="F44" s="8">
        <v>37.421999999999997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2">
        <f>VLOOKUP(A:A,[2]TDSheet!$A:$F,6,0)</f>
        <v>52.956000000000003</v>
      </c>
      <c r="K44" s="12">
        <f t="shared" si="13"/>
        <v>-5.0940000000000012</v>
      </c>
      <c r="L44" s="12">
        <f>VLOOKUP(A:A,[1]TDSheet!$A:$M,13,0)</f>
        <v>0</v>
      </c>
      <c r="M44" s="12">
        <f>VLOOKUP(A:A,[1]TDSheet!$A:$N,14,0)</f>
        <v>0</v>
      </c>
      <c r="N44" s="12">
        <f>VLOOKUP(A:A,[1]TDSheet!$A:$X,24,0)</f>
        <v>0</v>
      </c>
      <c r="O44" s="12">
        <f>VLOOKUP(A:A,[3]TDSheet!$A:$C,3,0)</f>
        <v>0</v>
      </c>
      <c r="P44" s="12"/>
      <c r="Q44" s="12"/>
      <c r="R44" s="12"/>
      <c r="S44" s="12"/>
      <c r="T44" s="12"/>
      <c r="U44" s="14"/>
      <c r="V44" s="14"/>
      <c r="W44" s="12"/>
      <c r="X44" s="14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>
        <f t="shared" si="14"/>
        <v>0</v>
      </c>
      <c r="AN44" s="12"/>
      <c r="AO44" s="12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287.803</v>
      </c>
      <c r="D45" s="8">
        <v>1362.3240000000001</v>
      </c>
      <c r="E45" s="8">
        <v>713.18499999999995</v>
      </c>
      <c r="F45" s="8">
        <v>174.7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2">
        <f>VLOOKUP(A:A,[2]TDSheet!$A:$F,6,0)</f>
        <v>685.81500000000005</v>
      </c>
      <c r="K45" s="12">
        <f t="shared" si="13"/>
        <v>27.369999999999891</v>
      </c>
      <c r="L45" s="12">
        <f>VLOOKUP(A:A,[1]TDSheet!$A:$M,13,0)</f>
        <v>0</v>
      </c>
      <c r="M45" s="12">
        <f>VLOOKUP(A:A,[1]TDSheet!$A:$N,14,0)</f>
        <v>250</v>
      </c>
      <c r="N45" s="12">
        <f>VLOOKUP(A:A,[1]TDSheet!$A:$X,24,0)</f>
        <v>200</v>
      </c>
      <c r="O45" s="12">
        <f>VLOOKUP(A:A,[3]TDSheet!$A:$C,3,0)</f>
        <v>54</v>
      </c>
      <c r="P45" s="12"/>
      <c r="Q45" s="12"/>
      <c r="R45" s="12"/>
      <c r="S45" s="12"/>
      <c r="T45" s="12"/>
      <c r="U45" s="14"/>
      <c r="V45" s="14"/>
      <c r="W45" s="12"/>
      <c r="X45" s="14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>
        <f t="shared" si="14"/>
        <v>54</v>
      </c>
      <c r="AN45" s="12"/>
      <c r="AO45" s="12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59.161000000000001</v>
      </c>
      <c r="D46" s="8">
        <v>434.84</v>
      </c>
      <c r="E46" s="8">
        <v>113.411</v>
      </c>
      <c r="F46" s="8">
        <v>73.463999999999999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2">
        <f>VLOOKUP(A:A,[2]TDSheet!$A:$F,6,0)</f>
        <v>112.32899999999999</v>
      </c>
      <c r="K46" s="12">
        <f t="shared" si="13"/>
        <v>1.0820000000000078</v>
      </c>
      <c r="L46" s="12">
        <f>VLOOKUP(A:A,[1]TDSheet!$A:$M,13,0)</f>
        <v>0</v>
      </c>
      <c r="M46" s="12">
        <f>VLOOKUP(A:A,[1]TDSheet!$A:$N,14,0)</f>
        <v>0</v>
      </c>
      <c r="N46" s="12">
        <f>VLOOKUP(A:A,[1]TDSheet!$A:$X,24,0)</f>
        <v>0</v>
      </c>
      <c r="O46" s="12">
        <f>VLOOKUP(A:A,[3]TDSheet!$A:$C,3,0)</f>
        <v>104</v>
      </c>
      <c r="P46" s="12"/>
      <c r="Q46" s="12"/>
      <c r="R46" s="12"/>
      <c r="S46" s="12"/>
      <c r="T46" s="12"/>
      <c r="U46" s="14"/>
      <c r="V46" s="14"/>
      <c r="W46" s="12"/>
      <c r="X46" s="14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>
        <f t="shared" si="14"/>
        <v>104</v>
      </c>
      <c r="AN46" s="12"/>
      <c r="AO46" s="12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144.07900000000001</v>
      </c>
      <c r="D47" s="8">
        <v>343.45699999999999</v>
      </c>
      <c r="E47" s="8">
        <v>159.57300000000001</v>
      </c>
      <c r="F47" s="8">
        <v>60.972000000000001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162.05000000000001</v>
      </c>
      <c r="K47" s="12">
        <f t="shared" si="13"/>
        <v>-2.4770000000000039</v>
      </c>
      <c r="L47" s="12">
        <f>VLOOKUP(A:A,[1]TDSheet!$A:$M,13,0)</f>
        <v>0</v>
      </c>
      <c r="M47" s="12">
        <f>VLOOKUP(A:A,[1]TDSheet!$A:$N,14,0)</f>
        <v>20</v>
      </c>
      <c r="N47" s="12">
        <f>VLOOKUP(A:A,[1]TDSheet!$A:$X,24,0)</f>
        <v>40</v>
      </c>
      <c r="O47" s="12">
        <f>VLOOKUP(A:A,[3]TDSheet!$A:$C,3,0)</f>
        <v>15</v>
      </c>
      <c r="P47" s="12"/>
      <c r="Q47" s="12"/>
      <c r="R47" s="12"/>
      <c r="S47" s="12"/>
      <c r="T47" s="12"/>
      <c r="U47" s="14"/>
      <c r="V47" s="14"/>
      <c r="W47" s="12"/>
      <c r="X47" s="14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>
        <f t="shared" si="14"/>
        <v>15</v>
      </c>
      <c r="AN47" s="12"/>
      <c r="AO47" s="12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215.04300000000001</v>
      </c>
      <c r="D48" s="8">
        <v>461.81200000000001</v>
      </c>
      <c r="E48" s="8">
        <v>334.70499999999998</v>
      </c>
      <c r="F48" s="8">
        <v>16.838000000000001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346.27</v>
      </c>
      <c r="K48" s="12">
        <f t="shared" si="13"/>
        <v>-11.564999999999998</v>
      </c>
      <c r="L48" s="12">
        <f>VLOOKUP(A:A,[1]TDSheet!$A:$M,13,0)</f>
        <v>0</v>
      </c>
      <c r="M48" s="12">
        <f>VLOOKUP(A:A,[1]TDSheet!$A:$N,14,0)</f>
        <v>120</v>
      </c>
      <c r="N48" s="12">
        <f>VLOOKUP(A:A,[1]TDSheet!$A:$X,24,0)</f>
        <v>60</v>
      </c>
      <c r="O48" s="12">
        <f>VLOOKUP(A:A,[3]TDSheet!$A:$C,3,0)</f>
        <v>20</v>
      </c>
      <c r="P48" s="12"/>
      <c r="Q48" s="12"/>
      <c r="R48" s="12"/>
      <c r="S48" s="12"/>
      <c r="T48" s="12"/>
      <c r="U48" s="14"/>
      <c r="V48" s="14"/>
      <c r="W48" s="12"/>
      <c r="X48" s="1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>
        <f t="shared" si="14"/>
        <v>20</v>
      </c>
      <c r="AN48" s="12"/>
      <c r="AO48" s="12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490.87900000000002</v>
      </c>
      <c r="D49" s="8">
        <v>3022.9279999999999</v>
      </c>
      <c r="E49" s="8">
        <v>1362.6220000000001</v>
      </c>
      <c r="F49" s="8">
        <v>607.95799999999997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1363.5060000000001</v>
      </c>
      <c r="K49" s="12">
        <f t="shared" si="13"/>
        <v>-0.88400000000001455</v>
      </c>
      <c r="L49" s="12">
        <f>VLOOKUP(A:A,[1]TDSheet!$A:$M,13,0)</f>
        <v>100</v>
      </c>
      <c r="M49" s="12">
        <f>VLOOKUP(A:A,[1]TDSheet!$A:$N,14,0)</f>
        <v>0</v>
      </c>
      <c r="N49" s="12">
        <f>VLOOKUP(A:A,[1]TDSheet!$A:$X,24,0)</f>
        <v>250</v>
      </c>
      <c r="O49" s="12">
        <f>VLOOKUP(A:A,[3]TDSheet!$A:$C,3,0)</f>
        <v>210</v>
      </c>
      <c r="P49" s="12"/>
      <c r="Q49" s="12"/>
      <c r="R49" s="12"/>
      <c r="S49" s="12"/>
      <c r="T49" s="12"/>
      <c r="U49" s="14"/>
      <c r="V49" s="14"/>
      <c r="W49" s="12"/>
      <c r="X49" s="14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>
        <f t="shared" si="14"/>
        <v>210</v>
      </c>
      <c r="AN49" s="12"/>
      <c r="AO49" s="12"/>
    </row>
    <row r="50" spans="1:41" s="1" customFormat="1" ht="21.95" customHeight="1" outlineLevel="1" x14ac:dyDescent="0.2">
      <c r="A50" s="7" t="s">
        <v>53</v>
      </c>
      <c r="B50" s="7" t="s">
        <v>8</v>
      </c>
      <c r="C50" s="8">
        <v>71.831000000000003</v>
      </c>
      <c r="D50" s="8">
        <v>240.40799999999999</v>
      </c>
      <c r="E50" s="8">
        <v>63.174999999999997</v>
      </c>
      <c r="F50" s="8">
        <v>14.536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2">
        <f>VLOOKUP(A:A,[2]TDSheet!$A:$F,6,0)</f>
        <v>72.551000000000002</v>
      </c>
      <c r="K50" s="12">
        <f t="shared" si="13"/>
        <v>-9.3760000000000048</v>
      </c>
      <c r="L50" s="12">
        <f>VLOOKUP(A:A,[1]TDSheet!$A:$M,13,0)</f>
        <v>0</v>
      </c>
      <c r="M50" s="12">
        <f>VLOOKUP(A:A,[1]TDSheet!$A:$N,14,0)</f>
        <v>30</v>
      </c>
      <c r="N50" s="12">
        <f>VLOOKUP(A:A,[1]TDSheet!$A:$X,24,0)</f>
        <v>20</v>
      </c>
      <c r="O50" s="12">
        <f>VLOOKUP(A:A,[3]TDSheet!$A:$C,3,0)</f>
        <v>0</v>
      </c>
      <c r="P50" s="12"/>
      <c r="Q50" s="12"/>
      <c r="R50" s="12"/>
      <c r="S50" s="12"/>
      <c r="T50" s="12"/>
      <c r="U50" s="14"/>
      <c r="V50" s="14"/>
      <c r="W50" s="12"/>
      <c r="X50" s="1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>
        <f t="shared" si="14"/>
        <v>0</v>
      </c>
      <c r="AN50" s="12"/>
      <c r="AO50" s="12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178.55199999999999</v>
      </c>
      <c r="D51" s="8">
        <v>859.15899999999999</v>
      </c>
      <c r="E51" s="8">
        <v>452.029</v>
      </c>
      <c r="F51" s="8">
        <v>61.579000000000001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2">
        <f>VLOOKUP(A:A,[2]TDSheet!$A:$F,6,0)</f>
        <v>446.41800000000001</v>
      </c>
      <c r="K51" s="12">
        <f t="shared" si="13"/>
        <v>5.61099999999999</v>
      </c>
      <c r="L51" s="12">
        <f>VLOOKUP(A:A,[1]TDSheet!$A:$M,13,0)</f>
        <v>0</v>
      </c>
      <c r="M51" s="12">
        <f>VLOOKUP(A:A,[1]TDSheet!$A:$N,14,0)</f>
        <v>60</v>
      </c>
      <c r="N51" s="12">
        <f>VLOOKUP(A:A,[1]TDSheet!$A:$X,24,0)</f>
        <v>70</v>
      </c>
      <c r="O51" s="12">
        <f>VLOOKUP(A:A,[3]TDSheet!$A:$C,3,0)</f>
        <v>20</v>
      </c>
      <c r="P51" s="12"/>
      <c r="Q51" s="12"/>
      <c r="R51" s="12"/>
      <c r="S51" s="12"/>
      <c r="T51" s="12"/>
      <c r="U51" s="14"/>
      <c r="V51" s="14"/>
      <c r="W51" s="12"/>
      <c r="X51" s="14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>
        <f t="shared" si="14"/>
        <v>20</v>
      </c>
      <c r="AN51" s="12"/>
      <c r="AO51" s="12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139.542</v>
      </c>
      <c r="D52" s="8">
        <v>487.91500000000002</v>
      </c>
      <c r="E52" s="8">
        <v>168.441</v>
      </c>
      <c r="F52" s="8">
        <v>15.085000000000001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2">
        <f>VLOOKUP(A:A,[2]TDSheet!$A:$F,6,0)</f>
        <v>171.291</v>
      </c>
      <c r="K52" s="12">
        <f t="shared" si="13"/>
        <v>-2.8499999999999943</v>
      </c>
      <c r="L52" s="12">
        <f>VLOOKUP(A:A,[1]TDSheet!$A:$M,13,0)</f>
        <v>0</v>
      </c>
      <c r="M52" s="12">
        <f>VLOOKUP(A:A,[1]TDSheet!$A:$N,14,0)</f>
        <v>40</v>
      </c>
      <c r="N52" s="12">
        <f>VLOOKUP(A:A,[1]TDSheet!$A:$X,24,0)</f>
        <v>40</v>
      </c>
      <c r="O52" s="12">
        <f>VLOOKUP(A:A,[3]TDSheet!$A:$C,3,0)</f>
        <v>0</v>
      </c>
      <c r="P52" s="12"/>
      <c r="Q52" s="12"/>
      <c r="R52" s="12"/>
      <c r="S52" s="12"/>
      <c r="T52" s="12"/>
      <c r="U52" s="14"/>
      <c r="V52" s="14"/>
      <c r="W52" s="12"/>
      <c r="X52" s="1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>
        <f t="shared" si="14"/>
        <v>0</v>
      </c>
      <c r="AN52" s="12"/>
      <c r="AO52" s="12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110.54300000000001</v>
      </c>
      <c r="D53" s="8">
        <v>1730.7550000000001</v>
      </c>
      <c r="E53" s="8">
        <v>779.39700000000005</v>
      </c>
      <c r="F53" s="8">
        <v>28.698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816.60799999999995</v>
      </c>
      <c r="K53" s="12">
        <f t="shared" si="13"/>
        <v>-37.210999999999899</v>
      </c>
      <c r="L53" s="12">
        <f>VLOOKUP(A:A,[1]TDSheet!$A:$M,13,0)</f>
        <v>0</v>
      </c>
      <c r="M53" s="12">
        <f>VLOOKUP(A:A,[1]TDSheet!$A:$N,14,0)</f>
        <v>200</v>
      </c>
      <c r="N53" s="12">
        <f>VLOOKUP(A:A,[1]TDSheet!$A:$X,24,0)</f>
        <v>110</v>
      </c>
      <c r="O53" s="12">
        <f>VLOOKUP(A:A,[3]TDSheet!$A:$C,3,0)</f>
        <v>70</v>
      </c>
      <c r="P53" s="12"/>
      <c r="Q53" s="12"/>
      <c r="R53" s="12"/>
      <c r="S53" s="12"/>
      <c r="T53" s="12"/>
      <c r="U53" s="14"/>
      <c r="V53" s="14"/>
      <c r="W53" s="12"/>
      <c r="X53" s="14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>
        <f t="shared" si="14"/>
        <v>70</v>
      </c>
      <c r="AN53" s="12"/>
      <c r="AO53" s="12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159.399</v>
      </c>
      <c r="D54" s="8">
        <v>1602.479</v>
      </c>
      <c r="E54" s="8">
        <v>332.93700000000001</v>
      </c>
      <c r="F54" s="8">
        <v>1.103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565.20100000000002</v>
      </c>
      <c r="K54" s="12">
        <f t="shared" si="13"/>
        <v>-232.26400000000001</v>
      </c>
      <c r="L54" s="12">
        <f>VLOOKUP(A:A,[1]TDSheet!$A:$M,13,0)</f>
        <v>0</v>
      </c>
      <c r="M54" s="12">
        <f>VLOOKUP(A:A,[1]TDSheet!$A:$N,14,0)</f>
        <v>150</v>
      </c>
      <c r="N54" s="12">
        <f>VLOOKUP(A:A,[1]TDSheet!$A:$X,24,0)</f>
        <v>100</v>
      </c>
      <c r="O54" s="12">
        <f>VLOOKUP(A:A,[3]TDSheet!$A:$C,3,0)</f>
        <v>90</v>
      </c>
      <c r="P54" s="12"/>
      <c r="Q54" s="12"/>
      <c r="R54" s="12"/>
      <c r="S54" s="12"/>
      <c r="T54" s="12"/>
      <c r="U54" s="14"/>
      <c r="V54" s="14"/>
      <c r="W54" s="12"/>
      <c r="X54" s="1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>
        <f t="shared" si="14"/>
        <v>90</v>
      </c>
      <c r="AN54" s="12"/>
      <c r="AO54" s="12"/>
    </row>
    <row r="55" spans="1:41" s="1" customFormat="1" ht="21.95" customHeight="1" outlineLevel="1" x14ac:dyDescent="0.2">
      <c r="A55" s="7" t="s">
        <v>58</v>
      </c>
      <c r="B55" s="7" t="s">
        <v>8</v>
      </c>
      <c r="C55" s="8">
        <v>208.78399999999999</v>
      </c>
      <c r="D55" s="8">
        <v>1481.056</v>
      </c>
      <c r="E55" s="8">
        <v>329.61799999999999</v>
      </c>
      <c r="F55" s="8">
        <v>3.9649999999999999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450.976</v>
      </c>
      <c r="K55" s="12">
        <f t="shared" si="13"/>
        <v>-121.358</v>
      </c>
      <c r="L55" s="12">
        <f>VLOOKUP(A:A,[1]TDSheet!$A:$M,13,0)</f>
        <v>0</v>
      </c>
      <c r="M55" s="12">
        <f>VLOOKUP(A:A,[1]TDSheet!$A:$N,14,0)</f>
        <v>150</v>
      </c>
      <c r="N55" s="12">
        <f>VLOOKUP(A:A,[1]TDSheet!$A:$X,24,0)</f>
        <v>100</v>
      </c>
      <c r="O55" s="12">
        <f>VLOOKUP(A:A,[3]TDSheet!$A:$C,3,0)</f>
        <v>67</v>
      </c>
      <c r="P55" s="12"/>
      <c r="Q55" s="12"/>
      <c r="R55" s="12"/>
      <c r="S55" s="12"/>
      <c r="T55" s="12"/>
      <c r="U55" s="14"/>
      <c r="V55" s="14"/>
      <c r="W55" s="12"/>
      <c r="X55" s="14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>
        <f t="shared" si="14"/>
        <v>67</v>
      </c>
      <c r="AN55" s="12"/>
      <c r="AO55" s="12"/>
    </row>
    <row r="56" spans="1:41" s="1" customFormat="1" ht="11.1" customHeight="1" outlineLevel="1" x14ac:dyDescent="0.2">
      <c r="A56" s="7" t="s">
        <v>59</v>
      </c>
      <c r="B56" s="7" t="s">
        <v>15</v>
      </c>
      <c r="C56" s="8">
        <v>1757</v>
      </c>
      <c r="D56" s="8">
        <v>8239</v>
      </c>
      <c r="E56" s="8">
        <v>2331</v>
      </c>
      <c r="F56" s="8">
        <v>1772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2">
        <f>VLOOKUP(A:A,[2]TDSheet!$A:$F,6,0)</f>
        <v>2480</v>
      </c>
      <c r="K56" s="12">
        <f t="shared" si="13"/>
        <v>-149</v>
      </c>
      <c r="L56" s="12">
        <f>VLOOKUP(A:A,[1]TDSheet!$A:$M,13,0)</f>
        <v>500</v>
      </c>
      <c r="M56" s="12">
        <f>VLOOKUP(A:A,[1]TDSheet!$A:$N,14,0)</f>
        <v>500</v>
      </c>
      <c r="N56" s="12">
        <f>VLOOKUP(A:A,[1]TDSheet!$A:$X,24,0)</f>
        <v>600</v>
      </c>
      <c r="O56" s="12">
        <f>VLOOKUP(A:A,[3]TDSheet!$A:$C,3,0)</f>
        <v>330</v>
      </c>
      <c r="P56" s="12"/>
      <c r="Q56" s="12"/>
      <c r="R56" s="12"/>
      <c r="S56" s="12"/>
      <c r="T56" s="12"/>
      <c r="U56" s="14"/>
      <c r="V56" s="14"/>
      <c r="W56" s="12"/>
      <c r="X56" s="1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>
        <f t="shared" si="14"/>
        <v>115.49999999999999</v>
      </c>
      <c r="AN56" s="12"/>
      <c r="AO56" s="12"/>
    </row>
    <row r="57" spans="1:41" s="1" customFormat="1" ht="11.1" customHeight="1" outlineLevel="1" x14ac:dyDescent="0.2">
      <c r="A57" s="7" t="s">
        <v>60</v>
      </c>
      <c r="B57" s="7" t="s">
        <v>15</v>
      </c>
      <c r="C57" s="8">
        <v>4454</v>
      </c>
      <c r="D57" s="8">
        <v>15137</v>
      </c>
      <c r="E57" s="8">
        <v>4162</v>
      </c>
      <c r="F57" s="8">
        <v>4193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2">
        <f>VLOOKUP(A:A,[2]TDSheet!$A:$F,6,0)</f>
        <v>4423</v>
      </c>
      <c r="K57" s="12">
        <f t="shared" si="13"/>
        <v>-261</v>
      </c>
      <c r="L57" s="12">
        <f>VLOOKUP(A:A,[1]TDSheet!$A:$M,13,0)</f>
        <v>1000</v>
      </c>
      <c r="M57" s="12">
        <f>VLOOKUP(A:A,[1]TDSheet!$A:$N,14,0)</f>
        <v>0</v>
      </c>
      <c r="N57" s="12">
        <f>VLOOKUP(A:A,[1]TDSheet!$A:$X,24,0)</f>
        <v>600</v>
      </c>
      <c r="O57" s="12">
        <f>VLOOKUP(A:A,[3]TDSheet!$A:$C,3,0)</f>
        <v>426</v>
      </c>
      <c r="P57" s="12"/>
      <c r="Q57" s="12"/>
      <c r="R57" s="12"/>
      <c r="S57" s="12"/>
      <c r="T57" s="12"/>
      <c r="U57" s="14"/>
      <c r="V57" s="14"/>
      <c r="W57" s="12"/>
      <c r="X57" s="14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>
        <f t="shared" si="14"/>
        <v>170.4</v>
      </c>
      <c r="AN57" s="12"/>
      <c r="AO57" s="12"/>
    </row>
    <row r="58" spans="1:41" s="1" customFormat="1" ht="11.1" customHeight="1" outlineLevel="1" x14ac:dyDescent="0.2">
      <c r="A58" s="7" t="s">
        <v>61</v>
      </c>
      <c r="B58" s="7" t="s">
        <v>15</v>
      </c>
      <c r="C58" s="8">
        <v>2328</v>
      </c>
      <c r="D58" s="8">
        <v>24018</v>
      </c>
      <c r="E58" s="8">
        <v>5048</v>
      </c>
      <c r="F58" s="8">
        <v>1157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2">
        <f>VLOOKUP(A:A,[2]TDSheet!$A:$F,6,0)</f>
        <v>5041</v>
      </c>
      <c r="K58" s="12">
        <f t="shared" si="13"/>
        <v>7</v>
      </c>
      <c r="L58" s="12">
        <f>VLOOKUP(A:A,[1]TDSheet!$A:$M,13,0)</f>
        <v>500</v>
      </c>
      <c r="M58" s="12">
        <f>VLOOKUP(A:A,[1]TDSheet!$A:$N,14,0)</f>
        <v>1200</v>
      </c>
      <c r="N58" s="12">
        <f>VLOOKUP(A:A,[1]TDSheet!$A:$X,24,0)</f>
        <v>900</v>
      </c>
      <c r="O58" s="12">
        <f>VLOOKUP(A:A,[3]TDSheet!$A:$C,3,0)</f>
        <v>490</v>
      </c>
      <c r="P58" s="12"/>
      <c r="Q58" s="12"/>
      <c r="R58" s="12"/>
      <c r="S58" s="12"/>
      <c r="T58" s="12"/>
      <c r="U58" s="14"/>
      <c r="V58" s="14"/>
      <c r="W58" s="12"/>
      <c r="X58" s="1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>
        <f t="shared" si="14"/>
        <v>220.5</v>
      </c>
      <c r="AN58" s="12"/>
      <c r="AO58" s="12"/>
    </row>
    <row r="59" spans="1:41" s="1" customFormat="1" ht="11.1" customHeight="1" outlineLevel="1" x14ac:dyDescent="0.2">
      <c r="A59" s="7" t="s">
        <v>62</v>
      </c>
      <c r="B59" s="7" t="s">
        <v>8</v>
      </c>
      <c r="C59" s="8">
        <v>2073.7559999999999</v>
      </c>
      <c r="D59" s="8">
        <v>2150.0309999999999</v>
      </c>
      <c r="E59" s="8">
        <v>693.27300000000002</v>
      </c>
      <c r="F59" s="8">
        <v>1042.5409999999999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2">
        <f>VLOOKUP(A:A,[2]TDSheet!$A:$F,6,0)</f>
        <v>663.39099999999996</v>
      </c>
      <c r="K59" s="12">
        <f t="shared" si="13"/>
        <v>29.882000000000062</v>
      </c>
      <c r="L59" s="12">
        <f>VLOOKUP(A:A,[1]TDSheet!$A:$M,13,0)</f>
        <v>0</v>
      </c>
      <c r="M59" s="12">
        <f>VLOOKUP(A:A,[1]TDSheet!$A:$N,14,0)</f>
        <v>250</v>
      </c>
      <c r="N59" s="12">
        <f>VLOOKUP(A:A,[1]TDSheet!$A:$X,24,0)</f>
        <v>280</v>
      </c>
      <c r="O59" s="12">
        <f>VLOOKUP(A:A,[3]TDSheet!$A:$C,3,0)</f>
        <v>60</v>
      </c>
      <c r="P59" s="12"/>
      <c r="Q59" s="12"/>
      <c r="R59" s="12"/>
      <c r="S59" s="12"/>
      <c r="T59" s="12"/>
      <c r="U59" s="14"/>
      <c r="V59" s="14"/>
      <c r="W59" s="12"/>
      <c r="X59" s="14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>
        <f t="shared" si="14"/>
        <v>60</v>
      </c>
      <c r="AN59" s="12"/>
      <c r="AO59" s="12"/>
    </row>
    <row r="60" spans="1:41" s="1" customFormat="1" ht="11.1" customHeight="1" outlineLevel="1" x14ac:dyDescent="0.2">
      <c r="A60" s="7" t="s">
        <v>63</v>
      </c>
      <c r="B60" s="7" t="s">
        <v>15</v>
      </c>
      <c r="C60" s="8">
        <v>895</v>
      </c>
      <c r="D60" s="8">
        <v>1124</v>
      </c>
      <c r="E60" s="8">
        <v>454</v>
      </c>
      <c r="F60" s="8">
        <v>353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2">
        <f>VLOOKUP(A:A,[2]TDSheet!$A:$F,6,0)</f>
        <v>468</v>
      </c>
      <c r="K60" s="12">
        <f t="shared" si="13"/>
        <v>-14</v>
      </c>
      <c r="L60" s="12">
        <f>VLOOKUP(A:A,[1]TDSheet!$A:$M,13,0)</f>
        <v>0</v>
      </c>
      <c r="M60" s="12">
        <f>VLOOKUP(A:A,[1]TDSheet!$A:$N,14,0)</f>
        <v>500</v>
      </c>
      <c r="N60" s="12">
        <f>VLOOKUP(A:A,[1]TDSheet!$A:$X,24,0)</f>
        <v>0</v>
      </c>
      <c r="O60" s="12">
        <f>VLOOKUP(A:A,[3]TDSheet!$A:$C,3,0)</f>
        <v>0</v>
      </c>
      <c r="P60" s="12"/>
      <c r="Q60" s="12"/>
      <c r="R60" s="12"/>
      <c r="S60" s="12"/>
      <c r="T60" s="12"/>
      <c r="U60" s="14"/>
      <c r="V60" s="14"/>
      <c r="W60" s="12"/>
      <c r="X60" s="14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>
        <f t="shared" si="14"/>
        <v>0</v>
      </c>
      <c r="AN60" s="12"/>
      <c r="AO60" s="12"/>
    </row>
    <row r="61" spans="1:41" s="1" customFormat="1" ht="11.1" customHeight="1" outlineLevel="1" x14ac:dyDescent="0.2">
      <c r="A61" s="7" t="s">
        <v>115</v>
      </c>
      <c r="B61" s="7" t="s">
        <v>15</v>
      </c>
      <c r="C61" s="8">
        <v>57</v>
      </c>
      <c r="D61" s="8">
        <v>106</v>
      </c>
      <c r="E61" s="8">
        <v>114</v>
      </c>
      <c r="F61" s="8">
        <v>14</v>
      </c>
      <c r="G61" s="1" t="str">
        <f>VLOOKUP(A:A,[1]TDSheet!$A:$G,7,0)</f>
        <v>нов</v>
      </c>
      <c r="H61" s="1">
        <f>VLOOKUP(A:A,[1]TDSheet!$A:$H,8,0)</f>
        <v>0.4</v>
      </c>
      <c r="I61" s="1" t="e">
        <f>VLOOKUP(A:A,[1]TDSheet!$A:$I,9,0)</f>
        <v>#N/A</v>
      </c>
      <c r="J61" s="12">
        <f>VLOOKUP(A:A,[2]TDSheet!$A:$F,6,0)</f>
        <v>143</v>
      </c>
      <c r="K61" s="12">
        <f t="shared" si="13"/>
        <v>-29</v>
      </c>
      <c r="L61" s="12">
        <f>VLOOKUP(A:A,[1]TDSheet!$A:$M,13,0)</f>
        <v>0</v>
      </c>
      <c r="M61" s="12">
        <f>VLOOKUP(A:A,[1]TDSheet!$A:$N,14,0)</f>
        <v>80</v>
      </c>
      <c r="N61" s="12">
        <f>VLOOKUP(A:A,[1]TDSheet!$A:$X,24,0)</f>
        <v>50</v>
      </c>
      <c r="O61" s="12">
        <v>0</v>
      </c>
      <c r="P61" s="12"/>
      <c r="Q61" s="12"/>
      <c r="R61" s="12"/>
      <c r="S61" s="12"/>
      <c r="T61" s="12"/>
      <c r="U61" s="14"/>
      <c r="V61" s="14"/>
      <c r="W61" s="12"/>
      <c r="X61" s="14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>
        <f t="shared" si="14"/>
        <v>0</v>
      </c>
      <c r="AN61" s="12"/>
      <c r="AO61" s="12"/>
    </row>
    <row r="62" spans="1:41" s="1" customFormat="1" ht="21.95" customHeight="1" outlineLevel="1" x14ac:dyDescent="0.2">
      <c r="A62" s="7" t="s">
        <v>64</v>
      </c>
      <c r="B62" s="7" t="s">
        <v>15</v>
      </c>
      <c r="C62" s="8">
        <v>556</v>
      </c>
      <c r="D62" s="8">
        <v>10211</v>
      </c>
      <c r="E62" s="8">
        <v>1274</v>
      </c>
      <c r="F62" s="8">
        <v>111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1560</v>
      </c>
      <c r="K62" s="12">
        <f t="shared" si="13"/>
        <v>-286</v>
      </c>
      <c r="L62" s="12">
        <f>VLOOKUP(A:A,[1]TDSheet!$A:$M,13,0)</f>
        <v>0</v>
      </c>
      <c r="M62" s="12">
        <f>VLOOKUP(A:A,[1]TDSheet!$A:$N,14,0)</f>
        <v>600</v>
      </c>
      <c r="N62" s="12">
        <f>VLOOKUP(A:A,[1]TDSheet!$A:$X,24,0)</f>
        <v>500</v>
      </c>
      <c r="O62" s="12">
        <f>VLOOKUP(A:A,[3]TDSheet!$A:$C,3,0)</f>
        <v>124</v>
      </c>
      <c r="P62" s="12"/>
      <c r="Q62" s="12"/>
      <c r="R62" s="12"/>
      <c r="S62" s="12"/>
      <c r="T62" s="12"/>
      <c r="U62" s="14"/>
      <c r="V62" s="14"/>
      <c r="W62" s="12"/>
      <c r="X62" s="1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>
        <f t="shared" si="14"/>
        <v>43.4</v>
      </c>
      <c r="AN62" s="12"/>
      <c r="AO62" s="12"/>
    </row>
    <row r="63" spans="1:41" s="1" customFormat="1" ht="11.1" customHeight="1" outlineLevel="1" x14ac:dyDescent="0.2">
      <c r="A63" s="7" t="s">
        <v>65</v>
      </c>
      <c r="B63" s="7" t="s">
        <v>8</v>
      </c>
      <c r="C63" s="8">
        <v>156.43899999999999</v>
      </c>
      <c r="D63" s="8">
        <v>566.82399999999996</v>
      </c>
      <c r="E63" s="8">
        <v>246.65199999999999</v>
      </c>
      <c r="F63" s="8">
        <v>80.03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243.62299999999999</v>
      </c>
      <c r="K63" s="12">
        <f t="shared" si="13"/>
        <v>3.0289999999999964</v>
      </c>
      <c r="L63" s="12">
        <f>VLOOKUP(A:A,[1]TDSheet!$A:$M,13,0)</f>
        <v>0</v>
      </c>
      <c r="M63" s="12">
        <f>VLOOKUP(A:A,[1]TDSheet!$A:$N,14,0)</f>
        <v>120</v>
      </c>
      <c r="N63" s="12">
        <f>VLOOKUP(A:A,[1]TDSheet!$A:$X,24,0)</f>
        <v>30</v>
      </c>
      <c r="O63" s="12">
        <f>VLOOKUP(A:A,[3]TDSheet!$A:$C,3,0)</f>
        <v>0</v>
      </c>
      <c r="P63" s="12"/>
      <c r="Q63" s="12"/>
      <c r="R63" s="12"/>
      <c r="S63" s="12"/>
      <c r="T63" s="12"/>
      <c r="U63" s="14"/>
      <c r="V63" s="14"/>
      <c r="W63" s="12"/>
      <c r="X63" s="14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>
        <f t="shared" si="14"/>
        <v>0</v>
      </c>
      <c r="AN63" s="12"/>
      <c r="AO63" s="12"/>
    </row>
    <row r="64" spans="1:41" s="1" customFormat="1" ht="11.1" customHeight="1" outlineLevel="1" x14ac:dyDescent="0.2">
      <c r="A64" s="7" t="s">
        <v>66</v>
      </c>
      <c r="B64" s="7" t="s">
        <v>15</v>
      </c>
      <c r="C64" s="8">
        <v>1334</v>
      </c>
      <c r="D64" s="8">
        <v>39519</v>
      </c>
      <c r="E64" s="8">
        <v>3395</v>
      </c>
      <c r="F64" s="8">
        <v>1139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3487</v>
      </c>
      <c r="K64" s="12">
        <f t="shared" si="13"/>
        <v>-92</v>
      </c>
      <c r="L64" s="12">
        <f>VLOOKUP(A:A,[1]TDSheet!$A:$M,13,0)</f>
        <v>300</v>
      </c>
      <c r="M64" s="12">
        <f>VLOOKUP(A:A,[1]TDSheet!$A:$N,14,0)</f>
        <v>900</v>
      </c>
      <c r="N64" s="12">
        <f>VLOOKUP(A:A,[1]TDSheet!$A:$X,24,0)</f>
        <v>900</v>
      </c>
      <c r="O64" s="12">
        <f>VLOOKUP(A:A,[3]TDSheet!$A:$C,3,0)</f>
        <v>136</v>
      </c>
      <c r="P64" s="12"/>
      <c r="Q64" s="12"/>
      <c r="R64" s="12"/>
      <c r="S64" s="12"/>
      <c r="T64" s="12"/>
      <c r="U64" s="14"/>
      <c r="V64" s="14"/>
      <c r="W64" s="12"/>
      <c r="X64" s="1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>
        <f t="shared" si="14"/>
        <v>54.400000000000006</v>
      </c>
      <c r="AN64" s="12"/>
      <c r="AO64" s="12"/>
    </row>
    <row r="65" spans="1:41" s="1" customFormat="1" ht="11.1" customHeight="1" outlineLevel="1" x14ac:dyDescent="0.2">
      <c r="A65" s="7" t="s">
        <v>67</v>
      </c>
      <c r="B65" s="7" t="s">
        <v>15</v>
      </c>
      <c r="C65" s="8">
        <v>2154</v>
      </c>
      <c r="D65" s="8">
        <v>16066</v>
      </c>
      <c r="E65" s="8">
        <v>4098</v>
      </c>
      <c r="F65" s="8">
        <v>1950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4176</v>
      </c>
      <c r="K65" s="12">
        <f t="shared" si="13"/>
        <v>-78</v>
      </c>
      <c r="L65" s="12">
        <f>VLOOKUP(A:A,[1]TDSheet!$A:$M,13,0)</f>
        <v>300</v>
      </c>
      <c r="M65" s="12">
        <f>VLOOKUP(A:A,[1]TDSheet!$A:$N,14,0)</f>
        <v>600</v>
      </c>
      <c r="N65" s="12">
        <f>VLOOKUP(A:A,[1]TDSheet!$A:$X,24,0)</f>
        <v>650</v>
      </c>
      <c r="O65" s="12">
        <f>VLOOKUP(A:A,[3]TDSheet!$A:$C,3,0)</f>
        <v>250</v>
      </c>
      <c r="P65" s="12"/>
      <c r="Q65" s="12"/>
      <c r="R65" s="12"/>
      <c r="S65" s="12"/>
      <c r="T65" s="12"/>
      <c r="U65" s="14"/>
      <c r="V65" s="14"/>
      <c r="W65" s="12"/>
      <c r="X65" s="14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>
        <f t="shared" si="14"/>
        <v>100</v>
      </c>
      <c r="AN65" s="12"/>
      <c r="AO65" s="12"/>
    </row>
    <row r="66" spans="1:41" s="1" customFormat="1" ht="21.95" customHeight="1" outlineLevel="1" x14ac:dyDescent="0.2">
      <c r="A66" s="7" t="s">
        <v>68</v>
      </c>
      <c r="B66" s="7" t="s">
        <v>8</v>
      </c>
      <c r="C66" s="8">
        <v>46.24</v>
      </c>
      <c r="D66" s="8">
        <v>82.772000000000006</v>
      </c>
      <c r="E66" s="8">
        <v>60.362000000000002</v>
      </c>
      <c r="F66" s="8">
        <v>46.194000000000003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62.581000000000003</v>
      </c>
      <c r="K66" s="12">
        <f t="shared" si="13"/>
        <v>-2.2190000000000012</v>
      </c>
      <c r="L66" s="12">
        <f>VLOOKUP(A:A,[1]TDSheet!$A:$M,13,0)</f>
        <v>0</v>
      </c>
      <c r="M66" s="12">
        <f>VLOOKUP(A:A,[1]TDSheet!$A:$N,14,0)</f>
        <v>0</v>
      </c>
      <c r="N66" s="12">
        <f>VLOOKUP(A:A,[1]TDSheet!$A:$X,24,0)</f>
        <v>30</v>
      </c>
      <c r="O66" s="12">
        <f>VLOOKUP(A:A,[3]TDSheet!$A:$C,3,0)</f>
        <v>0</v>
      </c>
      <c r="P66" s="12"/>
      <c r="Q66" s="12"/>
      <c r="R66" s="12"/>
      <c r="S66" s="12"/>
      <c r="T66" s="12"/>
      <c r="U66" s="14"/>
      <c r="V66" s="14"/>
      <c r="W66" s="12"/>
      <c r="X66" s="1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>
        <f t="shared" si="14"/>
        <v>0</v>
      </c>
      <c r="AN66" s="12"/>
      <c r="AO66" s="12"/>
    </row>
    <row r="67" spans="1:41" s="1" customFormat="1" ht="21.95" customHeight="1" outlineLevel="1" x14ac:dyDescent="0.2">
      <c r="A67" s="7" t="s">
        <v>69</v>
      </c>
      <c r="B67" s="7" t="s">
        <v>8</v>
      </c>
      <c r="C67" s="8">
        <v>823.01199999999994</v>
      </c>
      <c r="D67" s="8">
        <v>619.35699999999997</v>
      </c>
      <c r="E67" s="8">
        <v>204.58699999999999</v>
      </c>
      <c r="F67" s="8">
        <v>372.91199999999998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211.51599999999999</v>
      </c>
      <c r="K67" s="12">
        <f t="shared" si="13"/>
        <v>-6.929000000000002</v>
      </c>
      <c r="L67" s="12">
        <f>VLOOKUP(A:A,[1]TDSheet!$A:$M,13,0)</f>
        <v>0</v>
      </c>
      <c r="M67" s="12">
        <f>VLOOKUP(A:A,[1]TDSheet!$A:$N,14,0)</f>
        <v>100</v>
      </c>
      <c r="N67" s="12">
        <f>VLOOKUP(A:A,[1]TDSheet!$A:$X,24,0)</f>
        <v>180</v>
      </c>
      <c r="O67" s="12">
        <f>VLOOKUP(A:A,[3]TDSheet!$A:$C,3,0)</f>
        <v>0</v>
      </c>
      <c r="P67" s="12"/>
      <c r="Q67" s="12"/>
      <c r="R67" s="12"/>
      <c r="S67" s="12"/>
      <c r="T67" s="12"/>
      <c r="U67" s="14"/>
      <c r="V67" s="14"/>
      <c r="W67" s="12"/>
      <c r="X67" s="14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>
        <f t="shared" si="14"/>
        <v>0</v>
      </c>
      <c r="AN67" s="12"/>
      <c r="AO67" s="12"/>
    </row>
    <row r="68" spans="1:41" s="1" customFormat="1" ht="21.95" customHeight="1" outlineLevel="1" x14ac:dyDescent="0.2">
      <c r="A68" s="7" t="s">
        <v>70</v>
      </c>
      <c r="B68" s="7" t="s">
        <v>15</v>
      </c>
      <c r="C68" s="8">
        <v>620</v>
      </c>
      <c r="D68" s="8">
        <v>3876</v>
      </c>
      <c r="E68" s="8">
        <v>1457</v>
      </c>
      <c r="F68" s="8">
        <v>100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1506</v>
      </c>
      <c r="K68" s="12">
        <f t="shared" si="13"/>
        <v>-49</v>
      </c>
      <c r="L68" s="12">
        <f>VLOOKUP(A:A,[1]TDSheet!$A:$M,13,0)</f>
        <v>0</v>
      </c>
      <c r="M68" s="12">
        <f>VLOOKUP(A:A,[1]TDSheet!$A:$N,14,0)</f>
        <v>500</v>
      </c>
      <c r="N68" s="12">
        <f>VLOOKUP(A:A,[1]TDSheet!$A:$X,24,0)</f>
        <v>500</v>
      </c>
      <c r="O68" s="12">
        <f>VLOOKUP(A:A,[3]TDSheet!$A:$C,3,0)</f>
        <v>280</v>
      </c>
      <c r="P68" s="12"/>
      <c r="Q68" s="12"/>
      <c r="R68" s="12"/>
      <c r="S68" s="12"/>
      <c r="T68" s="12"/>
      <c r="U68" s="14"/>
      <c r="V68" s="14"/>
      <c r="W68" s="12"/>
      <c r="X68" s="14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>
        <f t="shared" si="14"/>
        <v>98</v>
      </c>
      <c r="AN68" s="12"/>
      <c r="AO68" s="12"/>
    </row>
    <row r="69" spans="1:41" s="1" customFormat="1" ht="21.95" customHeight="1" outlineLevel="1" x14ac:dyDescent="0.2">
      <c r="A69" s="7" t="s">
        <v>71</v>
      </c>
      <c r="B69" s="7" t="s">
        <v>15</v>
      </c>
      <c r="C69" s="8">
        <v>709</v>
      </c>
      <c r="D69" s="8">
        <v>6515</v>
      </c>
      <c r="E69" s="8">
        <v>2094</v>
      </c>
      <c r="F69" s="8">
        <v>80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2222</v>
      </c>
      <c r="K69" s="12">
        <f t="shared" si="13"/>
        <v>-128</v>
      </c>
      <c r="L69" s="12">
        <f>VLOOKUP(A:A,[1]TDSheet!$A:$M,13,0)</f>
        <v>0</v>
      </c>
      <c r="M69" s="12">
        <f>VLOOKUP(A:A,[1]TDSheet!$A:$N,14,0)</f>
        <v>600</v>
      </c>
      <c r="N69" s="12">
        <f>VLOOKUP(A:A,[1]TDSheet!$A:$X,24,0)</f>
        <v>900</v>
      </c>
      <c r="O69" s="12">
        <f>VLOOKUP(A:A,[3]TDSheet!$A:$C,3,0)</f>
        <v>312</v>
      </c>
      <c r="P69" s="12"/>
      <c r="Q69" s="12"/>
      <c r="R69" s="12"/>
      <c r="S69" s="12"/>
      <c r="T69" s="12"/>
      <c r="U69" s="14"/>
      <c r="V69" s="14"/>
      <c r="W69" s="12"/>
      <c r="X69" s="14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>
        <f t="shared" si="14"/>
        <v>109.19999999999999</v>
      </c>
      <c r="AN69" s="12"/>
      <c r="AO69" s="12"/>
    </row>
    <row r="70" spans="1:41" s="1" customFormat="1" ht="11.1" customHeight="1" outlineLevel="1" x14ac:dyDescent="0.2">
      <c r="A70" s="7" t="s">
        <v>72</v>
      </c>
      <c r="B70" s="7" t="s">
        <v>15</v>
      </c>
      <c r="C70" s="8">
        <v>178</v>
      </c>
      <c r="D70" s="8">
        <v>2936</v>
      </c>
      <c r="E70" s="8">
        <v>1165</v>
      </c>
      <c r="F70" s="8">
        <v>667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1239</v>
      </c>
      <c r="K70" s="12">
        <f t="shared" si="13"/>
        <v>-74</v>
      </c>
      <c r="L70" s="12">
        <f>VLOOKUP(A:A,[1]TDSheet!$A:$M,13,0)</f>
        <v>0</v>
      </c>
      <c r="M70" s="12">
        <f>VLOOKUP(A:A,[1]TDSheet!$A:$N,14,0)</f>
        <v>170</v>
      </c>
      <c r="N70" s="12">
        <f>VLOOKUP(A:A,[1]TDSheet!$A:$X,24,0)</f>
        <v>250</v>
      </c>
      <c r="O70" s="12">
        <f>VLOOKUP(A:A,[3]TDSheet!$A:$C,3,0)</f>
        <v>60</v>
      </c>
      <c r="P70" s="12"/>
      <c r="Q70" s="12"/>
      <c r="R70" s="12"/>
      <c r="S70" s="12"/>
      <c r="T70" s="12"/>
      <c r="U70" s="14"/>
      <c r="V70" s="14"/>
      <c r="W70" s="12"/>
      <c r="X70" s="14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>
        <f t="shared" si="14"/>
        <v>24</v>
      </c>
      <c r="AN70" s="12"/>
      <c r="AO70" s="12"/>
    </row>
    <row r="71" spans="1:41" s="1" customFormat="1" ht="11.1" customHeight="1" outlineLevel="1" x14ac:dyDescent="0.2">
      <c r="A71" s="7" t="s">
        <v>73</v>
      </c>
      <c r="B71" s="7" t="s">
        <v>8</v>
      </c>
      <c r="C71" s="8">
        <v>74.481999999999999</v>
      </c>
      <c r="D71" s="8">
        <v>1094.579</v>
      </c>
      <c r="E71" s="8">
        <v>357.62400000000002</v>
      </c>
      <c r="F71" s="8">
        <v>162.869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360.99200000000002</v>
      </c>
      <c r="K71" s="12">
        <f t="shared" si="13"/>
        <v>-3.367999999999995</v>
      </c>
      <c r="L71" s="12">
        <f>VLOOKUP(A:A,[1]TDSheet!$A:$M,13,0)</f>
        <v>0</v>
      </c>
      <c r="M71" s="12">
        <f>VLOOKUP(A:A,[1]TDSheet!$A:$N,14,0)</f>
        <v>0</v>
      </c>
      <c r="N71" s="12">
        <f>VLOOKUP(A:A,[1]TDSheet!$A:$X,24,0)</f>
        <v>30</v>
      </c>
      <c r="O71" s="12">
        <f>VLOOKUP(A:A,[3]TDSheet!$A:$C,3,0)</f>
        <v>80</v>
      </c>
      <c r="P71" s="12"/>
      <c r="Q71" s="12"/>
      <c r="R71" s="12"/>
      <c r="S71" s="12"/>
      <c r="T71" s="12"/>
      <c r="U71" s="14"/>
      <c r="V71" s="14"/>
      <c r="W71" s="12"/>
      <c r="X71" s="1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>
        <f t="shared" si="14"/>
        <v>80</v>
      </c>
      <c r="AN71" s="12"/>
      <c r="AO71" s="12"/>
    </row>
    <row r="72" spans="1:41" s="1" customFormat="1" ht="11.1" customHeight="1" outlineLevel="1" x14ac:dyDescent="0.2">
      <c r="A72" s="7" t="s">
        <v>74</v>
      </c>
      <c r="B72" s="7" t="s">
        <v>8</v>
      </c>
      <c r="C72" s="8">
        <v>931.20799999999997</v>
      </c>
      <c r="D72" s="8">
        <v>8387.8690000000006</v>
      </c>
      <c r="E72" s="8">
        <v>915.02300000000002</v>
      </c>
      <c r="F72" s="8">
        <v>924.803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890.69600000000003</v>
      </c>
      <c r="K72" s="12">
        <f t="shared" ref="K72:K117" si="15">E72-J72</f>
        <v>24.326999999999998</v>
      </c>
      <c r="L72" s="12">
        <f>VLOOKUP(A:A,[1]TDSheet!$A:$M,13,0)</f>
        <v>100</v>
      </c>
      <c r="M72" s="12">
        <f>VLOOKUP(A:A,[1]TDSheet!$A:$N,14,0)</f>
        <v>0</v>
      </c>
      <c r="N72" s="12">
        <f>VLOOKUP(A:A,[1]TDSheet!$A:$X,24,0)</f>
        <v>0</v>
      </c>
      <c r="O72" s="12">
        <f>VLOOKUP(A:A,[3]TDSheet!$A:$C,3,0)</f>
        <v>0</v>
      </c>
      <c r="P72" s="12"/>
      <c r="Q72" s="12"/>
      <c r="R72" s="12"/>
      <c r="S72" s="12"/>
      <c r="T72" s="12"/>
      <c r="U72" s="14"/>
      <c r="V72" s="14"/>
      <c r="W72" s="12"/>
      <c r="X72" s="14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>
        <f t="shared" ref="AM72:AM117" si="16">O72*H72</f>
        <v>0</v>
      </c>
      <c r="AN72" s="12"/>
      <c r="AO72" s="12"/>
    </row>
    <row r="73" spans="1:41" s="1" customFormat="1" ht="11.1" customHeight="1" outlineLevel="1" x14ac:dyDescent="0.2">
      <c r="A73" s="7" t="s">
        <v>75</v>
      </c>
      <c r="B73" s="7" t="s">
        <v>8</v>
      </c>
      <c r="C73" s="8">
        <v>119.512</v>
      </c>
      <c r="D73" s="8">
        <v>568.30899999999997</v>
      </c>
      <c r="E73" s="8">
        <v>120.328</v>
      </c>
      <c r="F73" s="8">
        <v>133.21700000000001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123.206</v>
      </c>
      <c r="K73" s="12">
        <f t="shared" si="15"/>
        <v>-2.8780000000000001</v>
      </c>
      <c r="L73" s="12">
        <f>VLOOKUP(A:A,[1]TDSheet!$A:$M,13,0)</f>
        <v>0</v>
      </c>
      <c r="M73" s="12">
        <f>VLOOKUP(A:A,[1]TDSheet!$A:$N,14,0)</f>
        <v>0</v>
      </c>
      <c r="N73" s="12">
        <f>VLOOKUP(A:A,[1]TDSheet!$A:$X,24,0)</f>
        <v>0</v>
      </c>
      <c r="O73" s="12">
        <f>VLOOKUP(A:A,[3]TDSheet!$A:$C,3,0)</f>
        <v>0</v>
      </c>
      <c r="P73" s="12"/>
      <c r="Q73" s="12"/>
      <c r="R73" s="12"/>
      <c r="S73" s="12"/>
      <c r="T73" s="12"/>
      <c r="U73" s="14"/>
      <c r="V73" s="14"/>
      <c r="W73" s="12"/>
      <c r="X73" s="1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>
        <f t="shared" si="16"/>
        <v>0</v>
      </c>
      <c r="AN73" s="12"/>
      <c r="AO73" s="12"/>
    </row>
    <row r="74" spans="1:41" s="1" customFormat="1" ht="11.1" customHeight="1" outlineLevel="1" x14ac:dyDescent="0.2">
      <c r="A74" s="7" t="s">
        <v>76</v>
      </c>
      <c r="B74" s="7" t="s">
        <v>8</v>
      </c>
      <c r="C74" s="8">
        <v>1049.7439999999999</v>
      </c>
      <c r="D74" s="8">
        <v>6552.8609999999999</v>
      </c>
      <c r="E74" s="8">
        <v>3012.0070000000001</v>
      </c>
      <c r="F74" s="8">
        <v>742.95299999999997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2">
        <f>VLOOKUP(A:A,[2]TDSheet!$A:$F,6,0)</f>
        <v>2933.567</v>
      </c>
      <c r="K74" s="12">
        <f t="shared" si="15"/>
        <v>78.440000000000055</v>
      </c>
      <c r="L74" s="12">
        <f>VLOOKUP(A:A,[1]TDSheet!$A:$M,13,0)</f>
        <v>200</v>
      </c>
      <c r="M74" s="12">
        <f>VLOOKUP(A:A,[1]TDSheet!$A:$N,14,0)</f>
        <v>700</v>
      </c>
      <c r="N74" s="12">
        <f>VLOOKUP(A:A,[1]TDSheet!$A:$X,24,0)</f>
        <v>600</v>
      </c>
      <c r="O74" s="12">
        <f>VLOOKUP(A:A,[3]TDSheet!$A:$C,3,0)</f>
        <v>740</v>
      </c>
      <c r="P74" s="12"/>
      <c r="Q74" s="12"/>
      <c r="R74" s="12"/>
      <c r="S74" s="12"/>
      <c r="T74" s="12"/>
      <c r="U74" s="14"/>
      <c r="V74" s="14"/>
      <c r="W74" s="12"/>
      <c r="X74" s="14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>
        <f t="shared" si="16"/>
        <v>740</v>
      </c>
      <c r="AN74" s="12"/>
      <c r="AO74" s="12"/>
    </row>
    <row r="75" spans="1:41" s="1" customFormat="1" ht="11.1" customHeight="1" outlineLevel="1" x14ac:dyDescent="0.2">
      <c r="A75" s="7" t="s">
        <v>77</v>
      </c>
      <c r="B75" s="7" t="s">
        <v>15</v>
      </c>
      <c r="C75" s="8">
        <v>1721</v>
      </c>
      <c r="D75" s="8">
        <v>68735</v>
      </c>
      <c r="E75" s="8">
        <v>4734</v>
      </c>
      <c r="F75" s="8">
        <v>947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4767</v>
      </c>
      <c r="K75" s="12">
        <f t="shared" si="15"/>
        <v>-33</v>
      </c>
      <c r="L75" s="12">
        <f>VLOOKUP(A:A,[1]TDSheet!$A:$M,13,0)</f>
        <v>0</v>
      </c>
      <c r="M75" s="12">
        <f>VLOOKUP(A:A,[1]TDSheet!$A:$N,14,0)</f>
        <v>1100</v>
      </c>
      <c r="N75" s="12">
        <f>VLOOKUP(A:A,[1]TDSheet!$A:$X,24,0)</f>
        <v>1000</v>
      </c>
      <c r="O75" s="12">
        <f>VLOOKUP(A:A,[3]TDSheet!$A:$C,3,0)</f>
        <v>460</v>
      </c>
      <c r="P75" s="12"/>
      <c r="Q75" s="12"/>
      <c r="R75" s="12"/>
      <c r="S75" s="12"/>
      <c r="T75" s="12"/>
      <c r="U75" s="14"/>
      <c r="V75" s="14"/>
      <c r="W75" s="12"/>
      <c r="X75" s="1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>
        <f t="shared" si="16"/>
        <v>207</v>
      </c>
      <c r="AN75" s="12"/>
      <c r="AO75" s="12"/>
    </row>
    <row r="76" spans="1:41" s="1" customFormat="1" ht="11.1" customHeight="1" outlineLevel="1" x14ac:dyDescent="0.2">
      <c r="A76" s="7" t="s">
        <v>78</v>
      </c>
      <c r="B76" s="7" t="s">
        <v>15</v>
      </c>
      <c r="C76" s="8">
        <v>2435</v>
      </c>
      <c r="D76" s="8">
        <v>69637</v>
      </c>
      <c r="E76" s="8">
        <v>4083</v>
      </c>
      <c r="F76" s="8">
        <v>447</v>
      </c>
      <c r="G76" s="1" t="str">
        <f>VLOOKUP(A:A,[1]TDSheet!$A:$G,7,0)</f>
        <v>акяб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4159</v>
      </c>
      <c r="K76" s="12">
        <f t="shared" si="15"/>
        <v>-76</v>
      </c>
      <c r="L76" s="12">
        <f>VLOOKUP(A:A,[1]TDSheet!$A:$M,13,0)</f>
        <v>0</v>
      </c>
      <c r="M76" s="12">
        <f>VLOOKUP(A:A,[1]TDSheet!$A:$N,14,0)</f>
        <v>1200</v>
      </c>
      <c r="N76" s="12">
        <f>VLOOKUP(A:A,[1]TDSheet!$A:$X,24,0)</f>
        <v>1500</v>
      </c>
      <c r="O76" s="12">
        <f>VLOOKUP(A:A,[3]TDSheet!$A:$C,3,0)</f>
        <v>570</v>
      </c>
      <c r="P76" s="12"/>
      <c r="Q76" s="12"/>
      <c r="R76" s="12"/>
      <c r="S76" s="12"/>
      <c r="T76" s="12"/>
      <c r="U76" s="14"/>
      <c r="V76" s="14"/>
      <c r="W76" s="12"/>
      <c r="X76" s="14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>
        <f t="shared" si="16"/>
        <v>256.5</v>
      </c>
      <c r="AN76" s="12"/>
      <c r="AO76" s="12"/>
    </row>
    <row r="77" spans="1:41" s="1" customFormat="1" ht="11.1" customHeight="1" outlineLevel="1" x14ac:dyDescent="0.2">
      <c r="A77" s="7" t="s">
        <v>79</v>
      </c>
      <c r="B77" s="7" t="s">
        <v>15</v>
      </c>
      <c r="C77" s="8">
        <v>924</v>
      </c>
      <c r="D77" s="8">
        <v>4184</v>
      </c>
      <c r="E77" s="8">
        <v>1484</v>
      </c>
      <c r="F77" s="8">
        <v>199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1483</v>
      </c>
      <c r="K77" s="12">
        <f t="shared" si="15"/>
        <v>1</v>
      </c>
      <c r="L77" s="12">
        <f>VLOOKUP(A:A,[1]TDSheet!$A:$M,13,0)</f>
        <v>0</v>
      </c>
      <c r="M77" s="12">
        <f>VLOOKUP(A:A,[1]TDSheet!$A:$N,14,0)</f>
        <v>450</v>
      </c>
      <c r="N77" s="12">
        <f>VLOOKUP(A:A,[1]TDSheet!$A:$X,24,0)</f>
        <v>500</v>
      </c>
      <c r="O77" s="12">
        <f>VLOOKUP(A:A,[3]TDSheet!$A:$C,3,0)</f>
        <v>130</v>
      </c>
      <c r="P77" s="12"/>
      <c r="Q77" s="12"/>
      <c r="R77" s="12"/>
      <c r="S77" s="12"/>
      <c r="T77" s="12"/>
      <c r="U77" s="14"/>
      <c r="V77" s="14"/>
      <c r="W77" s="12"/>
      <c r="X77" s="1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>
        <f t="shared" si="16"/>
        <v>58.5</v>
      </c>
      <c r="AN77" s="12"/>
      <c r="AO77" s="12"/>
    </row>
    <row r="78" spans="1:41" s="1" customFormat="1" ht="11.1" customHeight="1" outlineLevel="1" x14ac:dyDescent="0.2">
      <c r="A78" s="7" t="s">
        <v>80</v>
      </c>
      <c r="B78" s="7" t="s">
        <v>15</v>
      </c>
      <c r="C78" s="8">
        <v>139</v>
      </c>
      <c r="D78" s="8">
        <v>1052</v>
      </c>
      <c r="E78" s="8">
        <v>517</v>
      </c>
      <c r="F78" s="8">
        <v>165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525</v>
      </c>
      <c r="K78" s="12">
        <f t="shared" si="15"/>
        <v>-8</v>
      </c>
      <c r="L78" s="12">
        <f>VLOOKUP(A:A,[1]TDSheet!$A:$M,13,0)</f>
        <v>0</v>
      </c>
      <c r="M78" s="12">
        <f>VLOOKUP(A:A,[1]TDSheet!$A:$N,14,0)</f>
        <v>150</v>
      </c>
      <c r="N78" s="12">
        <f>VLOOKUP(A:A,[1]TDSheet!$A:$X,24,0)</f>
        <v>130</v>
      </c>
      <c r="O78" s="12">
        <f>VLOOKUP(A:A,[3]TDSheet!$A:$C,3,0)</f>
        <v>125</v>
      </c>
      <c r="P78" s="12"/>
      <c r="Q78" s="12"/>
      <c r="R78" s="12"/>
      <c r="S78" s="12"/>
      <c r="T78" s="12"/>
      <c r="U78" s="14"/>
      <c r="V78" s="14"/>
      <c r="W78" s="12"/>
      <c r="X78" s="14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>
        <f t="shared" si="16"/>
        <v>50</v>
      </c>
      <c r="AN78" s="12"/>
      <c r="AO78" s="12"/>
    </row>
    <row r="79" spans="1:41" s="1" customFormat="1" ht="11.1" customHeight="1" outlineLevel="1" x14ac:dyDescent="0.2">
      <c r="A79" s="7" t="s">
        <v>81</v>
      </c>
      <c r="B79" s="7" t="s">
        <v>15</v>
      </c>
      <c r="C79" s="8">
        <v>276</v>
      </c>
      <c r="D79" s="8">
        <v>1001</v>
      </c>
      <c r="E79" s="8">
        <v>456</v>
      </c>
      <c r="F79" s="8">
        <v>60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495</v>
      </c>
      <c r="K79" s="12">
        <f t="shared" si="15"/>
        <v>-39</v>
      </c>
      <c r="L79" s="12">
        <f>VLOOKUP(A:A,[1]TDSheet!$A:$M,13,0)</f>
        <v>0</v>
      </c>
      <c r="M79" s="12">
        <f>VLOOKUP(A:A,[1]TDSheet!$A:$N,14,0)</f>
        <v>200</v>
      </c>
      <c r="N79" s="12">
        <f>VLOOKUP(A:A,[1]TDSheet!$A:$X,24,0)</f>
        <v>200</v>
      </c>
      <c r="O79" s="12">
        <f>VLOOKUP(A:A,[3]TDSheet!$A:$C,3,0)</f>
        <v>124</v>
      </c>
      <c r="P79" s="12"/>
      <c r="Q79" s="12"/>
      <c r="R79" s="12"/>
      <c r="S79" s="12"/>
      <c r="T79" s="12"/>
      <c r="U79" s="14"/>
      <c r="V79" s="14"/>
      <c r="W79" s="12"/>
      <c r="X79" s="1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>
        <f t="shared" si="16"/>
        <v>49.6</v>
      </c>
      <c r="AN79" s="12"/>
      <c r="AO79" s="12"/>
    </row>
    <row r="80" spans="1:41" s="1" customFormat="1" ht="11.1" customHeight="1" outlineLevel="1" x14ac:dyDescent="0.2">
      <c r="A80" s="7" t="s">
        <v>82</v>
      </c>
      <c r="B80" s="7" t="s">
        <v>8</v>
      </c>
      <c r="C80" s="8">
        <v>864.29</v>
      </c>
      <c r="D80" s="8">
        <v>4097.192</v>
      </c>
      <c r="E80" s="8">
        <v>1491.6210000000001</v>
      </c>
      <c r="F80" s="8">
        <v>413.74299999999999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1440.1669999999999</v>
      </c>
      <c r="K80" s="12">
        <f t="shared" si="15"/>
        <v>51.454000000000178</v>
      </c>
      <c r="L80" s="12">
        <f>VLOOKUP(A:A,[1]TDSheet!$A:$M,13,0)</f>
        <v>0</v>
      </c>
      <c r="M80" s="12">
        <f>VLOOKUP(A:A,[1]TDSheet!$A:$N,14,0)</f>
        <v>700</v>
      </c>
      <c r="N80" s="12">
        <f>VLOOKUP(A:A,[1]TDSheet!$A:$X,24,0)</f>
        <v>500</v>
      </c>
      <c r="O80" s="12">
        <f>VLOOKUP(A:A,[3]TDSheet!$A:$C,3,0)</f>
        <v>170</v>
      </c>
      <c r="P80" s="12"/>
      <c r="Q80" s="12"/>
      <c r="R80" s="12"/>
      <c r="S80" s="12"/>
      <c r="T80" s="12"/>
      <c r="U80" s="14"/>
      <c r="V80" s="14"/>
      <c r="W80" s="12"/>
      <c r="X80" s="14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>
        <f t="shared" si="16"/>
        <v>170</v>
      </c>
      <c r="AN80" s="12"/>
      <c r="AO80" s="12"/>
    </row>
    <row r="81" spans="1:41" s="1" customFormat="1" ht="11.1" customHeight="1" outlineLevel="1" x14ac:dyDescent="0.2">
      <c r="A81" s="7" t="s">
        <v>83</v>
      </c>
      <c r="B81" s="7" t="s">
        <v>8</v>
      </c>
      <c r="C81" s="8">
        <v>2.8759999999999999</v>
      </c>
      <c r="D81" s="8">
        <v>2.0819999999999999</v>
      </c>
      <c r="E81" s="8">
        <v>4.9580000000000002</v>
      </c>
      <c r="F81" s="8"/>
      <c r="G81" s="1" t="str">
        <f>VLOOKUP(A:A,[1]TDSheet!$A:$G,7,0)</f>
        <v>выв</v>
      </c>
      <c r="H81" s="1">
        <f>VLOOKUP(A:A,[1]TDSheet!$A:$H,8,0)</f>
        <v>0</v>
      </c>
      <c r="I81" s="1">
        <f>VLOOKUP(A:A,[1]TDSheet!$A:$I,9,0)</f>
        <v>40</v>
      </c>
      <c r="J81" s="12">
        <f>VLOOKUP(A:A,[2]TDSheet!$A:$F,6,0)</f>
        <v>6.6310000000000002</v>
      </c>
      <c r="K81" s="12">
        <f t="shared" si="15"/>
        <v>-1.673</v>
      </c>
      <c r="L81" s="12">
        <f>VLOOKUP(A:A,[1]TDSheet!$A:$M,13,0)</f>
        <v>0</v>
      </c>
      <c r="M81" s="12">
        <f>VLOOKUP(A:A,[1]TDSheet!$A:$N,14,0)</f>
        <v>0</v>
      </c>
      <c r="N81" s="12">
        <f>VLOOKUP(A:A,[1]TDSheet!$A:$X,24,0)</f>
        <v>0</v>
      </c>
      <c r="O81" s="12">
        <f>VLOOKUP(A:A,[3]TDSheet!$A:$C,3,0)</f>
        <v>0</v>
      </c>
      <c r="P81" s="12"/>
      <c r="Q81" s="12"/>
      <c r="R81" s="12"/>
      <c r="S81" s="12"/>
      <c r="T81" s="12"/>
      <c r="U81" s="14"/>
      <c r="V81" s="14"/>
      <c r="W81" s="12"/>
      <c r="X81" s="1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>
        <f t="shared" si="16"/>
        <v>0</v>
      </c>
      <c r="AN81" s="12"/>
      <c r="AO81" s="12"/>
    </row>
    <row r="82" spans="1:41" s="1" customFormat="1" ht="11.1" customHeight="1" outlineLevel="1" x14ac:dyDescent="0.2">
      <c r="A82" s="7" t="s">
        <v>84</v>
      </c>
      <c r="B82" s="7" t="s">
        <v>15</v>
      </c>
      <c r="C82" s="8">
        <v>465</v>
      </c>
      <c r="D82" s="8">
        <v>654</v>
      </c>
      <c r="E82" s="8">
        <v>350</v>
      </c>
      <c r="F82" s="8">
        <v>621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2">
        <f>VLOOKUP(A:A,[2]TDSheet!$A:$F,6,0)</f>
        <v>366</v>
      </c>
      <c r="K82" s="12">
        <f t="shared" si="15"/>
        <v>-16</v>
      </c>
      <c r="L82" s="12">
        <f>VLOOKUP(A:A,[1]TDSheet!$A:$M,13,0)</f>
        <v>0</v>
      </c>
      <c r="M82" s="12">
        <f>VLOOKUP(A:A,[1]TDSheet!$A:$N,14,0)</f>
        <v>0</v>
      </c>
      <c r="N82" s="12">
        <f>VLOOKUP(A:A,[1]TDSheet!$A:$X,24,0)</f>
        <v>0</v>
      </c>
      <c r="O82" s="12">
        <f>VLOOKUP(A:A,[3]TDSheet!$A:$C,3,0)</f>
        <v>0</v>
      </c>
      <c r="P82" s="12"/>
      <c r="Q82" s="12"/>
      <c r="R82" s="12"/>
      <c r="S82" s="12"/>
      <c r="T82" s="12"/>
      <c r="U82" s="14"/>
      <c r="V82" s="14"/>
      <c r="W82" s="12"/>
      <c r="X82" s="14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>
        <f t="shared" si="16"/>
        <v>0</v>
      </c>
      <c r="AN82" s="12"/>
      <c r="AO82" s="12"/>
    </row>
    <row r="83" spans="1:41" s="1" customFormat="1" ht="11.1" customHeight="1" outlineLevel="1" x14ac:dyDescent="0.2">
      <c r="A83" s="7" t="s">
        <v>85</v>
      </c>
      <c r="B83" s="7" t="s">
        <v>8</v>
      </c>
      <c r="C83" s="8">
        <v>109.41500000000001</v>
      </c>
      <c r="D83" s="8">
        <v>638.52800000000002</v>
      </c>
      <c r="E83" s="8">
        <v>293.89100000000002</v>
      </c>
      <c r="F83" s="8">
        <v>49.866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282.95400000000001</v>
      </c>
      <c r="K83" s="12">
        <f t="shared" si="15"/>
        <v>10.937000000000012</v>
      </c>
      <c r="L83" s="12">
        <f>VLOOKUP(A:A,[1]TDSheet!$A:$M,13,0)</f>
        <v>0</v>
      </c>
      <c r="M83" s="12">
        <f>VLOOKUP(A:A,[1]TDSheet!$A:$N,14,0)</f>
        <v>80</v>
      </c>
      <c r="N83" s="12">
        <f>VLOOKUP(A:A,[1]TDSheet!$A:$X,24,0)</f>
        <v>70</v>
      </c>
      <c r="O83" s="12">
        <f>VLOOKUP(A:A,[3]TDSheet!$A:$C,3,0)</f>
        <v>45</v>
      </c>
      <c r="P83" s="12"/>
      <c r="Q83" s="12"/>
      <c r="R83" s="12"/>
      <c r="S83" s="12"/>
      <c r="T83" s="12"/>
      <c r="U83" s="14"/>
      <c r="V83" s="14"/>
      <c r="W83" s="12"/>
      <c r="X83" s="1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>
        <f t="shared" si="16"/>
        <v>45</v>
      </c>
      <c r="AN83" s="12"/>
      <c r="AO83" s="12"/>
    </row>
    <row r="84" spans="1:41" s="1" customFormat="1" ht="11.1" customHeight="1" outlineLevel="1" x14ac:dyDescent="0.2">
      <c r="A84" s="7" t="s">
        <v>86</v>
      </c>
      <c r="B84" s="7" t="s">
        <v>15</v>
      </c>
      <c r="C84" s="8">
        <v>874</v>
      </c>
      <c r="D84" s="8">
        <v>20734</v>
      </c>
      <c r="E84" s="8">
        <v>4161</v>
      </c>
      <c r="F84" s="8">
        <v>1618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4161</v>
      </c>
      <c r="K84" s="12">
        <f t="shared" si="15"/>
        <v>0</v>
      </c>
      <c r="L84" s="12">
        <f>VLOOKUP(A:A,[1]TDSheet!$A:$M,13,0)</f>
        <v>0</v>
      </c>
      <c r="M84" s="12">
        <f>VLOOKUP(A:A,[1]TDSheet!$A:$N,14,0)</f>
        <v>1000</v>
      </c>
      <c r="N84" s="12">
        <f>VLOOKUP(A:A,[1]TDSheet!$A:$X,24,0)</f>
        <v>500</v>
      </c>
      <c r="O84" s="12">
        <f>VLOOKUP(A:A,[3]TDSheet!$A:$C,3,0)</f>
        <v>570</v>
      </c>
      <c r="P84" s="12"/>
      <c r="Q84" s="12"/>
      <c r="R84" s="12"/>
      <c r="S84" s="12"/>
      <c r="T84" s="12"/>
      <c r="U84" s="14"/>
      <c r="V84" s="14"/>
      <c r="W84" s="12"/>
      <c r="X84" s="14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>
        <f t="shared" si="16"/>
        <v>228</v>
      </c>
      <c r="AN84" s="12"/>
      <c r="AO84" s="12"/>
    </row>
    <row r="85" spans="1:41" s="1" customFormat="1" ht="11.1" customHeight="1" outlineLevel="1" x14ac:dyDescent="0.2">
      <c r="A85" s="7" t="s">
        <v>87</v>
      </c>
      <c r="B85" s="7" t="s">
        <v>15</v>
      </c>
      <c r="C85" s="8">
        <v>359</v>
      </c>
      <c r="D85" s="8">
        <v>13554</v>
      </c>
      <c r="E85" s="8">
        <v>2430</v>
      </c>
      <c r="F85" s="8">
        <v>1398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2618</v>
      </c>
      <c r="K85" s="12">
        <f t="shared" si="15"/>
        <v>-188</v>
      </c>
      <c r="L85" s="12">
        <f>VLOOKUP(A:A,[1]TDSheet!$A:$M,13,0)</f>
        <v>0</v>
      </c>
      <c r="M85" s="12">
        <f>VLOOKUP(A:A,[1]TDSheet!$A:$N,14,0)</f>
        <v>400</v>
      </c>
      <c r="N85" s="12">
        <f>VLOOKUP(A:A,[1]TDSheet!$A:$X,24,0)</f>
        <v>400</v>
      </c>
      <c r="O85" s="12">
        <f>VLOOKUP(A:A,[3]TDSheet!$A:$C,3,0)</f>
        <v>670</v>
      </c>
      <c r="P85" s="12"/>
      <c r="Q85" s="12"/>
      <c r="R85" s="12"/>
      <c r="S85" s="12"/>
      <c r="T85" s="12"/>
      <c r="U85" s="14"/>
      <c r="V85" s="14"/>
      <c r="W85" s="12"/>
      <c r="X85" s="1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>
        <f t="shared" si="16"/>
        <v>268</v>
      </c>
      <c r="AN85" s="12"/>
      <c r="AO85" s="12"/>
    </row>
    <row r="86" spans="1:41" s="1" customFormat="1" ht="21.95" customHeight="1" outlineLevel="1" x14ac:dyDescent="0.2">
      <c r="A86" s="7" t="s">
        <v>88</v>
      </c>
      <c r="B86" s="7" t="s">
        <v>8</v>
      </c>
      <c r="C86" s="8">
        <v>114.669</v>
      </c>
      <c r="D86" s="8">
        <v>3454.2840000000001</v>
      </c>
      <c r="E86" s="8">
        <v>812.58699999999999</v>
      </c>
      <c r="F86" s="8">
        <v>292.57100000000003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820.91</v>
      </c>
      <c r="K86" s="12">
        <f t="shared" si="15"/>
        <v>-8.3229999999999791</v>
      </c>
      <c r="L86" s="12">
        <f>VLOOKUP(A:A,[1]TDSheet!$A:$M,13,0)</f>
        <v>0</v>
      </c>
      <c r="M86" s="12">
        <f>VLOOKUP(A:A,[1]TDSheet!$A:$N,14,0)</f>
        <v>50</v>
      </c>
      <c r="N86" s="12">
        <f>VLOOKUP(A:A,[1]TDSheet!$A:$X,24,0)</f>
        <v>120</v>
      </c>
      <c r="O86" s="12">
        <f>VLOOKUP(A:A,[3]TDSheet!$A:$C,3,0)</f>
        <v>190</v>
      </c>
      <c r="P86" s="12"/>
      <c r="Q86" s="12"/>
      <c r="R86" s="12"/>
      <c r="S86" s="12"/>
      <c r="T86" s="12"/>
      <c r="U86" s="14"/>
      <c r="V86" s="14"/>
      <c r="W86" s="12"/>
      <c r="X86" s="14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>
        <f t="shared" si="16"/>
        <v>190</v>
      </c>
      <c r="AN86" s="12"/>
      <c r="AO86" s="12"/>
    </row>
    <row r="87" spans="1:41" s="1" customFormat="1" ht="11.1" customHeight="1" outlineLevel="1" x14ac:dyDescent="0.2">
      <c r="A87" s="7" t="s">
        <v>89</v>
      </c>
      <c r="B87" s="7" t="s">
        <v>8</v>
      </c>
      <c r="C87" s="8">
        <v>241.66</v>
      </c>
      <c r="D87" s="8">
        <v>2406.2939999999999</v>
      </c>
      <c r="E87" s="8">
        <v>829.91200000000003</v>
      </c>
      <c r="F87" s="8">
        <v>62.027000000000001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835.45299999999997</v>
      </c>
      <c r="K87" s="12">
        <f t="shared" si="15"/>
        <v>-5.54099999999994</v>
      </c>
      <c r="L87" s="12">
        <f>VLOOKUP(A:A,[1]TDSheet!$A:$M,13,0)</f>
        <v>0</v>
      </c>
      <c r="M87" s="12">
        <f>VLOOKUP(A:A,[1]TDSheet!$A:$N,14,0)</f>
        <v>150</v>
      </c>
      <c r="N87" s="12">
        <f>VLOOKUP(A:A,[1]TDSheet!$A:$X,24,0)</f>
        <v>180</v>
      </c>
      <c r="O87" s="12">
        <f>VLOOKUP(A:A,[3]TDSheet!$A:$C,3,0)</f>
        <v>196</v>
      </c>
      <c r="P87" s="12"/>
      <c r="Q87" s="12"/>
      <c r="R87" s="12"/>
      <c r="S87" s="12"/>
      <c r="T87" s="12"/>
      <c r="U87" s="14"/>
      <c r="V87" s="14"/>
      <c r="W87" s="12"/>
      <c r="X87" s="1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>
        <f t="shared" si="16"/>
        <v>196</v>
      </c>
      <c r="AN87" s="12"/>
      <c r="AO87" s="12"/>
    </row>
    <row r="88" spans="1:41" s="1" customFormat="1" ht="11.1" customHeight="1" outlineLevel="1" x14ac:dyDescent="0.2">
      <c r="A88" s="7" t="s">
        <v>90</v>
      </c>
      <c r="B88" s="7" t="s">
        <v>8</v>
      </c>
      <c r="C88" s="8">
        <v>217.84</v>
      </c>
      <c r="D88" s="8">
        <v>4908.3819999999996</v>
      </c>
      <c r="E88" s="8">
        <v>1296.925</v>
      </c>
      <c r="F88" s="8">
        <v>328.94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1312.915</v>
      </c>
      <c r="K88" s="12">
        <f t="shared" si="15"/>
        <v>-15.990000000000009</v>
      </c>
      <c r="L88" s="12">
        <f>VLOOKUP(A:A,[1]TDSheet!$A:$M,13,0)</f>
        <v>0</v>
      </c>
      <c r="M88" s="12">
        <f>VLOOKUP(A:A,[1]TDSheet!$A:$N,14,0)</f>
        <v>200</v>
      </c>
      <c r="N88" s="12">
        <f>VLOOKUP(A:A,[1]TDSheet!$A:$X,24,0)</f>
        <v>200</v>
      </c>
      <c r="O88" s="12">
        <f>VLOOKUP(A:A,[3]TDSheet!$A:$C,3,0)</f>
        <v>200</v>
      </c>
      <c r="P88" s="12"/>
      <c r="Q88" s="12"/>
      <c r="R88" s="12"/>
      <c r="S88" s="12"/>
      <c r="T88" s="12"/>
      <c r="U88" s="14"/>
      <c r="V88" s="14"/>
      <c r="W88" s="12"/>
      <c r="X88" s="14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>
        <f t="shared" si="16"/>
        <v>200</v>
      </c>
      <c r="AN88" s="12"/>
      <c r="AO88" s="12"/>
    </row>
    <row r="89" spans="1:41" s="1" customFormat="1" ht="11.1" customHeight="1" outlineLevel="1" x14ac:dyDescent="0.2">
      <c r="A89" s="7" t="s">
        <v>91</v>
      </c>
      <c r="B89" s="7" t="s">
        <v>8</v>
      </c>
      <c r="C89" s="8">
        <v>217.40600000000001</v>
      </c>
      <c r="D89" s="8">
        <v>3778.9079999999999</v>
      </c>
      <c r="E89" s="8">
        <v>1157.903</v>
      </c>
      <c r="F89" s="8">
        <v>119.036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1189.8420000000001</v>
      </c>
      <c r="K89" s="12">
        <f t="shared" si="15"/>
        <v>-31.939000000000078</v>
      </c>
      <c r="L89" s="12">
        <f>VLOOKUP(A:A,[1]TDSheet!$A:$M,13,0)</f>
        <v>0</v>
      </c>
      <c r="M89" s="12">
        <f>VLOOKUP(A:A,[1]TDSheet!$A:$N,14,0)</f>
        <v>200</v>
      </c>
      <c r="N89" s="12">
        <f>VLOOKUP(A:A,[1]TDSheet!$A:$X,24,0)</f>
        <v>250</v>
      </c>
      <c r="O89" s="12">
        <f>VLOOKUP(A:A,[3]TDSheet!$A:$C,3,0)</f>
        <v>146</v>
      </c>
      <c r="P89" s="12"/>
      <c r="Q89" s="12"/>
      <c r="R89" s="12"/>
      <c r="S89" s="12"/>
      <c r="T89" s="12"/>
      <c r="U89" s="14"/>
      <c r="V89" s="14"/>
      <c r="W89" s="12"/>
      <c r="X89" s="1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>
        <f t="shared" si="16"/>
        <v>146</v>
      </c>
      <c r="AN89" s="12"/>
      <c r="AO89" s="12"/>
    </row>
    <row r="90" spans="1:41" s="1" customFormat="1" ht="11.1" customHeight="1" outlineLevel="1" x14ac:dyDescent="0.2">
      <c r="A90" s="7" t="s">
        <v>92</v>
      </c>
      <c r="B90" s="7" t="s">
        <v>15</v>
      </c>
      <c r="C90" s="8">
        <v>35</v>
      </c>
      <c r="D90" s="8">
        <v>118</v>
      </c>
      <c r="E90" s="8">
        <v>77</v>
      </c>
      <c r="F90" s="8">
        <v>9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85</v>
      </c>
      <c r="K90" s="12">
        <f t="shared" si="15"/>
        <v>-8</v>
      </c>
      <c r="L90" s="12">
        <f>VLOOKUP(A:A,[1]TDSheet!$A:$M,13,0)</f>
        <v>0</v>
      </c>
      <c r="M90" s="12">
        <f>VLOOKUP(A:A,[1]TDSheet!$A:$N,14,0)</f>
        <v>40</v>
      </c>
      <c r="N90" s="12">
        <f>VLOOKUP(A:A,[1]TDSheet!$A:$X,24,0)</f>
        <v>20</v>
      </c>
      <c r="O90" s="12">
        <f>VLOOKUP(A:A,[3]TDSheet!$A:$C,3,0)</f>
        <v>84</v>
      </c>
      <c r="P90" s="12"/>
      <c r="Q90" s="12"/>
      <c r="R90" s="12"/>
      <c r="S90" s="12"/>
      <c r="T90" s="12"/>
      <c r="U90" s="14"/>
      <c r="V90" s="14"/>
      <c r="W90" s="12"/>
      <c r="X90" s="14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>
        <f t="shared" si="16"/>
        <v>50.4</v>
      </c>
      <c r="AN90" s="12"/>
      <c r="AO90" s="12"/>
    </row>
    <row r="91" spans="1:41" s="1" customFormat="1" ht="11.1" customHeight="1" outlineLevel="1" x14ac:dyDescent="0.2">
      <c r="A91" s="7" t="s">
        <v>93</v>
      </c>
      <c r="B91" s="7" t="s">
        <v>15</v>
      </c>
      <c r="C91" s="8">
        <v>14</v>
      </c>
      <c r="D91" s="8">
        <v>105</v>
      </c>
      <c r="E91" s="8">
        <v>78</v>
      </c>
      <c r="F91" s="8">
        <v>12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91</v>
      </c>
      <c r="K91" s="12">
        <f t="shared" si="15"/>
        <v>-13</v>
      </c>
      <c r="L91" s="12">
        <f>VLOOKUP(A:A,[1]TDSheet!$A:$M,13,0)</f>
        <v>0</v>
      </c>
      <c r="M91" s="12">
        <f>VLOOKUP(A:A,[1]TDSheet!$A:$N,14,0)</f>
        <v>20</v>
      </c>
      <c r="N91" s="12">
        <f>VLOOKUP(A:A,[1]TDSheet!$A:$X,24,0)</f>
        <v>10</v>
      </c>
      <c r="O91" s="12">
        <f>VLOOKUP(A:A,[3]TDSheet!$A:$C,3,0)</f>
        <v>84</v>
      </c>
      <c r="P91" s="12"/>
      <c r="Q91" s="12"/>
      <c r="R91" s="12"/>
      <c r="S91" s="12"/>
      <c r="T91" s="12"/>
      <c r="U91" s="14"/>
      <c r="V91" s="14"/>
      <c r="W91" s="12"/>
      <c r="X91" s="1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>
        <f t="shared" si="16"/>
        <v>50.4</v>
      </c>
      <c r="AN91" s="12"/>
      <c r="AO91" s="12"/>
    </row>
    <row r="92" spans="1:41" s="1" customFormat="1" ht="11.1" customHeight="1" outlineLevel="1" x14ac:dyDescent="0.2">
      <c r="A92" s="7" t="s">
        <v>94</v>
      </c>
      <c r="B92" s="7" t="s">
        <v>15</v>
      </c>
      <c r="C92" s="8">
        <v>12</v>
      </c>
      <c r="D92" s="8">
        <v>146</v>
      </c>
      <c r="E92" s="8">
        <v>107</v>
      </c>
      <c r="F92" s="8">
        <v>16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129</v>
      </c>
      <c r="K92" s="12">
        <f t="shared" si="15"/>
        <v>-22</v>
      </c>
      <c r="L92" s="12">
        <f>VLOOKUP(A:A,[1]TDSheet!$A:$M,13,0)</f>
        <v>0</v>
      </c>
      <c r="M92" s="12">
        <f>VLOOKUP(A:A,[1]TDSheet!$A:$N,14,0)</f>
        <v>20</v>
      </c>
      <c r="N92" s="12">
        <f>VLOOKUP(A:A,[1]TDSheet!$A:$X,24,0)</f>
        <v>40</v>
      </c>
      <c r="O92" s="12">
        <f>VLOOKUP(A:A,[3]TDSheet!$A:$C,3,0)</f>
        <v>84</v>
      </c>
      <c r="P92" s="12"/>
      <c r="Q92" s="12"/>
      <c r="R92" s="12"/>
      <c r="S92" s="12"/>
      <c r="T92" s="12"/>
      <c r="U92" s="14"/>
      <c r="V92" s="14"/>
      <c r="W92" s="12"/>
      <c r="X92" s="14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>
        <f t="shared" si="16"/>
        <v>50.4</v>
      </c>
      <c r="AN92" s="12"/>
      <c r="AO92" s="12"/>
    </row>
    <row r="93" spans="1:41" s="1" customFormat="1" ht="11.1" customHeight="1" outlineLevel="1" x14ac:dyDescent="0.2">
      <c r="A93" s="7" t="s">
        <v>95</v>
      </c>
      <c r="B93" s="7" t="s">
        <v>8</v>
      </c>
      <c r="C93" s="8">
        <v>193.149</v>
      </c>
      <c r="D93" s="8">
        <v>1248.2670000000001</v>
      </c>
      <c r="E93" s="8">
        <v>330.55500000000001</v>
      </c>
      <c r="F93" s="8">
        <v>81.63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2">
        <f>VLOOKUP(A:A,[2]TDSheet!$A:$F,6,0)</f>
        <v>331.33199999999999</v>
      </c>
      <c r="K93" s="12">
        <f t="shared" si="15"/>
        <v>-0.77699999999998681</v>
      </c>
      <c r="L93" s="12">
        <f>VLOOKUP(A:A,[1]TDSheet!$A:$M,13,0)</f>
        <v>0</v>
      </c>
      <c r="M93" s="12">
        <f>VLOOKUP(A:A,[1]TDSheet!$A:$N,14,0)</f>
        <v>80</v>
      </c>
      <c r="N93" s="12">
        <f>VLOOKUP(A:A,[1]TDSheet!$A:$X,24,0)</f>
        <v>70</v>
      </c>
      <c r="O93" s="12">
        <f>VLOOKUP(A:A,[3]TDSheet!$A:$C,3,0)</f>
        <v>110</v>
      </c>
      <c r="P93" s="12"/>
      <c r="Q93" s="12"/>
      <c r="R93" s="12"/>
      <c r="S93" s="12"/>
      <c r="T93" s="12"/>
      <c r="U93" s="14"/>
      <c r="V93" s="14"/>
      <c r="W93" s="12"/>
      <c r="X93" s="1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>
        <f t="shared" si="16"/>
        <v>110</v>
      </c>
      <c r="AN93" s="12"/>
      <c r="AO93" s="12"/>
    </row>
    <row r="94" spans="1:41" s="1" customFormat="1" ht="11.1" customHeight="1" outlineLevel="1" x14ac:dyDescent="0.2">
      <c r="A94" s="7" t="s">
        <v>96</v>
      </c>
      <c r="B94" s="7" t="s">
        <v>8</v>
      </c>
      <c r="C94" s="8">
        <v>121.827</v>
      </c>
      <c r="D94" s="8">
        <v>170.934</v>
      </c>
      <c r="E94" s="8">
        <v>65.620999999999995</v>
      </c>
      <c r="F94" s="8">
        <v>38.984999999999999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50</v>
      </c>
      <c r="J94" s="12">
        <f>VLOOKUP(A:A,[2]TDSheet!$A:$F,6,0)</f>
        <v>70.200999999999993</v>
      </c>
      <c r="K94" s="12">
        <f t="shared" si="15"/>
        <v>-4.5799999999999983</v>
      </c>
      <c r="L94" s="12">
        <f>VLOOKUP(A:A,[1]TDSheet!$A:$M,13,0)</f>
        <v>0</v>
      </c>
      <c r="M94" s="12">
        <f>VLOOKUP(A:A,[1]TDSheet!$A:$N,14,0)</f>
        <v>30</v>
      </c>
      <c r="N94" s="12">
        <f>VLOOKUP(A:A,[1]TDSheet!$A:$X,24,0)</f>
        <v>0</v>
      </c>
      <c r="O94" s="12">
        <f>VLOOKUP(A:A,[3]TDSheet!$A:$C,3,0)</f>
        <v>0</v>
      </c>
      <c r="P94" s="12"/>
      <c r="Q94" s="12"/>
      <c r="R94" s="12"/>
      <c r="S94" s="12"/>
      <c r="T94" s="12"/>
      <c r="U94" s="14"/>
      <c r="V94" s="14"/>
      <c r="W94" s="12"/>
      <c r="X94" s="14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>
        <f t="shared" si="16"/>
        <v>0</v>
      </c>
      <c r="AN94" s="12"/>
      <c r="AO94" s="12"/>
    </row>
    <row r="95" spans="1:41" s="1" customFormat="1" ht="11.1" customHeight="1" outlineLevel="1" x14ac:dyDescent="0.2">
      <c r="A95" s="7" t="s">
        <v>97</v>
      </c>
      <c r="B95" s="7" t="s">
        <v>15</v>
      </c>
      <c r="C95" s="8">
        <v>180.244</v>
      </c>
      <c r="D95" s="8">
        <v>673.75599999999997</v>
      </c>
      <c r="E95" s="8">
        <v>275</v>
      </c>
      <c r="F95" s="8">
        <v>60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286</v>
      </c>
      <c r="K95" s="12">
        <f t="shared" si="15"/>
        <v>-11</v>
      </c>
      <c r="L95" s="12">
        <f>VLOOKUP(A:A,[1]TDSheet!$A:$M,13,0)</f>
        <v>0</v>
      </c>
      <c r="M95" s="12">
        <f>VLOOKUP(A:A,[1]TDSheet!$A:$N,14,0)</f>
        <v>100</v>
      </c>
      <c r="N95" s="12">
        <f>VLOOKUP(A:A,[1]TDSheet!$A:$X,24,0)</f>
        <v>80</v>
      </c>
      <c r="O95" s="12">
        <f>VLOOKUP(A:A,[3]TDSheet!$A:$C,3,0)</f>
        <v>96</v>
      </c>
      <c r="P95" s="12"/>
      <c r="Q95" s="12"/>
      <c r="R95" s="12"/>
      <c r="S95" s="12"/>
      <c r="T95" s="12"/>
      <c r="U95" s="14"/>
      <c r="V95" s="14"/>
      <c r="W95" s="12"/>
      <c r="X95" s="1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>
        <f t="shared" si="16"/>
        <v>57.599999999999994</v>
      </c>
      <c r="AN95" s="12"/>
      <c r="AO95" s="12"/>
    </row>
    <row r="96" spans="1:41" s="1" customFormat="1" ht="11.1" customHeight="1" outlineLevel="1" x14ac:dyDescent="0.2">
      <c r="A96" s="7" t="s">
        <v>98</v>
      </c>
      <c r="B96" s="7" t="s">
        <v>15</v>
      </c>
      <c r="C96" s="8">
        <v>172</v>
      </c>
      <c r="D96" s="8">
        <v>614</v>
      </c>
      <c r="E96" s="8">
        <v>285</v>
      </c>
      <c r="F96" s="8">
        <v>64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293</v>
      </c>
      <c r="K96" s="12">
        <f t="shared" si="15"/>
        <v>-8</v>
      </c>
      <c r="L96" s="12">
        <f>VLOOKUP(A:A,[1]TDSheet!$A:$M,13,0)</f>
        <v>0</v>
      </c>
      <c r="M96" s="12">
        <f>VLOOKUP(A:A,[1]TDSheet!$A:$N,14,0)</f>
        <v>100</v>
      </c>
      <c r="N96" s="12">
        <f>VLOOKUP(A:A,[1]TDSheet!$A:$X,24,0)</f>
        <v>100</v>
      </c>
      <c r="O96" s="12">
        <f>VLOOKUP(A:A,[3]TDSheet!$A:$C,3,0)</f>
        <v>96</v>
      </c>
      <c r="P96" s="12"/>
      <c r="Q96" s="12"/>
      <c r="R96" s="12"/>
      <c r="S96" s="12"/>
      <c r="T96" s="12"/>
      <c r="U96" s="14"/>
      <c r="V96" s="14"/>
      <c r="W96" s="12"/>
      <c r="X96" s="14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>
        <f t="shared" si="16"/>
        <v>57.599999999999994</v>
      </c>
      <c r="AN96" s="12"/>
      <c r="AO96" s="12"/>
    </row>
    <row r="97" spans="1:41" s="1" customFormat="1" ht="11.1" customHeight="1" outlineLevel="1" x14ac:dyDescent="0.2">
      <c r="A97" s="7" t="s">
        <v>99</v>
      </c>
      <c r="B97" s="7" t="s">
        <v>15</v>
      </c>
      <c r="C97" s="8">
        <v>932</v>
      </c>
      <c r="D97" s="8">
        <v>6186</v>
      </c>
      <c r="E97" s="8">
        <v>2543</v>
      </c>
      <c r="F97" s="8">
        <v>551</v>
      </c>
      <c r="G97" s="1">
        <f>VLOOKUP(A:A,[1]TDSheet!$A:$G,7,0)</f>
        <v>0</v>
      </c>
      <c r="H97" s="1">
        <f>VLOOKUP(A:A,[1]TDSheet!$A:$H,8,0)</f>
        <v>0.28000000000000003</v>
      </c>
      <c r="I97" s="1">
        <f>VLOOKUP(A:A,[1]TDSheet!$A:$I,9,0)</f>
        <v>35</v>
      </c>
      <c r="J97" s="12">
        <f>VLOOKUP(A:A,[2]TDSheet!$A:$F,6,0)</f>
        <v>2602</v>
      </c>
      <c r="K97" s="12">
        <f t="shared" si="15"/>
        <v>-59</v>
      </c>
      <c r="L97" s="12">
        <f>VLOOKUP(A:A,[1]TDSheet!$A:$M,13,0)</f>
        <v>300</v>
      </c>
      <c r="M97" s="12">
        <f>VLOOKUP(A:A,[1]TDSheet!$A:$N,14,0)</f>
        <v>600</v>
      </c>
      <c r="N97" s="12">
        <f>VLOOKUP(A:A,[1]TDSheet!$A:$X,24,0)</f>
        <v>500</v>
      </c>
      <c r="O97" s="12">
        <f>VLOOKUP(A:A,[3]TDSheet!$A:$C,3,0)</f>
        <v>530</v>
      </c>
      <c r="P97" s="12"/>
      <c r="Q97" s="12"/>
      <c r="R97" s="12"/>
      <c r="S97" s="12"/>
      <c r="T97" s="12"/>
      <c r="U97" s="14"/>
      <c r="V97" s="14"/>
      <c r="W97" s="12"/>
      <c r="X97" s="1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>
        <f t="shared" si="16"/>
        <v>148.4</v>
      </c>
      <c r="AN97" s="12"/>
      <c r="AO97" s="12"/>
    </row>
    <row r="98" spans="1:41" s="1" customFormat="1" ht="11.1" customHeight="1" outlineLevel="1" x14ac:dyDescent="0.2">
      <c r="A98" s="7" t="s">
        <v>100</v>
      </c>
      <c r="B98" s="7" t="s">
        <v>15</v>
      </c>
      <c r="C98" s="8">
        <v>136</v>
      </c>
      <c r="D98" s="8">
        <v>934</v>
      </c>
      <c r="E98" s="8">
        <v>591</v>
      </c>
      <c r="F98" s="8">
        <v>443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2">
        <f>VLOOKUP(A:A,[2]TDSheet!$A:$F,6,0)</f>
        <v>627</v>
      </c>
      <c r="K98" s="12">
        <f t="shared" si="15"/>
        <v>-36</v>
      </c>
      <c r="L98" s="12">
        <f>VLOOKUP(A:A,[1]TDSheet!$A:$M,13,0)</f>
        <v>50</v>
      </c>
      <c r="M98" s="12">
        <f>VLOOKUP(A:A,[1]TDSheet!$A:$N,14,0)</f>
        <v>120</v>
      </c>
      <c r="N98" s="12">
        <f>VLOOKUP(A:A,[1]TDSheet!$A:$X,24,0)</f>
        <v>200</v>
      </c>
      <c r="O98" s="12">
        <f>VLOOKUP(A:A,[3]TDSheet!$A:$C,3,0)</f>
        <v>30</v>
      </c>
      <c r="P98" s="12"/>
      <c r="Q98" s="12"/>
      <c r="R98" s="12"/>
      <c r="S98" s="12"/>
      <c r="T98" s="12"/>
      <c r="U98" s="14"/>
      <c r="V98" s="14"/>
      <c r="W98" s="12"/>
      <c r="X98" s="14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>
        <f t="shared" si="16"/>
        <v>12</v>
      </c>
      <c r="AN98" s="12"/>
      <c r="AO98" s="12"/>
    </row>
    <row r="99" spans="1:41" s="1" customFormat="1" ht="11.1" customHeight="1" outlineLevel="1" x14ac:dyDescent="0.2">
      <c r="A99" s="7" t="s">
        <v>101</v>
      </c>
      <c r="B99" s="7" t="s">
        <v>15</v>
      </c>
      <c r="C99" s="8">
        <v>237</v>
      </c>
      <c r="D99" s="8">
        <v>1091</v>
      </c>
      <c r="E99" s="8">
        <v>614</v>
      </c>
      <c r="F99" s="8">
        <v>103</v>
      </c>
      <c r="G99" s="1">
        <f>VLOOKUP(A:A,[1]TDSheet!$A:$G,7,0)</f>
        <v>0</v>
      </c>
      <c r="H99" s="1">
        <f>VLOOKUP(A:A,[1]TDSheet!$A:$H,8,0)</f>
        <v>0.33</v>
      </c>
      <c r="I99" s="1">
        <f>VLOOKUP(A:A,[1]TDSheet!$A:$I,9,0)</f>
        <v>60</v>
      </c>
      <c r="J99" s="12">
        <f>VLOOKUP(A:A,[2]TDSheet!$A:$F,6,0)</f>
        <v>638</v>
      </c>
      <c r="K99" s="12">
        <f t="shared" si="15"/>
        <v>-24</v>
      </c>
      <c r="L99" s="12">
        <f>VLOOKUP(A:A,[1]TDSheet!$A:$M,13,0)</f>
        <v>0</v>
      </c>
      <c r="M99" s="12">
        <f>VLOOKUP(A:A,[1]TDSheet!$A:$N,14,0)</f>
        <v>250</v>
      </c>
      <c r="N99" s="12">
        <f>VLOOKUP(A:A,[1]TDSheet!$A:$X,24,0)</f>
        <v>250</v>
      </c>
      <c r="O99" s="12">
        <f>VLOOKUP(A:A,[3]TDSheet!$A:$C,3,0)</f>
        <v>12</v>
      </c>
      <c r="P99" s="12"/>
      <c r="Q99" s="12"/>
      <c r="R99" s="12"/>
      <c r="S99" s="12"/>
      <c r="T99" s="12"/>
      <c r="U99" s="14"/>
      <c r="V99" s="14"/>
      <c r="W99" s="12"/>
      <c r="X99" s="1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>
        <f t="shared" si="16"/>
        <v>3.96</v>
      </c>
      <c r="AN99" s="12"/>
      <c r="AO99" s="12"/>
    </row>
    <row r="100" spans="1:41" s="1" customFormat="1" ht="21.95" customHeight="1" outlineLevel="1" x14ac:dyDescent="0.2">
      <c r="A100" s="7" t="s">
        <v>102</v>
      </c>
      <c r="B100" s="7" t="s">
        <v>15</v>
      </c>
      <c r="C100" s="8">
        <v>120</v>
      </c>
      <c r="D100" s="8">
        <v>469</v>
      </c>
      <c r="E100" s="8">
        <v>294</v>
      </c>
      <c r="F100" s="8">
        <v>139</v>
      </c>
      <c r="G100" s="1">
        <f>VLOOKUP(A:A,[1]TDSheet!$A:$G,7,0)</f>
        <v>0</v>
      </c>
      <c r="H100" s="1">
        <f>VLOOKUP(A:A,[1]TDSheet!$A:$H,8,0)</f>
        <v>0.35</v>
      </c>
      <c r="I100" s="1" t="e">
        <f>VLOOKUP(A:A,[1]TDSheet!$A:$I,9,0)</f>
        <v>#N/A</v>
      </c>
      <c r="J100" s="12">
        <f>VLOOKUP(A:A,[2]TDSheet!$A:$F,6,0)</f>
        <v>317</v>
      </c>
      <c r="K100" s="12">
        <f t="shared" si="15"/>
        <v>-23</v>
      </c>
      <c r="L100" s="12">
        <f>VLOOKUP(A:A,[1]TDSheet!$A:$M,13,0)</f>
        <v>0</v>
      </c>
      <c r="M100" s="12">
        <f>VLOOKUP(A:A,[1]TDSheet!$A:$N,14,0)</f>
        <v>100</v>
      </c>
      <c r="N100" s="12">
        <f>VLOOKUP(A:A,[1]TDSheet!$A:$X,24,0)</f>
        <v>100</v>
      </c>
      <c r="O100" s="12">
        <v>0</v>
      </c>
      <c r="P100" s="12"/>
      <c r="Q100" s="12"/>
      <c r="R100" s="12"/>
      <c r="S100" s="12"/>
      <c r="T100" s="12"/>
      <c r="U100" s="14"/>
      <c r="V100" s="14"/>
      <c r="W100" s="12"/>
      <c r="X100" s="14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>
        <f t="shared" si="16"/>
        <v>0</v>
      </c>
      <c r="AN100" s="12"/>
      <c r="AO100" s="12"/>
    </row>
    <row r="101" spans="1:41" s="1" customFormat="1" ht="11.1" customHeight="1" outlineLevel="1" x14ac:dyDescent="0.2">
      <c r="A101" s="7" t="s">
        <v>116</v>
      </c>
      <c r="B101" s="7" t="s">
        <v>15</v>
      </c>
      <c r="C101" s="8">
        <v>37</v>
      </c>
      <c r="D101" s="8">
        <v>31</v>
      </c>
      <c r="E101" s="8">
        <v>24</v>
      </c>
      <c r="F101" s="8">
        <v>29</v>
      </c>
      <c r="G101" s="1">
        <f>VLOOKUP(A:A,[1]TDSheet!$A:$G,7,0)</f>
        <v>0</v>
      </c>
      <c r="H101" s="1">
        <f>VLOOKUP(A:A,[1]TDSheet!$A:$H,8,0)</f>
        <v>0.33</v>
      </c>
      <c r="I101" s="1" t="e">
        <f>VLOOKUP(A:A,[1]TDSheet!$A:$I,9,0)</f>
        <v>#N/A</v>
      </c>
      <c r="J101" s="12">
        <f>VLOOKUP(A:A,[2]TDSheet!$A:$F,6,0)</f>
        <v>26</v>
      </c>
      <c r="K101" s="12">
        <f t="shared" si="15"/>
        <v>-2</v>
      </c>
      <c r="L101" s="12">
        <f>VLOOKUP(A:A,[1]TDSheet!$A:$M,13,0)</f>
        <v>0</v>
      </c>
      <c r="M101" s="12">
        <f>VLOOKUP(A:A,[1]TDSheet!$A:$N,14,0)</f>
        <v>10</v>
      </c>
      <c r="N101" s="12">
        <f>VLOOKUP(A:A,[1]TDSheet!$A:$X,24,0)</f>
        <v>0</v>
      </c>
      <c r="O101" s="12">
        <v>0</v>
      </c>
      <c r="P101" s="12"/>
      <c r="Q101" s="12"/>
      <c r="R101" s="12"/>
      <c r="S101" s="12"/>
      <c r="T101" s="12"/>
      <c r="U101" s="14"/>
      <c r="V101" s="14"/>
      <c r="W101" s="12"/>
      <c r="X101" s="1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>
        <f t="shared" si="16"/>
        <v>0</v>
      </c>
      <c r="AN101" s="12"/>
      <c r="AO101" s="12"/>
    </row>
    <row r="102" spans="1:41" s="1" customFormat="1" ht="11.1" customHeight="1" outlineLevel="1" x14ac:dyDescent="0.2">
      <c r="A102" s="7" t="s">
        <v>103</v>
      </c>
      <c r="B102" s="7" t="s">
        <v>15</v>
      </c>
      <c r="C102" s="8">
        <v>1512</v>
      </c>
      <c r="D102" s="8">
        <v>12267</v>
      </c>
      <c r="E102" s="8">
        <v>4901</v>
      </c>
      <c r="F102" s="8">
        <v>1164</v>
      </c>
      <c r="G102" s="1">
        <f>VLOOKUP(A:A,[1]TDSheet!$A:$G,7,0)</f>
        <v>0</v>
      </c>
      <c r="H102" s="1">
        <f>VLOOKUP(A:A,[1]TDSheet!$A:$H,8,0)</f>
        <v>0.35</v>
      </c>
      <c r="I102" s="1">
        <f>VLOOKUP(A:A,[1]TDSheet!$A:$I,9,0)</f>
        <v>40</v>
      </c>
      <c r="J102" s="12">
        <f>VLOOKUP(A:A,[2]TDSheet!$A:$F,6,0)</f>
        <v>4896</v>
      </c>
      <c r="K102" s="12">
        <f t="shared" si="15"/>
        <v>5</v>
      </c>
      <c r="L102" s="12">
        <f>VLOOKUP(A:A,[1]TDSheet!$A:$M,13,0)</f>
        <v>400</v>
      </c>
      <c r="M102" s="12">
        <f>VLOOKUP(A:A,[1]TDSheet!$A:$N,14,0)</f>
        <v>1000</v>
      </c>
      <c r="N102" s="12">
        <f>VLOOKUP(A:A,[1]TDSheet!$A:$X,24,0)</f>
        <v>1000</v>
      </c>
      <c r="O102" s="12">
        <v>830</v>
      </c>
      <c r="P102" s="12"/>
      <c r="Q102" s="12"/>
      <c r="R102" s="12"/>
      <c r="S102" s="12"/>
      <c r="T102" s="12"/>
      <c r="U102" s="14"/>
      <c r="V102" s="14"/>
      <c r="W102" s="12"/>
      <c r="X102" s="14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>
        <f t="shared" si="16"/>
        <v>290.5</v>
      </c>
      <c r="AN102" s="12"/>
      <c r="AO102" s="12"/>
    </row>
    <row r="103" spans="1:41" s="1" customFormat="1" ht="11.1" customHeight="1" outlineLevel="1" x14ac:dyDescent="0.2">
      <c r="A103" s="7" t="s">
        <v>104</v>
      </c>
      <c r="B103" s="7" t="s">
        <v>15</v>
      </c>
      <c r="C103" s="8">
        <v>2304</v>
      </c>
      <c r="D103" s="8">
        <v>26384</v>
      </c>
      <c r="E103" s="8">
        <v>10132</v>
      </c>
      <c r="F103" s="8">
        <v>2168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45</v>
      </c>
      <c r="J103" s="12">
        <f>VLOOKUP(A:A,[2]TDSheet!$A:$F,6,0)</f>
        <v>10161</v>
      </c>
      <c r="K103" s="12">
        <f t="shared" si="15"/>
        <v>-29</v>
      </c>
      <c r="L103" s="12">
        <f>VLOOKUP(A:A,[1]TDSheet!$A:$M,13,0)</f>
        <v>1000</v>
      </c>
      <c r="M103" s="12">
        <f>VLOOKUP(A:A,[1]TDSheet!$A:$N,14,0)</f>
        <v>2000</v>
      </c>
      <c r="N103" s="12">
        <f>VLOOKUP(A:A,[1]TDSheet!$A:$X,24,0)</f>
        <v>2000</v>
      </c>
      <c r="O103" s="12">
        <v>1520</v>
      </c>
      <c r="P103" s="12"/>
      <c r="Q103" s="12"/>
      <c r="R103" s="12"/>
      <c r="S103" s="12"/>
      <c r="T103" s="12"/>
      <c r="U103" s="14"/>
      <c r="V103" s="14"/>
      <c r="W103" s="12"/>
      <c r="X103" s="1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>
        <f t="shared" si="16"/>
        <v>532</v>
      </c>
      <c r="AN103" s="12"/>
      <c r="AO103" s="12"/>
    </row>
    <row r="104" spans="1:41" s="1" customFormat="1" ht="11.1" customHeight="1" outlineLevel="1" x14ac:dyDescent="0.2">
      <c r="A104" s="7" t="s">
        <v>105</v>
      </c>
      <c r="B104" s="7" t="s">
        <v>15</v>
      </c>
      <c r="C104" s="8"/>
      <c r="D104" s="8">
        <v>170</v>
      </c>
      <c r="E104" s="8">
        <v>117</v>
      </c>
      <c r="F104" s="8">
        <v>51</v>
      </c>
      <c r="G104" s="1">
        <f>VLOOKUP(A:A,[1]TDSheet!$A:$G,7,0)</f>
        <v>0</v>
      </c>
      <c r="H104" s="1">
        <f>VLOOKUP(A:A,[1]TDSheet!$A:$H,8,0)</f>
        <v>0.11</v>
      </c>
      <c r="I104" s="1" t="e">
        <f>VLOOKUP(A:A,[1]TDSheet!$A:$I,9,0)</f>
        <v>#N/A</v>
      </c>
      <c r="J104" s="12">
        <f>VLOOKUP(A:A,[2]TDSheet!$A:$F,6,0)</f>
        <v>150</v>
      </c>
      <c r="K104" s="12">
        <f t="shared" si="15"/>
        <v>-33</v>
      </c>
      <c r="L104" s="12">
        <f>VLOOKUP(A:A,[1]TDSheet!$A:$M,13,0)</f>
        <v>0</v>
      </c>
      <c r="M104" s="12">
        <f>VLOOKUP(A:A,[1]TDSheet!$A:$N,14,0)</f>
        <v>50</v>
      </c>
      <c r="N104" s="12">
        <f>VLOOKUP(A:A,[1]TDSheet!$A:$X,24,0)</f>
        <v>80</v>
      </c>
      <c r="O104" s="12">
        <v>0</v>
      </c>
      <c r="P104" s="12"/>
      <c r="Q104" s="12"/>
      <c r="R104" s="12"/>
      <c r="S104" s="12"/>
      <c r="T104" s="12"/>
      <c r="U104" s="14"/>
      <c r="V104" s="14"/>
      <c r="W104" s="12"/>
      <c r="X104" s="14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>
        <f t="shared" si="16"/>
        <v>0</v>
      </c>
      <c r="AN104" s="12"/>
      <c r="AO104" s="12"/>
    </row>
    <row r="105" spans="1:41" s="1" customFormat="1" ht="11.1" customHeight="1" outlineLevel="1" x14ac:dyDescent="0.2">
      <c r="A105" s="7" t="s">
        <v>106</v>
      </c>
      <c r="B105" s="7" t="s">
        <v>15</v>
      </c>
      <c r="C105" s="8">
        <v>2</v>
      </c>
      <c r="D105" s="8">
        <v>172</v>
      </c>
      <c r="E105" s="8">
        <v>142</v>
      </c>
      <c r="F105" s="8">
        <v>28</v>
      </c>
      <c r="G105" s="1">
        <f>VLOOKUP(A:A,[1]TDSheet!$A:$G,7,0)</f>
        <v>0</v>
      </c>
      <c r="H105" s="1">
        <f>VLOOKUP(A:A,[1]TDSheet!$A:$H,8,0)</f>
        <v>0.11</v>
      </c>
      <c r="I105" s="1" t="e">
        <f>VLOOKUP(A:A,[1]TDSheet!$A:$I,9,0)</f>
        <v>#N/A</v>
      </c>
      <c r="J105" s="12">
        <f>VLOOKUP(A:A,[2]TDSheet!$A:$F,6,0)</f>
        <v>213</v>
      </c>
      <c r="K105" s="12">
        <f t="shared" si="15"/>
        <v>-71</v>
      </c>
      <c r="L105" s="12">
        <f>VLOOKUP(A:A,[1]TDSheet!$A:$M,13,0)</f>
        <v>0</v>
      </c>
      <c r="M105" s="12">
        <f>VLOOKUP(A:A,[1]TDSheet!$A:$N,14,0)</f>
        <v>50</v>
      </c>
      <c r="N105" s="12">
        <f>VLOOKUP(A:A,[1]TDSheet!$A:$X,24,0)</f>
        <v>100</v>
      </c>
      <c r="O105" s="12">
        <v>0</v>
      </c>
      <c r="P105" s="12"/>
      <c r="Q105" s="12"/>
      <c r="R105" s="12"/>
      <c r="S105" s="12"/>
      <c r="T105" s="12"/>
      <c r="U105" s="14"/>
      <c r="V105" s="14"/>
      <c r="W105" s="12"/>
      <c r="X105" s="14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>
        <f t="shared" si="16"/>
        <v>0</v>
      </c>
      <c r="AN105" s="12"/>
      <c r="AO105" s="12"/>
    </row>
    <row r="106" spans="1:41" s="1" customFormat="1" ht="21.95" customHeight="1" outlineLevel="1" x14ac:dyDescent="0.2">
      <c r="A106" s="7" t="s">
        <v>107</v>
      </c>
      <c r="B106" s="7" t="s">
        <v>15</v>
      </c>
      <c r="C106" s="8">
        <v>224</v>
      </c>
      <c r="D106" s="8">
        <v>326</v>
      </c>
      <c r="E106" s="8">
        <v>486</v>
      </c>
      <c r="F106" s="8">
        <v>35</v>
      </c>
      <c r="G106" s="1">
        <f>VLOOKUP(A:A,[1]TDSheet!$A:$G,7,0)</f>
        <v>0</v>
      </c>
      <c r="H106" s="1">
        <f>VLOOKUP(A:A,[1]TDSheet!$A:$H,8,0)</f>
        <v>0.06</v>
      </c>
      <c r="I106" s="1" t="e">
        <f>VLOOKUP(A:A,[1]TDSheet!$A:$I,9,0)</f>
        <v>#N/A</v>
      </c>
      <c r="J106" s="12">
        <f>VLOOKUP(A:A,[2]TDSheet!$A:$F,6,0)</f>
        <v>569</v>
      </c>
      <c r="K106" s="12">
        <f t="shared" si="15"/>
        <v>-83</v>
      </c>
      <c r="L106" s="12">
        <f>VLOOKUP(A:A,[1]TDSheet!$A:$M,13,0)</f>
        <v>0</v>
      </c>
      <c r="M106" s="12">
        <f>VLOOKUP(A:A,[1]TDSheet!$A:$N,14,0)</f>
        <v>200</v>
      </c>
      <c r="N106" s="12">
        <f>VLOOKUP(A:A,[1]TDSheet!$A:$X,24,0)</f>
        <v>300</v>
      </c>
      <c r="O106" s="12">
        <v>0</v>
      </c>
      <c r="P106" s="12"/>
      <c r="Q106" s="12"/>
      <c r="R106" s="12"/>
      <c r="S106" s="12"/>
      <c r="T106" s="12"/>
      <c r="U106" s="14"/>
      <c r="V106" s="14"/>
      <c r="W106" s="12"/>
      <c r="X106" s="14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>
        <f t="shared" si="16"/>
        <v>0</v>
      </c>
      <c r="AN106" s="12"/>
      <c r="AO106" s="12"/>
    </row>
    <row r="107" spans="1:41" s="1" customFormat="1" ht="21.95" customHeight="1" outlineLevel="1" x14ac:dyDescent="0.2">
      <c r="A107" s="7" t="s">
        <v>108</v>
      </c>
      <c r="B107" s="7" t="s">
        <v>15</v>
      </c>
      <c r="C107" s="8">
        <v>38</v>
      </c>
      <c r="D107" s="8">
        <v>567</v>
      </c>
      <c r="E107" s="8">
        <v>398</v>
      </c>
      <c r="F107" s="8">
        <v>137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468</v>
      </c>
      <c r="K107" s="12">
        <f t="shared" si="15"/>
        <v>-70</v>
      </c>
      <c r="L107" s="12">
        <f>VLOOKUP(A:A,[1]TDSheet!$A:$M,13,0)</f>
        <v>0</v>
      </c>
      <c r="M107" s="12">
        <f>VLOOKUP(A:A,[1]TDSheet!$A:$N,14,0)</f>
        <v>200</v>
      </c>
      <c r="N107" s="12">
        <f>VLOOKUP(A:A,[1]TDSheet!$A:$X,24,0)</f>
        <v>200</v>
      </c>
      <c r="O107" s="12">
        <v>0</v>
      </c>
      <c r="P107" s="12"/>
      <c r="Q107" s="12"/>
      <c r="R107" s="12"/>
      <c r="S107" s="12"/>
      <c r="T107" s="12"/>
      <c r="U107" s="14"/>
      <c r="V107" s="14"/>
      <c r="W107" s="12"/>
      <c r="X107" s="14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>
        <f t="shared" si="16"/>
        <v>0</v>
      </c>
      <c r="AN107" s="12"/>
      <c r="AO107" s="12"/>
    </row>
    <row r="108" spans="1:41" s="1" customFormat="1" ht="11.1" customHeight="1" outlineLevel="1" x14ac:dyDescent="0.2">
      <c r="A108" s="7" t="s">
        <v>109</v>
      </c>
      <c r="B108" s="7" t="s">
        <v>15</v>
      </c>
      <c r="C108" s="8">
        <v>146</v>
      </c>
      <c r="D108" s="8">
        <v>605</v>
      </c>
      <c r="E108" s="8">
        <v>512</v>
      </c>
      <c r="F108" s="8">
        <v>134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656</v>
      </c>
      <c r="K108" s="12">
        <f t="shared" si="15"/>
        <v>-144</v>
      </c>
      <c r="L108" s="12">
        <f>VLOOKUP(A:A,[1]TDSheet!$A:$M,13,0)</f>
        <v>0</v>
      </c>
      <c r="M108" s="12">
        <f>VLOOKUP(A:A,[1]TDSheet!$A:$N,14,0)</f>
        <v>200</v>
      </c>
      <c r="N108" s="12">
        <f>VLOOKUP(A:A,[1]TDSheet!$A:$X,24,0)</f>
        <v>300</v>
      </c>
      <c r="O108" s="12">
        <v>0</v>
      </c>
      <c r="P108" s="12"/>
      <c r="Q108" s="12"/>
      <c r="R108" s="12"/>
      <c r="S108" s="12"/>
      <c r="T108" s="12"/>
      <c r="U108" s="14"/>
      <c r="V108" s="14"/>
      <c r="W108" s="12"/>
      <c r="X108" s="14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>
        <f t="shared" si="16"/>
        <v>0</v>
      </c>
      <c r="AN108" s="12"/>
      <c r="AO108" s="12"/>
    </row>
    <row r="109" spans="1:41" s="1" customFormat="1" ht="11.1" customHeight="1" outlineLevel="1" x14ac:dyDescent="0.2">
      <c r="A109" s="7" t="s">
        <v>110</v>
      </c>
      <c r="B109" s="7" t="s">
        <v>15</v>
      </c>
      <c r="C109" s="8">
        <v>-1</v>
      </c>
      <c r="D109" s="8">
        <v>52</v>
      </c>
      <c r="E109" s="8">
        <v>36</v>
      </c>
      <c r="F109" s="8">
        <v>13</v>
      </c>
      <c r="G109" s="1">
        <f>VLOOKUP(A:A,[1]TDSheet!$A:$G,7,0)</f>
        <v>0</v>
      </c>
      <c r="H109" s="1">
        <f>VLOOKUP(A:A,[1]TDSheet!$A:$H,8,0)</f>
        <v>0.28000000000000003</v>
      </c>
      <c r="I109" s="1" t="e">
        <f>VLOOKUP(A:A,[1]TDSheet!$A:$I,9,0)</f>
        <v>#N/A</v>
      </c>
      <c r="J109" s="12">
        <f>VLOOKUP(A:A,[2]TDSheet!$A:$F,6,0)</f>
        <v>74</v>
      </c>
      <c r="K109" s="12">
        <f t="shared" si="15"/>
        <v>-38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VLOOKUP(A:A,[1]TDSheet!$A:$X,24,0)</f>
        <v>30</v>
      </c>
      <c r="O109" s="12">
        <v>0</v>
      </c>
      <c r="P109" s="12"/>
      <c r="Q109" s="12"/>
      <c r="R109" s="12"/>
      <c r="S109" s="12"/>
      <c r="T109" s="12"/>
      <c r="U109" s="14"/>
      <c r="V109" s="14"/>
      <c r="W109" s="12"/>
      <c r="X109" s="14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>
        <f t="shared" si="16"/>
        <v>0</v>
      </c>
      <c r="AN109" s="12"/>
      <c r="AO109" s="12"/>
    </row>
    <row r="110" spans="1:41" s="1" customFormat="1" ht="11.1" customHeight="1" outlineLevel="1" x14ac:dyDescent="0.2">
      <c r="A110" s="7" t="s">
        <v>117</v>
      </c>
      <c r="B110" s="7" t="s">
        <v>15</v>
      </c>
      <c r="C110" s="8">
        <v>14</v>
      </c>
      <c r="D110" s="8">
        <v>188</v>
      </c>
      <c r="E110" s="8">
        <v>172</v>
      </c>
      <c r="F110" s="8">
        <v>28</v>
      </c>
      <c r="G110" s="1" t="str">
        <f>VLOOKUP(A:A,[1]TDSheet!$A:$G,7,0)</f>
        <v>нов</v>
      </c>
      <c r="H110" s="1">
        <f>VLOOKUP(A:A,[1]TDSheet!$A:$H,8,0)</f>
        <v>0.33</v>
      </c>
      <c r="I110" s="1" t="e">
        <f>VLOOKUP(A:A,[1]TDSheet!$A:$I,9,0)</f>
        <v>#N/A</v>
      </c>
      <c r="J110" s="12">
        <f>VLOOKUP(A:A,[2]TDSheet!$A:$F,6,0)</f>
        <v>249</v>
      </c>
      <c r="K110" s="12">
        <f t="shared" si="15"/>
        <v>-77</v>
      </c>
      <c r="L110" s="12">
        <f>VLOOKUP(A:A,[1]TDSheet!$A:$M,13,0)</f>
        <v>0</v>
      </c>
      <c r="M110" s="12">
        <f>VLOOKUP(A:A,[1]TDSheet!$A:$N,14,0)</f>
        <v>80</v>
      </c>
      <c r="N110" s="12">
        <f>VLOOKUP(A:A,[1]TDSheet!$A:$X,24,0)</f>
        <v>70</v>
      </c>
      <c r="O110" s="12">
        <v>0</v>
      </c>
      <c r="P110" s="12"/>
      <c r="Q110" s="12"/>
      <c r="R110" s="12"/>
      <c r="S110" s="12"/>
      <c r="T110" s="12"/>
      <c r="U110" s="14"/>
      <c r="V110" s="14"/>
      <c r="W110" s="12"/>
      <c r="X110" s="14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>
        <f t="shared" si="16"/>
        <v>0</v>
      </c>
      <c r="AN110" s="12"/>
      <c r="AO110" s="12"/>
    </row>
    <row r="111" spans="1:41" s="1" customFormat="1" ht="21.95" customHeight="1" outlineLevel="1" x14ac:dyDescent="0.2">
      <c r="A111" s="7" t="s">
        <v>118</v>
      </c>
      <c r="B111" s="7" t="s">
        <v>15</v>
      </c>
      <c r="C111" s="8"/>
      <c r="D111" s="8">
        <v>72</v>
      </c>
      <c r="E111" s="8">
        <v>17</v>
      </c>
      <c r="F111" s="8">
        <v>55</v>
      </c>
      <c r="G111" s="1" t="str">
        <f>VLOOKUP(A:A,[1]TDSheet!$A:$G,7,0)</f>
        <v>нов</v>
      </c>
      <c r="H111" s="1">
        <f>VLOOKUP(A:A,[1]TDSheet!$A:$H,8,0)</f>
        <v>0.28000000000000003</v>
      </c>
      <c r="I111" s="1" t="e">
        <f>VLOOKUP(A:A,[1]TDSheet!$A:$I,9,0)</f>
        <v>#N/A</v>
      </c>
      <c r="J111" s="12">
        <f>VLOOKUP(A:A,[2]TDSheet!$A:$F,6,0)</f>
        <v>26</v>
      </c>
      <c r="K111" s="12">
        <f t="shared" si="15"/>
        <v>-9</v>
      </c>
      <c r="L111" s="12">
        <f>VLOOKUP(A:A,[1]TDSheet!$A:$M,13,0)</f>
        <v>0</v>
      </c>
      <c r="M111" s="12">
        <f>VLOOKUP(A:A,[1]TDSheet!$A:$N,14,0)</f>
        <v>0</v>
      </c>
      <c r="N111" s="12">
        <f>VLOOKUP(A:A,[1]TDSheet!$A:$X,24,0)</f>
        <v>0</v>
      </c>
      <c r="O111" s="12">
        <v>0</v>
      </c>
      <c r="P111" s="12"/>
      <c r="Q111" s="12"/>
      <c r="R111" s="12"/>
      <c r="S111" s="12"/>
      <c r="T111" s="12"/>
      <c r="U111" s="14"/>
      <c r="V111" s="14"/>
      <c r="W111" s="12"/>
      <c r="X111" s="14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>
        <f t="shared" si="16"/>
        <v>0</v>
      </c>
      <c r="AN111" s="12"/>
      <c r="AO111" s="12"/>
    </row>
    <row r="112" spans="1:41" s="1" customFormat="1" ht="11.1" customHeight="1" outlineLevel="1" x14ac:dyDescent="0.2">
      <c r="A112" s="7" t="s">
        <v>119</v>
      </c>
      <c r="B112" s="7" t="s">
        <v>15</v>
      </c>
      <c r="C112" s="8"/>
      <c r="D112" s="8">
        <v>71</v>
      </c>
      <c r="E112" s="8">
        <v>69</v>
      </c>
      <c r="F112" s="8"/>
      <c r="G112" s="1" t="str">
        <f>VLOOKUP(A:A,[1]TDSheet!$A:$G,7,0)</f>
        <v>нов</v>
      </c>
      <c r="H112" s="1">
        <f>VLOOKUP(A:A,[1]TDSheet!$A:$H,8,0)</f>
        <v>0.33</v>
      </c>
      <c r="I112" s="1" t="e">
        <f>VLOOKUP(A:A,[1]TDSheet!$A:$I,9,0)</f>
        <v>#N/A</v>
      </c>
      <c r="J112" s="12">
        <f>VLOOKUP(A:A,[2]TDSheet!$A:$F,6,0)</f>
        <v>97</v>
      </c>
      <c r="K112" s="12">
        <f t="shared" si="15"/>
        <v>-28</v>
      </c>
      <c r="L112" s="12">
        <f>VLOOKUP(A:A,[1]TDSheet!$A:$M,13,0)</f>
        <v>0</v>
      </c>
      <c r="M112" s="12">
        <f>VLOOKUP(A:A,[1]TDSheet!$A:$N,14,0)</f>
        <v>60</v>
      </c>
      <c r="N112" s="12">
        <f>VLOOKUP(A:A,[1]TDSheet!$A:$X,24,0)</f>
        <v>30</v>
      </c>
      <c r="O112" s="12">
        <v>0</v>
      </c>
      <c r="P112" s="12"/>
      <c r="Q112" s="12"/>
      <c r="R112" s="12"/>
      <c r="S112" s="12"/>
      <c r="T112" s="12"/>
      <c r="U112" s="14"/>
      <c r="V112" s="14"/>
      <c r="W112" s="12"/>
      <c r="X112" s="14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>
        <f t="shared" si="16"/>
        <v>0</v>
      </c>
      <c r="AN112" s="12"/>
      <c r="AO112" s="12"/>
    </row>
    <row r="113" spans="1:41" s="1" customFormat="1" ht="11.1" customHeight="1" outlineLevel="1" x14ac:dyDescent="0.2">
      <c r="A113" s="7" t="s">
        <v>111</v>
      </c>
      <c r="B113" s="7" t="s">
        <v>15</v>
      </c>
      <c r="C113" s="8">
        <v>-3912</v>
      </c>
      <c r="D113" s="8">
        <v>4084</v>
      </c>
      <c r="E113" s="8">
        <v>1125</v>
      </c>
      <c r="F113" s="8">
        <v>-977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1255</v>
      </c>
      <c r="K113" s="12">
        <f t="shared" si="15"/>
        <v>-130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VLOOKUP(A:A,[1]TDSheet!$A:$X,24,0)</f>
        <v>0</v>
      </c>
      <c r="O113" s="12">
        <v>0</v>
      </c>
      <c r="P113" s="12"/>
      <c r="Q113" s="12"/>
      <c r="R113" s="12"/>
      <c r="S113" s="12"/>
      <c r="T113" s="12"/>
      <c r="U113" s="14"/>
      <c r="V113" s="14"/>
      <c r="W113" s="12"/>
      <c r="X113" s="14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>
        <f t="shared" si="16"/>
        <v>0</v>
      </c>
      <c r="AN113" s="12"/>
      <c r="AO113" s="12"/>
    </row>
    <row r="114" spans="1:41" s="1" customFormat="1" ht="11.1" customHeight="1" outlineLevel="1" x14ac:dyDescent="0.2">
      <c r="A114" s="7" t="s">
        <v>112</v>
      </c>
      <c r="B114" s="7" t="s">
        <v>8</v>
      </c>
      <c r="C114" s="8">
        <v>-1387.1</v>
      </c>
      <c r="D114" s="8">
        <v>1389.9849999999999</v>
      </c>
      <c r="E114" s="8">
        <v>494.28</v>
      </c>
      <c r="F114" s="8">
        <v>-494.28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465.33800000000002</v>
      </c>
      <c r="K114" s="12">
        <f t="shared" si="15"/>
        <v>28.94199999999995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VLOOKUP(A:A,[1]TDSheet!$A:$X,24,0)</f>
        <v>0</v>
      </c>
      <c r="O114" s="12">
        <v>0</v>
      </c>
      <c r="P114" s="12"/>
      <c r="Q114" s="12"/>
      <c r="R114" s="12"/>
      <c r="S114" s="12"/>
      <c r="T114" s="12"/>
      <c r="U114" s="14"/>
      <c r="V114" s="14"/>
      <c r="W114" s="12"/>
      <c r="X114" s="14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>
        <f t="shared" si="16"/>
        <v>0</v>
      </c>
      <c r="AN114" s="12"/>
      <c r="AO114" s="12"/>
    </row>
    <row r="115" spans="1:41" s="1" customFormat="1" ht="21.95" customHeight="1" outlineLevel="1" x14ac:dyDescent="0.2">
      <c r="A115" s="7" t="s">
        <v>113</v>
      </c>
      <c r="B115" s="7" t="s">
        <v>8</v>
      </c>
      <c r="C115" s="8">
        <v>-753.87400000000002</v>
      </c>
      <c r="D115" s="8">
        <v>820.45100000000002</v>
      </c>
      <c r="E115" s="8">
        <v>293.03100000000001</v>
      </c>
      <c r="F115" s="8">
        <v>-234.69399999999999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305.81299999999999</v>
      </c>
      <c r="K115" s="12">
        <f t="shared" si="15"/>
        <v>-12.781999999999982</v>
      </c>
      <c r="L115" s="12">
        <f>VLOOKUP(A:A,[1]TDSheet!$A:$M,13,0)</f>
        <v>0</v>
      </c>
      <c r="M115" s="12">
        <f>VLOOKUP(A:A,[1]TDSheet!$A:$N,14,0)</f>
        <v>0</v>
      </c>
      <c r="N115" s="12">
        <f>VLOOKUP(A:A,[1]TDSheet!$A:$X,24,0)</f>
        <v>0</v>
      </c>
      <c r="O115" s="12">
        <v>0</v>
      </c>
      <c r="P115" s="12"/>
      <c r="Q115" s="12"/>
      <c r="R115" s="12"/>
      <c r="S115" s="12"/>
      <c r="T115" s="12"/>
      <c r="U115" s="14"/>
      <c r="V115" s="14"/>
      <c r="W115" s="12"/>
      <c r="X115" s="14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>
        <f t="shared" si="16"/>
        <v>0</v>
      </c>
      <c r="AN115" s="12"/>
      <c r="AO115" s="12"/>
    </row>
    <row r="116" spans="1:41" s="1" customFormat="1" ht="11.1" customHeight="1" outlineLevel="1" x14ac:dyDescent="0.2">
      <c r="A116" s="7" t="s">
        <v>120</v>
      </c>
      <c r="B116" s="7" t="s">
        <v>15</v>
      </c>
      <c r="C116" s="8">
        <v>-1084</v>
      </c>
      <c r="D116" s="8">
        <v>1170</v>
      </c>
      <c r="E116" s="8">
        <v>455</v>
      </c>
      <c r="F116" s="8">
        <v>-381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2">
        <f>VLOOKUP(A:A,[2]TDSheet!$A:$F,6,0)</f>
        <v>471</v>
      </c>
      <c r="K116" s="12">
        <f t="shared" si="15"/>
        <v>-16</v>
      </c>
      <c r="L116" s="12">
        <f>VLOOKUP(A:A,[1]TDSheet!$A:$M,13,0)</f>
        <v>0</v>
      </c>
      <c r="M116" s="12">
        <f>VLOOKUP(A:A,[1]TDSheet!$A:$N,14,0)</f>
        <v>0</v>
      </c>
      <c r="N116" s="12">
        <f>VLOOKUP(A:A,[1]TDSheet!$A:$X,24,0)</f>
        <v>0</v>
      </c>
      <c r="O116" s="12">
        <v>0</v>
      </c>
      <c r="P116" s="12"/>
      <c r="Q116" s="12"/>
      <c r="R116" s="12"/>
      <c r="S116" s="12"/>
      <c r="T116" s="12"/>
      <c r="U116" s="14"/>
      <c r="V116" s="14"/>
      <c r="W116" s="12"/>
      <c r="X116" s="14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>
        <f t="shared" si="16"/>
        <v>0</v>
      </c>
      <c r="AN116" s="12"/>
      <c r="AO116" s="12"/>
    </row>
    <row r="117" spans="1:41" s="1" customFormat="1" ht="11.1" customHeight="1" outlineLevel="1" x14ac:dyDescent="0.2">
      <c r="A117" s="7" t="s">
        <v>114</v>
      </c>
      <c r="B117" s="7" t="s">
        <v>15</v>
      </c>
      <c r="C117" s="8">
        <v>-1285</v>
      </c>
      <c r="D117" s="8">
        <v>1363</v>
      </c>
      <c r="E117" s="8">
        <v>499</v>
      </c>
      <c r="F117" s="8">
        <v>-433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2">
        <f>VLOOKUP(A:A,[2]TDSheet!$A:$F,6,0)</f>
        <v>541</v>
      </c>
      <c r="K117" s="12">
        <f t="shared" si="15"/>
        <v>-42</v>
      </c>
      <c r="L117" s="12">
        <f>VLOOKUP(A:A,[1]TDSheet!$A:$M,13,0)</f>
        <v>0</v>
      </c>
      <c r="M117" s="12">
        <f>VLOOKUP(A:A,[1]TDSheet!$A:$N,14,0)</f>
        <v>0</v>
      </c>
      <c r="N117" s="12">
        <f>VLOOKUP(A:A,[1]TDSheet!$A:$X,24,0)</f>
        <v>0</v>
      </c>
      <c r="O117" s="12">
        <v>0</v>
      </c>
      <c r="P117" s="12"/>
      <c r="Q117" s="12"/>
      <c r="R117" s="12"/>
      <c r="S117" s="12"/>
      <c r="T117" s="12"/>
      <c r="U117" s="14"/>
      <c r="V117" s="14"/>
      <c r="W117" s="12"/>
      <c r="X117" s="14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>
        <f t="shared" si="16"/>
        <v>0</v>
      </c>
      <c r="AN117" s="12"/>
      <c r="AO117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2024-02-09T09:57:33Z</dcterms:modified>
</cp:coreProperties>
</file>