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W419" i="1" s="1"/>
  <c r="V410" i="1"/>
  <c r="M410" i="1"/>
  <c r="U406" i="1"/>
  <c r="U405" i="1"/>
  <c r="V404" i="1"/>
  <c r="M404" i="1"/>
  <c r="U402" i="1"/>
  <c r="U401" i="1"/>
  <c r="W400" i="1"/>
  <c r="W401" i="1" s="1"/>
  <c r="V400" i="1"/>
  <c r="M400" i="1"/>
  <c r="U398" i="1"/>
  <c r="U397" i="1"/>
  <c r="V396" i="1"/>
  <c r="W396" i="1" s="1"/>
  <c r="W397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V397" i="1" s="1"/>
  <c r="M390" i="1"/>
  <c r="U388" i="1"/>
  <c r="U387" i="1"/>
  <c r="W386" i="1"/>
  <c r="V386" i="1"/>
  <c r="M386" i="1"/>
  <c r="W385" i="1"/>
  <c r="W387" i="1" s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V360" i="1" s="1"/>
  <c r="M350" i="1"/>
  <c r="V349" i="1"/>
  <c r="W349" i="1" s="1"/>
  <c r="M349" i="1"/>
  <c r="V348" i="1"/>
  <c r="W348" i="1" s="1"/>
  <c r="M348" i="1"/>
  <c r="W347" i="1"/>
  <c r="V347" i="1"/>
  <c r="M347" i="1"/>
  <c r="V345" i="1"/>
  <c r="U345" i="1"/>
  <c r="U344" i="1"/>
  <c r="W343" i="1"/>
  <c r="V343" i="1"/>
  <c r="M343" i="1"/>
  <c r="W342" i="1"/>
  <c r="W344" i="1" s="1"/>
  <c r="V342" i="1"/>
  <c r="M342" i="1"/>
  <c r="U338" i="1"/>
  <c r="W337" i="1"/>
  <c r="U337" i="1"/>
  <c r="W336" i="1"/>
  <c r="V336" i="1"/>
  <c r="M336" i="1"/>
  <c r="U334" i="1"/>
  <c r="U333" i="1"/>
  <c r="W332" i="1"/>
  <c r="W333" i="1" s="1"/>
  <c r="V332" i="1"/>
  <c r="M332" i="1"/>
  <c r="V331" i="1"/>
  <c r="W331" i="1" s="1"/>
  <c r="M331" i="1"/>
  <c r="V330" i="1"/>
  <c r="W330" i="1" s="1"/>
  <c r="M330" i="1"/>
  <c r="W329" i="1"/>
  <c r="V329" i="1"/>
  <c r="V333" i="1" s="1"/>
  <c r="M329" i="1"/>
  <c r="V327" i="1"/>
  <c r="U327" i="1"/>
  <c r="U326" i="1"/>
  <c r="W325" i="1"/>
  <c r="V325" i="1"/>
  <c r="M325" i="1"/>
  <c r="W324" i="1"/>
  <c r="W326" i="1" s="1"/>
  <c r="V324" i="1"/>
  <c r="V326" i="1" s="1"/>
  <c r="M324" i="1"/>
  <c r="U322" i="1"/>
  <c r="W321" i="1"/>
  <c r="U321" i="1"/>
  <c r="W320" i="1"/>
  <c r="V320" i="1"/>
  <c r="M320" i="1"/>
  <c r="V319" i="1"/>
  <c r="W319" i="1" s="1"/>
  <c r="M319" i="1"/>
  <c r="V318" i="1"/>
  <c r="W318" i="1" s="1"/>
  <c r="M318" i="1"/>
  <c r="W317" i="1"/>
  <c r="V317" i="1"/>
  <c r="N479" i="1" s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U305" i="1"/>
  <c r="W304" i="1"/>
  <c r="V304" i="1"/>
  <c r="M304" i="1"/>
  <c r="W303" i="1"/>
  <c r="W305" i="1" s="1"/>
  <c r="V303" i="1"/>
  <c r="V305" i="1" s="1"/>
  <c r="M303" i="1"/>
  <c r="U301" i="1"/>
  <c r="U300" i="1"/>
  <c r="W299" i="1"/>
  <c r="V299" i="1"/>
  <c r="M299" i="1"/>
  <c r="V298" i="1"/>
  <c r="W298" i="1" s="1"/>
  <c r="M298" i="1"/>
  <c r="V297" i="1"/>
  <c r="W297" i="1" s="1"/>
  <c r="W296" i="1"/>
  <c r="W300" i="1" s="1"/>
  <c r="V296" i="1"/>
  <c r="M296" i="1"/>
  <c r="V295" i="1"/>
  <c r="W295" i="1" s="1"/>
  <c r="M295" i="1"/>
  <c r="V294" i="1"/>
  <c r="W294" i="1" s="1"/>
  <c r="M294" i="1"/>
  <c r="W293" i="1"/>
  <c r="V293" i="1"/>
  <c r="M293" i="1"/>
  <c r="W292" i="1"/>
  <c r="V292" i="1"/>
  <c r="M292" i="1"/>
  <c r="U288" i="1"/>
  <c r="U287" i="1"/>
  <c r="W286" i="1"/>
  <c r="W287" i="1" s="1"/>
  <c r="V286" i="1"/>
  <c r="M286" i="1"/>
  <c r="U284" i="1"/>
  <c r="W283" i="1"/>
  <c r="U283" i="1"/>
  <c r="W282" i="1"/>
  <c r="V282" i="1"/>
  <c r="M282" i="1"/>
  <c r="U280" i="1"/>
  <c r="U279" i="1"/>
  <c r="W278" i="1"/>
  <c r="V278" i="1"/>
  <c r="L479" i="1" s="1"/>
  <c r="V277" i="1"/>
  <c r="W277" i="1" s="1"/>
  <c r="M277" i="1"/>
  <c r="W276" i="1"/>
  <c r="W279" i="1" s="1"/>
  <c r="V276" i="1"/>
  <c r="V279" i="1" s="1"/>
  <c r="M276" i="1"/>
  <c r="V274" i="1"/>
  <c r="U274" i="1"/>
  <c r="V273" i="1"/>
  <c r="U273" i="1"/>
  <c r="W272" i="1"/>
  <c r="W273" i="1" s="1"/>
  <c r="V272" i="1"/>
  <c r="M272" i="1"/>
  <c r="V269" i="1"/>
  <c r="U269" i="1"/>
  <c r="U268" i="1"/>
  <c r="W267" i="1"/>
  <c r="V267" i="1"/>
  <c r="M267" i="1"/>
  <c r="W266" i="1"/>
  <c r="W268" i="1" s="1"/>
  <c r="V266" i="1"/>
  <c r="V268" i="1" s="1"/>
  <c r="M266" i="1"/>
  <c r="U264" i="1"/>
  <c r="U263" i="1"/>
  <c r="W262" i="1"/>
  <c r="V262" i="1"/>
  <c r="M262" i="1"/>
  <c r="V261" i="1"/>
  <c r="W261" i="1" s="1"/>
  <c r="M261" i="1"/>
  <c r="V260" i="1"/>
  <c r="W260" i="1" s="1"/>
  <c r="M260" i="1"/>
  <c r="W259" i="1"/>
  <c r="V259" i="1"/>
  <c r="M259" i="1"/>
  <c r="W258" i="1"/>
  <c r="V258" i="1"/>
  <c r="V257" i="1"/>
  <c r="W257" i="1" s="1"/>
  <c r="M257" i="1"/>
  <c r="W256" i="1"/>
  <c r="W263" i="1" s="1"/>
  <c r="V256" i="1"/>
  <c r="K479" i="1" s="1"/>
  <c r="M256" i="1"/>
  <c r="U253" i="1"/>
  <c r="U252" i="1"/>
  <c r="W251" i="1"/>
  <c r="V251" i="1"/>
  <c r="M251" i="1"/>
  <c r="V250" i="1"/>
  <c r="W250" i="1" s="1"/>
  <c r="M250" i="1"/>
  <c r="V249" i="1"/>
  <c r="V253" i="1" s="1"/>
  <c r="M249" i="1"/>
  <c r="U247" i="1"/>
  <c r="V246" i="1"/>
  <c r="U246" i="1"/>
  <c r="V245" i="1"/>
  <c r="W245" i="1" s="1"/>
  <c r="M245" i="1"/>
  <c r="V244" i="1"/>
  <c r="W244" i="1" s="1"/>
  <c r="V243" i="1"/>
  <c r="V247" i="1" s="1"/>
  <c r="U241" i="1"/>
  <c r="W240" i="1"/>
  <c r="V240" i="1"/>
  <c r="U240" i="1"/>
  <c r="V239" i="1"/>
  <c r="W239" i="1" s="1"/>
  <c r="M239" i="1"/>
  <c r="V238" i="1"/>
  <c r="W238" i="1" s="1"/>
  <c r="M238" i="1"/>
  <c r="W237" i="1"/>
  <c r="V237" i="1"/>
  <c r="V241" i="1" s="1"/>
  <c r="M237" i="1"/>
  <c r="V235" i="1"/>
  <c r="U235" i="1"/>
  <c r="U234" i="1"/>
  <c r="W233" i="1"/>
  <c r="V233" i="1"/>
  <c r="M233" i="1"/>
  <c r="W232" i="1"/>
  <c r="V232" i="1"/>
  <c r="M232" i="1"/>
  <c r="V231" i="1"/>
  <c r="W231" i="1" s="1"/>
  <c r="M231" i="1"/>
  <c r="V230" i="1"/>
  <c r="W230" i="1" s="1"/>
  <c r="M230" i="1"/>
  <c r="W229" i="1"/>
  <c r="V229" i="1"/>
  <c r="M229" i="1"/>
  <c r="W228" i="1"/>
  <c r="V228" i="1"/>
  <c r="M228" i="1"/>
  <c r="U226" i="1"/>
  <c r="U225" i="1"/>
  <c r="W224" i="1"/>
  <c r="W225" i="1" s="1"/>
  <c r="V224" i="1"/>
  <c r="M224" i="1"/>
  <c r="V223" i="1"/>
  <c r="W223" i="1" s="1"/>
  <c r="M223" i="1"/>
  <c r="V222" i="1"/>
  <c r="W222" i="1" s="1"/>
  <c r="M222" i="1"/>
  <c r="W221" i="1"/>
  <c r="V221" i="1"/>
  <c r="V225" i="1" s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V212" i="1"/>
  <c r="W212" i="1" s="1"/>
  <c r="M212" i="1"/>
  <c r="V211" i="1"/>
  <c r="W211" i="1" s="1"/>
  <c r="M211" i="1"/>
  <c r="V210" i="1"/>
  <c r="W210" i="1" s="1"/>
  <c r="M210" i="1"/>
  <c r="W209" i="1"/>
  <c r="V209" i="1"/>
  <c r="M209" i="1"/>
  <c r="V208" i="1"/>
  <c r="W208" i="1" s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V199" i="1"/>
  <c r="M199" i="1"/>
  <c r="U196" i="1"/>
  <c r="V195" i="1"/>
  <c r="U195" i="1"/>
  <c r="V194" i="1"/>
  <c r="W194" i="1" s="1"/>
  <c r="M194" i="1"/>
  <c r="V193" i="1"/>
  <c r="V196" i="1" s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V186" i="1"/>
  <c r="W186" i="1" s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V190" i="1" s="1"/>
  <c r="W172" i="1"/>
  <c r="V172" i="1"/>
  <c r="M172" i="1"/>
  <c r="U170" i="1"/>
  <c r="V169" i="1"/>
  <c r="U169" i="1"/>
  <c r="W168" i="1"/>
  <c r="V168" i="1"/>
  <c r="M168" i="1"/>
  <c r="V167" i="1"/>
  <c r="W167" i="1" s="1"/>
  <c r="M167" i="1"/>
  <c r="W166" i="1"/>
  <c r="V166" i="1"/>
  <c r="M166" i="1"/>
  <c r="V165" i="1"/>
  <c r="W165" i="1" s="1"/>
  <c r="M165" i="1"/>
  <c r="U163" i="1"/>
  <c r="V162" i="1"/>
  <c r="U162" i="1"/>
  <c r="V161" i="1"/>
  <c r="W161" i="1" s="1"/>
  <c r="M161" i="1"/>
  <c r="W160" i="1"/>
  <c r="W162" i="1" s="1"/>
  <c r="V160" i="1"/>
  <c r="U158" i="1"/>
  <c r="U157" i="1"/>
  <c r="W156" i="1"/>
  <c r="V156" i="1"/>
  <c r="M156" i="1"/>
  <c r="V155" i="1"/>
  <c r="M155" i="1"/>
  <c r="U152" i="1"/>
  <c r="U151" i="1"/>
  <c r="W150" i="1"/>
  <c r="V150" i="1"/>
  <c r="M150" i="1"/>
  <c r="V149" i="1"/>
  <c r="W149" i="1" s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H479" i="1" s="1"/>
  <c r="M143" i="1"/>
  <c r="U140" i="1"/>
  <c r="U139" i="1"/>
  <c r="W138" i="1"/>
  <c r="V138" i="1"/>
  <c r="M138" i="1"/>
  <c r="V137" i="1"/>
  <c r="V139" i="1" s="1"/>
  <c r="M137" i="1"/>
  <c r="W136" i="1"/>
  <c r="V136" i="1"/>
  <c r="M136" i="1"/>
  <c r="U132" i="1"/>
  <c r="U131" i="1"/>
  <c r="W130" i="1"/>
  <c r="V130" i="1"/>
  <c r="M130" i="1"/>
  <c r="V129" i="1"/>
  <c r="W129" i="1" s="1"/>
  <c r="M129" i="1"/>
  <c r="W128" i="1"/>
  <c r="V128" i="1"/>
  <c r="M128" i="1"/>
  <c r="V127" i="1"/>
  <c r="F479" i="1" s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V123" i="1" s="1"/>
  <c r="M118" i="1"/>
  <c r="U116" i="1"/>
  <c r="U115" i="1"/>
  <c r="V114" i="1"/>
  <c r="W114" i="1" s="1"/>
  <c r="V113" i="1"/>
  <c r="W113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W107" i="1" s="1"/>
  <c r="M107" i="1"/>
  <c r="W106" i="1"/>
  <c r="V106" i="1"/>
  <c r="W105" i="1"/>
  <c r="W115" i="1" s="1"/>
  <c r="V105" i="1"/>
  <c r="V115" i="1" s="1"/>
  <c r="U103" i="1"/>
  <c r="U102" i="1"/>
  <c r="V101" i="1"/>
  <c r="W101" i="1" s="1"/>
  <c r="M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V103" i="1" s="1"/>
  <c r="M95" i="1"/>
  <c r="W94" i="1"/>
  <c r="V94" i="1"/>
  <c r="M94" i="1"/>
  <c r="V93" i="1"/>
  <c r="W93" i="1" s="1"/>
  <c r="M93" i="1"/>
  <c r="W92" i="1"/>
  <c r="V92" i="1"/>
  <c r="W91" i="1"/>
  <c r="V91" i="1"/>
  <c r="V102" i="1" s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V89" i="1" s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V79" i="1" s="1"/>
  <c r="U60" i="1"/>
  <c r="U59" i="1"/>
  <c r="W58" i="1"/>
  <c r="V58" i="1"/>
  <c r="W57" i="1"/>
  <c r="V57" i="1"/>
  <c r="M57" i="1"/>
  <c r="V56" i="1"/>
  <c r="W56" i="1" s="1"/>
  <c r="M56" i="1"/>
  <c r="W55" i="1"/>
  <c r="V55" i="1"/>
  <c r="V60" i="1" s="1"/>
  <c r="U52" i="1"/>
  <c r="U51" i="1"/>
  <c r="V50" i="1"/>
  <c r="V52" i="1" s="1"/>
  <c r="M50" i="1"/>
  <c r="W49" i="1"/>
  <c r="V49" i="1"/>
  <c r="M49" i="1"/>
  <c r="U45" i="1"/>
  <c r="V44" i="1"/>
  <c r="U44" i="1"/>
  <c r="W43" i="1"/>
  <c r="W44" i="1" s="1"/>
  <c r="V43" i="1"/>
  <c r="V45" i="1" s="1"/>
  <c r="M43" i="1"/>
  <c r="U41" i="1"/>
  <c r="V40" i="1"/>
  <c r="U40" i="1"/>
  <c r="W39" i="1"/>
  <c r="W40" i="1" s="1"/>
  <c r="V39" i="1"/>
  <c r="V41" i="1" s="1"/>
  <c r="M39" i="1"/>
  <c r="U37" i="1"/>
  <c r="V36" i="1"/>
  <c r="U36" i="1"/>
  <c r="W35" i="1"/>
  <c r="W36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V32" i="1" s="1"/>
  <c r="M28" i="1"/>
  <c r="W27" i="1"/>
  <c r="V27" i="1"/>
  <c r="M27" i="1"/>
  <c r="V26" i="1"/>
  <c r="V33" i="1" s="1"/>
  <c r="M26" i="1"/>
  <c r="V24" i="1"/>
  <c r="U24" i="1"/>
  <c r="U469" i="1" s="1"/>
  <c r="U23" i="1"/>
  <c r="U473" i="1" s="1"/>
  <c r="V22" i="1"/>
  <c r="V23" i="1" s="1"/>
  <c r="M22" i="1"/>
  <c r="H10" i="1"/>
  <c r="H9" i="1"/>
  <c r="A9" i="1"/>
  <c r="F10" i="1" s="1"/>
  <c r="D7" i="1"/>
  <c r="N6" i="1"/>
  <c r="M2" i="1"/>
  <c r="W59" i="1" l="1"/>
  <c r="W151" i="1"/>
  <c r="V80" i="1"/>
  <c r="V469" i="1" s="1"/>
  <c r="V116" i="1"/>
  <c r="V131" i="1"/>
  <c r="D479" i="1"/>
  <c r="J9" i="1"/>
  <c r="W28" i="1"/>
  <c r="C479" i="1"/>
  <c r="W50" i="1"/>
  <c r="W51" i="1" s="1"/>
  <c r="W83" i="1"/>
  <c r="W88" i="1" s="1"/>
  <c r="W95" i="1"/>
  <c r="W102" i="1" s="1"/>
  <c r="W127" i="1"/>
  <c r="W131" i="1" s="1"/>
  <c r="G479" i="1"/>
  <c r="W137" i="1"/>
  <c r="W139" i="1" s="1"/>
  <c r="V140" i="1"/>
  <c r="W169" i="1"/>
  <c r="V234" i="1"/>
  <c r="V283" i="1"/>
  <c r="V284" i="1"/>
  <c r="V300" i="1"/>
  <c r="M479" i="1"/>
  <c r="V301" i="1"/>
  <c r="V337" i="1"/>
  <c r="V338" i="1"/>
  <c r="W360" i="1"/>
  <c r="V361" i="1"/>
  <c r="V381" i="1"/>
  <c r="V382" i="1"/>
  <c r="V405" i="1"/>
  <c r="V406" i="1"/>
  <c r="V457" i="1"/>
  <c r="V463" i="1"/>
  <c r="V462" i="1"/>
  <c r="S479" i="1"/>
  <c r="V468" i="1"/>
  <c r="W466" i="1"/>
  <c r="W467" i="1" s="1"/>
  <c r="B479" i="1"/>
  <c r="V470" i="1"/>
  <c r="V59" i="1"/>
  <c r="V124" i="1"/>
  <c r="V151" i="1"/>
  <c r="V157" i="1"/>
  <c r="I479" i="1"/>
  <c r="V158" i="1"/>
  <c r="V170" i="1"/>
  <c r="V191" i="1"/>
  <c r="W234" i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V471" i="1"/>
  <c r="J479" i="1"/>
  <c r="V214" i="1"/>
  <c r="W199" i="1"/>
  <c r="W214" i="1" s="1"/>
  <c r="V252" i="1"/>
  <c r="W249" i="1"/>
  <c r="W252" i="1" s="1"/>
  <c r="A10" i="1"/>
  <c r="E479" i="1"/>
  <c r="F9" i="1"/>
  <c r="W22" i="1"/>
  <c r="W23" i="1" s="1"/>
  <c r="W26" i="1"/>
  <c r="W32" i="1" s="1"/>
  <c r="V51" i="1"/>
  <c r="V473" i="1" s="1"/>
  <c r="W63" i="1"/>
  <c r="W79" i="1" s="1"/>
  <c r="W118" i="1"/>
  <c r="W123" i="1" s="1"/>
  <c r="V132" i="1"/>
  <c r="V152" i="1"/>
  <c r="W155" i="1"/>
  <c r="W157" i="1" s="1"/>
  <c r="V163" i="1"/>
  <c r="W173" i="1"/>
  <c r="W190" i="1" s="1"/>
  <c r="V215" i="1"/>
  <c r="W243" i="1"/>
  <c r="W246" i="1" s="1"/>
  <c r="V287" i="1"/>
  <c r="V288" i="1"/>
  <c r="O479" i="1"/>
  <c r="V344" i="1"/>
  <c r="W367" i="1"/>
  <c r="V378" i="1"/>
  <c r="V401" i="1"/>
  <c r="V402" i="1"/>
  <c r="V419" i="1"/>
  <c r="Q479" i="1"/>
  <c r="V420" i="1"/>
  <c r="W433" i="1"/>
  <c r="V434" i="1"/>
  <c r="V458" i="1"/>
  <c r="P479" i="1"/>
  <c r="V226" i="1"/>
  <c r="V264" i="1"/>
  <c r="V280" i="1"/>
  <c r="V322" i="1"/>
  <c r="V334" i="1"/>
  <c r="V367" i="1"/>
  <c r="V398" i="1"/>
  <c r="V433" i="1"/>
  <c r="W193" i="1"/>
  <c r="W195" i="1" s="1"/>
  <c r="V263" i="1"/>
  <c r="V321" i="1"/>
  <c r="W443" i="1"/>
  <c r="W445" i="1" s="1"/>
  <c r="V446" i="1"/>
  <c r="W460" i="1"/>
  <c r="W462" i="1" s="1"/>
  <c r="V472" i="1" l="1"/>
  <c r="W474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<sst xmlns="http://schemas.openxmlformats.org/spreadsheetml/2006/main" count="1723" uniqueCount="655">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</sst>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 t="s">
        <v>654</v>
      </c>
      <c r="I5" s="382"/>
      <c r="J5" s="382"/>
      <c r="K5" s="383"/>
      <c r="M5" s="25" t="s">
        <v>10</v>
      </c>
      <c r="N5" s="434">
        <v>45227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0.375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450</v>
      </c>
      <c r="V65" s="312">
        <f t="shared" si="2"/>
        <v>453.6</v>
      </c>
      <c r="W65" s="37">
        <f>IFERROR(IF(V65=0,"",ROUNDUP(V65/H65,0)*0.02175),"")</f>
        <v>0.91349999999999998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50</v>
      </c>
      <c r="V66" s="312">
        <f t="shared" si="2"/>
        <v>54</v>
      </c>
      <c r="W66" s="37">
        <f>IFERROR(IF(V66=0,"",ROUNDUP(V66/H66,0)*0.02175),"")</f>
        <v>0.10874999999999999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30</v>
      </c>
      <c r="V69" s="312">
        <f t="shared" si="2"/>
        <v>32</v>
      </c>
      <c r="W69" s="37">
        <f t="shared" si="3"/>
        <v>7.4959999999999999E-2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27</v>
      </c>
      <c r="V77" s="312">
        <f t="shared" si="2"/>
        <v>27</v>
      </c>
      <c r="W77" s="37">
        <f>IFERROR(IF(V77=0,"",ROUNDUP(V77/H77,0)*0.00937),"")</f>
        <v>5.6219999999999999E-2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59.796296296296291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61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1.1534299999999997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557</v>
      </c>
      <c r="V80" s="313">
        <f>IFERROR(SUM(V63:V78),"0")</f>
        <v>566.6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200</v>
      </c>
      <c r="V106" s="312">
        <f t="shared" si="6"/>
        <v>201.60000000000002</v>
      </c>
      <c r="W106" s="37">
        <f>IFERROR(IF(V106=0,"",ROUNDUP(V106/H106,0)*0.02175),"")</f>
        <v>0.52200000000000002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135</v>
      </c>
      <c r="V110" s="312">
        <f t="shared" si="6"/>
        <v>135</v>
      </c>
      <c r="W110" s="37">
        <f>IFERROR(IF(V110=0,"",ROUNDUP(V110/H110,0)*0.00753),"")</f>
        <v>0.3765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73.80952380952381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74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0.89850000000000008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335</v>
      </c>
      <c r="V116" s="313">
        <f>IFERROR(SUM(V105:V114),"0")</f>
        <v>336.6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300</v>
      </c>
      <c r="V127" s="312">
        <f>IFERROR(IF(U127="",0,CEILING((U127/$H127),1)*$H127),"")</f>
        <v>307.8</v>
      </c>
      <c r="W127" s="37">
        <f>IFERROR(IF(V127=0,"",ROUNDUP(V127/H127,0)*0.02175),"")</f>
        <v>0.8264999999999999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135</v>
      </c>
      <c r="V129" s="312">
        <f>IFERROR(IF(U129="",0,CEILING((U129/$H129),1)*$H129),"")</f>
        <v>135</v>
      </c>
      <c r="W129" s="37">
        <f>IFERROR(IF(V129=0,"",ROUNDUP(V129/H129,0)*0.00753),"")</f>
        <v>0.3765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87.037037037037038</v>
      </c>
      <c r="V131" s="313">
        <f>IFERROR(V127/H127,"0")+IFERROR(V128/H128,"0")+IFERROR(V129/H129,"0")+IFERROR(V130/H130,"0")</f>
        <v>88</v>
      </c>
      <c r="W131" s="313">
        <f>IFERROR(IF(W127="",0,W127),"0")+IFERROR(IF(W128="",0,W128),"0")+IFERROR(IF(W129="",0,W129),"0")+IFERROR(IF(W130="",0,W130),"0")</f>
        <v>1.2029999999999998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435</v>
      </c>
      <c r="V132" s="313">
        <f>IFERROR(SUM(V127:V130),"0")</f>
        <v>442.8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10</v>
      </c>
      <c r="V145" s="312">
        <f t="shared" si="7"/>
        <v>12.600000000000001</v>
      </c>
      <c r="W145" s="37">
        <f>IFERROR(IF(V145=0,"",ROUNDUP(V145/H145,0)*0.00753),"")</f>
        <v>2.2589999999999999E-2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42</v>
      </c>
      <c r="V146" s="312">
        <f t="shared" si="7"/>
        <v>42</v>
      </c>
      <c r="W146" s="37">
        <f>IFERROR(IF(V146=0,"",ROUNDUP(V146/H146,0)*0.00502),"")</f>
        <v>0.1004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8.75</v>
      </c>
      <c r="V149" s="312">
        <f t="shared" si="7"/>
        <v>10.5</v>
      </c>
      <c r="W149" s="37">
        <f>IFERROR(IF(V149=0,"",ROUNDUP(V149/H149,0)*0.00502),"")</f>
        <v>2.5100000000000001E-2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26.547619047619044</v>
      </c>
      <c r="V151" s="313">
        <f>IFERROR(V143/H143,"0")+IFERROR(V144/H144,"0")+IFERROR(V145/H145,"0")+IFERROR(V146/H146,"0")+IFERROR(V147/H147,"0")+IFERROR(V148/H148,"0")+IFERROR(V149/H149,"0")+IFERROR(V150/H150,"0")</f>
        <v>28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0.14809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60.75</v>
      </c>
      <c r="V152" s="313">
        <f>IFERROR(SUM(V143:V150),"0")</f>
        <v>65.099999999999994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160</v>
      </c>
      <c r="V165" s="312">
        <f>IFERROR(IF(U165="",0,CEILING((U165/$H165),1)*$H165),"")</f>
        <v>162</v>
      </c>
      <c r="W165" s="37">
        <f>IFERROR(IF(V165=0,"",ROUNDUP(V165/H165,0)*0.00937),"")</f>
        <v>0.28110000000000002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60</v>
      </c>
      <c r="V166" s="312">
        <f>IFERROR(IF(U166="",0,CEILING((U166/$H166),1)*$H166),"")</f>
        <v>64.800000000000011</v>
      </c>
      <c r="W166" s="37">
        <f>IFERROR(IF(V166=0,"",ROUNDUP(V166/H166,0)*0.00937),"")</f>
        <v>0.11244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40.740740740740733</v>
      </c>
      <c r="V169" s="313">
        <f>IFERROR(V165/H165,"0")+IFERROR(V166/H166,"0")+IFERROR(V167/H167,"0")+IFERROR(V168/H168,"0")</f>
        <v>42</v>
      </c>
      <c r="W169" s="313">
        <f>IFERROR(IF(W165="",0,W165),"0")+IFERROR(IF(W166="",0,W166),"0")+IFERROR(IF(W167="",0,W167),"0")+IFERROR(IF(W168="",0,W168),"0")</f>
        <v>0.39354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220</v>
      </c>
      <c r="V170" s="313">
        <f>IFERROR(SUM(V165:V168),"0")</f>
        <v>226.8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550</v>
      </c>
      <c r="V173" s="312">
        <f t="shared" si="8"/>
        <v>556.79999999999995</v>
      </c>
      <c r="W173" s="37">
        <f>IFERROR(IF(V173=0,"",ROUNDUP(V173/H173,0)*0.02175),"")</f>
        <v>1.3919999999999999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300</v>
      </c>
      <c r="V179" s="312">
        <f t="shared" si="8"/>
        <v>300</v>
      </c>
      <c r="W179" s="37">
        <f>IFERROR(IF(V179=0,"",ROUNDUP(V179/H179,0)*0.00753),"")</f>
        <v>0.94125000000000003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320</v>
      </c>
      <c r="V182" s="312">
        <f t="shared" si="8"/>
        <v>321.59999999999997</v>
      </c>
      <c r="W182" s="37">
        <f>IFERROR(IF(V182=0,"",ROUNDUP(V182/H182,0)*0.00753),"")</f>
        <v>1.00902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160</v>
      </c>
      <c r="V184" s="312">
        <f t="shared" si="8"/>
        <v>160.79999999999998</v>
      </c>
      <c r="W184" s="37">
        <f t="shared" ref="W184:W189" si="9">IFERROR(IF(V184=0,"",ROUNDUP(V184/H184,0)*0.00753),"")</f>
        <v>0.50451000000000001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200</v>
      </c>
      <c r="V185" s="312">
        <f t="shared" si="8"/>
        <v>201.6</v>
      </c>
      <c r="W185" s="37">
        <f t="shared" si="9"/>
        <v>0.63251999999999997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140</v>
      </c>
      <c r="V186" s="312">
        <f t="shared" si="8"/>
        <v>141.6</v>
      </c>
      <c r="W186" s="37">
        <f t="shared" si="9"/>
        <v>0.44427</v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40</v>
      </c>
      <c r="V188" s="312">
        <f t="shared" si="8"/>
        <v>40.799999999999997</v>
      </c>
      <c r="W188" s="37">
        <f t="shared" si="9"/>
        <v>0.12801000000000001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140</v>
      </c>
      <c r="V189" s="312">
        <f t="shared" si="8"/>
        <v>141.6</v>
      </c>
      <c r="W189" s="37">
        <f t="shared" si="9"/>
        <v>0.44427</v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604.88505747126442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609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5.4958500000000008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1850</v>
      </c>
      <c r="V191" s="313">
        <f>IFERROR(SUM(V172:V189),"0")</f>
        <v>1864.7999999999995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40</v>
      </c>
      <c r="V193" s="312">
        <f>IFERROR(IF(U193="",0,CEILING((U193/$H193),1)*$H193),"")</f>
        <v>40.799999999999997</v>
      </c>
      <c r="W193" s="37">
        <f>IFERROR(IF(V193=0,"",ROUNDUP(V193/H193,0)*0.00753),"")</f>
        <v>0.12801000000000001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28</v>
      </c>
      <c r="V194" s="312">
        <f>IFERROR(IF(U194="",0,CEILING((U194/$H194),1)*$H194),"")</f>
        <v>28.799999999999997</v>
      </c>
      <c r="W194" s="37">
        <f>IFERROR(IF(V194=0,"",ROUNDUP(V194/H194,0)*0.00753),"")</f>
        <v>9.0359999999999996E-2</v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28.333333333333336</v>
      </c>
      <c r="V195" s="313">
        <f>IFERROR(V193/H193,"0")+IFERROR(V194/H194,"0")</f>
        <v>29</v>
      </c>
      <c r="W195" s="313">
        <f>IFERROR(IF(W193="",0,W193),"0")+IFERROR(IF(W194="",0,W194),"0")</f>
        <v>0.21837000000000001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68</v>
      </c>
      <c r="V196" s="313">
        <f>IFERROR(SUM(V193:V194),"0")</f>
        <v>69.599999999999994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60</v>
      </c>
      <c r="V221" s="312">
        <f>IFERROR(IF(U221="",0,CEILING((U221/$H221),1)*$H221),"")</f>
        <v>63</v>
      </c>
      <c r="W221" s="37">
        <f>IFERROR(IF(V221=0,"",ROUNDUP(V221/H221,0)*0.00753),"")</f>
        <v>0.11295000000000001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80</v>
      </c>
      <c r="V222" s="312">
        <f>IFERROR(IF(U222="",0,CEILING((U222/$H222),1)*$H222),"")</f>
        <v>84</v>
      </c>
      <c r="W222" s="37">
        <f>IFERROR(IF(V222=0,"",ROUNDUP(V222/H222,0)*0.00753),"")</f>
        <v>0.15060000000000001</v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40.25</v>
      </c>
      <c r="V224" s="312">
        <f>IFERROR(IF(U224="",0,CEILING((U224/$H224),1)*$H224),"")</f>
        <v>42</v>
      </c>
      <c r="W224" s="37">
        <f>IFERROR(IF(V224=0,"",ROUNDUP(V224/H224,0)*0.00502),"")</f>
        <v>0.1004</v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52.499999999999993</v>
      </c>
      <c r="V225" s="313">
        <f>IFERROR(V221/H221,"0")+IFERROR(V222/H222,"0")+IFERROR(V223/H223,"0")+IFERROR(V224/H224,"0")</f>
        <v>55</v>
      </c>
      <c r="W225" s="313">
        <f>IFERROR(IF(W221="",0,W221),"0")+IFERROR(IF(W222="",0,W222),"0")+IFERROR(IF(W223="",0,W223),"0")+IFERROR(IF(W224="",0,W224),"0")</f>
        <v>0.36395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180.25</v>
      </c>
      <c r="V226" s="313">
        <f>IFERROR(SUM(V221:V224),"0")</f>
        <v>189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80</v>
      </c>
      <c r="V228" s="312">
        <f t="shared" ref="V228:V233" si="12">IFERROR(IF(U228="",0,CEILING((U228/$H228),1)*$H228),"")</f>
        <v>81</v>
      </c>
      <c r="W228" s="37">
        <f>IFERROR(IF(V228=0,"",ROUNDUP(V228/H228,0)*0.02175),"")</f>
        <v>0.21749999999999997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9.8765432098765444</v>
      </c>
      <c r="V234" s="313">
        <f>IFERROR(V228/H228,"0")+IFERROR(V229/H229,"0")+IFERROR(V230/H230,"0")+IFERROR(V231/H231,"0")+IFERROR(V232/H232,"0")+IFERROR(V233/H233,"0")</f>
        <v>10</v>
      </c>
      <c r="W234" s="313">
        <f>IFERROR(IF(W228="",0,W228),"0")+IFERROR(IF(W229="",0,W229),"0")+IFERROR(IF(W230="",0,W230),"0")+IFERROR(IF(W231="",0,W231),"0")+IFERROR(IF(W232="",0,W232),"0")+IFERROR(IF(W233="",0,W233),"0")</f>
        <v>0.21749999999999997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80</v>
      </c>
      <c r="V235" s="313">
        <f>IFERROR(SUM(V228:V233),"0")</f>
        <v>81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400</v>
      </c>
      <c r="V238" s="312">
        <f>IFERROR(IF(U238="",0,CEILING((U238/$H238),1)*$H238),"")</f>
        <v>405.59999999999997</v>
      </c>
      <c r="W238" s="37">
        <f>IFERROR(IF(V238=0,"",ROUNDUP(V238/H238,0)*0.02175),"")</f>
        <v>1.131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51.282051282051285</v>
      </c>
      <c r="V240" s="313">
        <f>IFERROR(V237/H237,"0")+IFERROR(V238/H238,"0")+IFERROR(V239/H239,"0")</f>
        <v>52</v>
      </c>
      <c r="W240" s="313">
        <f>IFERROR(IF(W237="",0,W237),"0")+IFERROR(IF(W238="",0,W238),"0")+IFERROR(IF(W239="",0,W239),"0")</f>
        <v>1.131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400</v>
      </c>
      <c r="V241" s="313">
        <f>IFERROR(SUM(V237:V239),"0")</f>
        <v>405.59999999999997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21</v>
      </c>
      <c r="V272" s="312">
        <f>IFERROR(IF(U272="",0,CEILING((U272/$H272),1)*$H272),"")</f>
        <v>21.6</v>
      </c>
      <c r="W272" s="37">
        <f>IFERROR(IF(V272=0,"",ROUNDUP(V272/H272,0)*0.00753),"")</f>
        <v>9.0359999999999996E-2</v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11.666666666666666</v>
      </c>
      <c r="V273" s="313">
        <f>IFERROR(V272/H272,"0")</f>
        <v>12</v>
      </c>
      <c r="W273" s="313">
        <f>IFERROR(IF(W272="",0,W272),"0")</f>
        <v>9.0359999999999996E-2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21</v>
      </c>
      <c r="V274" s="313">
        <f>IFERROR(SUM(V272:V272),"0")</f>
        <v>21.6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126</v>
      </c>
      <c r="V277" s="312">
        <f>IFERROR(IF(U277="",0,CEILING((U277/$H277),1)*$H277),"")</f>
        <v>126</v>
      </c>
      <c r="W277" s="37">
        <f>IFERROR(IF(V277=0,"",ROUNDUP(V277/H277,0)*0.00753),"")</f>
        <v>0.3765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50</v>
      </c>
      <c r="V279" s="313">
        <f>IFERROR(V276/H276,"0")+IFERROR(V277/H277,"0")+IFERROR(V278/H278,"0")</f>
        <v>50</v>
      </c>
      <c r="W279" s="313">
        <f>IFERROR(IF(W276="",0,W276),"0")+IFERROR(IF(W277="",0,W277),"0")+IFERROR(IF(W278="",0,W278),"0")</f>
        <v>0.3765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126</v>
      </c>
      <c r="V280" s="313">
        <f>IFERROR(SUM(V276:V278),"0")</f>
        <v>126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3000</v>
      </c>
      <c r="V293" s="312">
        <f t="shared" si="14"/>
        <v>3000</v>
      </c>
      <c r="W293" s="37">
        <f>IFERROR(IF(V293=0,"",ROUNDUP(V293/H293,0)*0.02175),"")</f>
        <v>4.3499999999999996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900</v>
      </c>
      <c r="V294" s="312">
        <f t="shared" si="14"/>
        <v>900</v>
      </c>
      <c r="W294" s="37">
        <f>IFERROR(IF(V294=0,"",ROUNDUP(V294/H294,0)*0.02175),"")</f>
        <v>1.3049999999999999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500</v>
      </c>
      <c r="V296" s="312">
        <f t="shared" si="14"/>
        <v>510</v>
      </c>
      <c r="W296" s="37">
        <f>IFERROR(IF(V296=0,"",ROUNDUP(V296/H296,0)*0.02175),"")</f>
        <v>0.73949999999999994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30</v>
      </c>
      <c r="V298" s="312">
        <f t="shared" si="14"/>
        <v>30</v>
      </c>
      <c r="W298" s="37">
        <f>IFERROR(IF(V298=0,"",ROUNDUP(V298/H298,0)*0.00937),"")</f>
        <v>5.6219999999999999E-2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299.33333333333331</v>
      </c>
      <c r="V300" s="313">
        <f>IFERROR(V292/H292,"0")+IFERROR(V293/H293,"0")+IFERROR(V294/H294,"0")+IFERROR(V295/H295,"0")+IFERROR(V296/H296,"0")+IFERROR(V297/H297,"0")+IFERROR(V298/H298,"0")+IFERROR(V299/H299,"0")</f>
        <v>300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6.4507199999999987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4430</v>
      </c>
      <c r="V301" s="313">
        <f>IFERROR(SUM(V292:V299),"0")</f>
        <v>4440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2000</v>
      </c>
      <c r="V303" s="312">
        <f>IFERROR(IF(U303="",0,CEILING((U303/$H303),1)*$H303),"")</f>
        <v>2010</v>
      </c>
      <c r="W303" s="37">
        <f>IFERROR(IF(V303=0,"",ROUNDUP(V303/H303,0)*0.02175),"")</f>
        <v>2.9144999999999999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133.33333333333334</v>
      </c>
      <c r="V305" s="313">
        <f>IFERROR(V303/H303,"0")+IFERROR(V304/H304,"0")</f>
        <v>134</v>
      </c>
      <c r="W305" s="313">
        <f>IFERROR(IF(W303="",0,W303),"0")+IFERROR(IF(W304="",0,W304),"0")</f>
        <v>2.9144999999999999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2000</v>
      </c>
      <c r="V306" s="313">
        <f>IFERROR(SUM(V303:V304),"0")</f>
        <v>2010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90</v>
      </c>
      <c r="V312" s="312">
        <f>IFERROR(IF(U312="",0,CEILING((U312/$H312),1)*$H312),"")</f>
        <v>93.6</v>
      </c>
      <c r="W312" s="37">
        <f>IFERROR(IF(V312=0,"",ROUNDUP(V312/H312,0)*0.02175),"")</f>
        <v>0.26100000000000001</v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11.538461538461538</v>
      </c>
      <c r="V313" s="313">
        <f>IFERROR(V312/H312,"0")</f>
        <v>12</v>
      </c>
      <c r="W313" s="313">
        <f>IFERROR(IF(W312="",0,W312),"0")</f>
        <v>0.26100000000000001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90</v>
      </c>
      <c r="V314" s="313">
        <f>IFERROR(SUM(V312:V312),"0")</f>
        <v>93.6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1300</v>
      </c>
      <c r="V329" s="312">
        <f>IFERROR(IF(U329="",0,CEILING((U329/$H329),1)*$H329),"")</f>
        <v>1302.5999999999999</v>
      </c>
      <c r="W329" s="37">
        <f>IFERROR(IF(V329=0,"",ROUNDUP(V329/H329,0)*0.02175),"")</f>
        <v>3.6322499999999995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166.66666666666666</v>
      </c>
      <c r="V333" s="313">
        <f>IFERROR(V329/H329,"0")+IFERROR(V330/H330,"0")+IFERROR(V331/H331,"0")+IFERROR(V332/H332,"0")</f>
        <v>167</v>
      </c>
      <c r="W333" s="313">
        <f>IFERROR(IF(W329="",0,W329),"0")+IFERROR(IF(W330="",0,W330),"0")+IFERROR(IF(W331="",0,W331),"0")+IFERROR(IF(W332="",0,W332),"0")</f>
        <v>3.6322499999999995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1300</v>
      </c>
      <c r="V334" s="313">
        <f>IFERROR(SUM(V329:V332),"0")</f>
        <v>1302.5999999999999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110</v>
      </c>
      <c r="V347" s="312">
        <f t="shared" ref="V347:V359" si="15">IFERROR(IF(U347="",0,CEILING((U347/$H347),1)*$H347),"")</f>
        <v>113.4</v>
      </c>
      <c r="W347" s="37">
        <f>IFERROR(IF(V347=0,"",ROUNDUP(V347/H347,0)*0.00753),"")</f>
        <v>0.20331000000000002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65</v>
      </c>
      <c r="V349" s="312">
        <f t="shared" si="15"/>
        <v>67.2</v>
      </c>
      <c r="W349" s="37">
        <f>IFERROR(IF(V349=0,"",ROUNDUP(V349/H349,0)*0.00753),"")</f>
        <v>0.12048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14</v>
      </c>
      <c r="V350" s="312">
        <f t="shared" si="15"/>
        <v>15.12</v>
      </c>
      <c r="W350" s="37">
        <f>IFERROR(IF(V350=0,"",ROUNDUP(V350/H350,0)*0.00753),"")</f>
        <v>6.7769999999999997E-2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9.8000000000000007</v>
      </c>
      <c r="V351" s="312">
        <f t="shared" si="15"/>
        <v>10.08</v>
      </c>
      <c r="W351" s="37">
        <f t="shared" ref="W351:W359" si="16">IFERROR(IF(V351=0,"",ROUNDUP(V351/H351,0)*0.00502),"")</f>
        <v>3.0120000000000001E-2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3.5</v>
      </c>
      <c r="V352" s="312">
        <f t="shared" si="15"/>
        <v>4.2</v>
      </c>
      <c r="W352" s="37">
        <f t="shared" si="16"/>
        <v>1.004E-2</v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33.6</v>
      </c>
      <c r="V355" s="312">
        <f t="shared" si="15"/>
        <v>33.6</v>
      </c>
      <c r="W355" s="37">
        <f t="shared" si="16"/>
        <v>0.1004</v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77.5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80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0.53212000000000004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235.9</v>
      </c>
      <c r="V361" s="313">
        <f>IFERROR(SUM(V347:V359),"0")</f>
        <v>243.60000000000002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210</v>
      </c>
      <c r="V412" s="312">
        <f t="shared" si="18"/>
        <v>211.20000000000002</v>
      </c>
      <c r="W412" s="37">
        <f>IFERROR(IF(V412=0,"",ROUNDUP(V412/H412,0)*0.01196),"")</f>
        <v>0.47839999999999999</v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800</v>
      </c>
      <c r="V413" s="312">
        <f t="shared" si="18"/>
        <v>802.56000000000006</v>
      </c>
      <c r="W413" s="37">
        <f>IFERROR(IF(V413=0,"",ROUNDUP(V413/H413,0)*0.01196),"")</f>
        <v>1.81792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191.28787878787878</v>
      </c>
      <c r="V419" s="313">
        <f>IFERROR(V410/H410,"0")+IFERROR(V411/H411,"0")+IFERROR(V412/H412,"0")+IFERROR(V413/H413,"0")+IFERROR(V414/H414,"0")+IFERROR(V415/H415,"0")+IFERROR(V416/H416,"0")+IFERROR(V417/H417,"0")+IFERROR(V418/H418,"0")</f>
        <v>192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2.2963200000000001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1010</v>
      </c>
      <c r="V420" s="313">
        <f>IFERROR(SUM(V410:V418),"0")</f>
        <v>1013.7600000000001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290</v>
      </c>
      <c r="V422" s="312">
        <f>IFERROR(IF(U422="",0,CEILING((U422/$H422),1)*$H422),"")</f>
        <v>290.40000000000003</v>
      </c>
      <c r="W422" s="37">
        <f>IFERROR(IF(V422=0,"",ROUNDUP(V422/H422,0)*0.01196),"")</f>
        <v>0.65780000000000005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54.924242424242422</v>
      </c>
      <c r="V424" s="313">
        <f>IFERROR(V422/H422,"0")+IFERROR(V423/H423,"0")</f>
        <v>55.000000000000007</v>
      </c>
      <c r="W424" s="313">
        <f>IFERROR(IF(W422="",0,W422),"0")+IFERROR(IF(W423="",0,W423),"0")</f>
        <v>0.65780000000000005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290</v>
      </c>
      <c r="V425" s="313">
        <f>IFERROR(SUM(V422:V423),"0")</f>
        <v>290.40000000000003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150</v>
      </c>
      <c r="V427" s="312">
        <f t="shared" ref="V427:V432" si="19">IFERROR(IF(U427="",0,CEILING((U427/$H427),1)*$H427),"")</f>
        <v>153.12</v>
      </c>
      <c r="W427" s="37">
        <f>IFERROR(IF(V427=0,"",ROUNDUP(V427/H427,0)*0.01196),"")</f>
        <v>0.34683999999999998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700</v>
      </c>
      <c r="V428" s="312">
        <f t="shared" si="19"/>
        <v>702.24</v>
      </c>
      <c r="W428" s="37">
        <f>IFERROR(IF(V428=0,"",ROUNDUP(V428/H428,0)*0.01196),"")</f>
        <v>1.5906800000000001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600</v>
      </c>
      <c r="V429" s="312">
        <f t="shared" si="19"/>
        <v>601.92000000000007</v>
      </c>
      <c r="W429" s="37">
        <f>IFERROR(IF(V429=0,"",ROUNDUP(V429/H429,0)*0.01196),"")</f>
        <v>1.36344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274.62121212121212</v>
      </c>
      <c r="V433" s="313">
        <f>IFERROR(V427/H427,"0")+IFERROR(V428/H428,"0")+IFERROR(V429/H429,"0")+IFERROR(V430/H430,"0")+IFERROR(V431/H431,"0")+IFERROR(V432/H432,"0")</f>
        <v>276</v>
      </c>
      <c r="W433" s="313">
        <f>IFERROR(IF(W427="",0,W427),"0")+IFERROR(IF(W428="",0,W428),"0")+IFERROR(IF(W429="",0,W429),"0")+IFERROR(IF(W430="",0,W430),"0")+IFERROR(IF(W431="",0,W431),"0")+IFERROR(IF(W432="",0,W432),"0")</f>
        <v>3.3009599999999999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1450</v>
      </c>
      <c r="V434" s="313">
        <f>IFERROR(SUM(V427:V432),"0")</f>
        <v>1457.2800000000002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350</v>
      </c>
      <c r="V466" s="312">
        <f>IFERROR(IF(U466="",0,CEILING((U466/$H466),1)*$H466),"")</f>
        <v>351</v>
      </c>
      <c r="W466" s="37">
        <f>IFERROR(IF(V466=0,"",ROUNDUP(V466/H466,0)*0.02175),"")</f>
        <v>0.9787499999999999</v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44.871794871794876</v>
      </c>
      <c r="V467" s="313">
        <f>IFERROR(V466/H466,"0")</f>
        <v>45</v>
      </c>
      <c r="W467" s="313">
        <f>IFERROR(IF(W466="",0,W466),"0")</f>
        <v>0.9787499999999999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350</v>
      </c>
      <c r="V468" s="313">
        <f>IFERROR(SUM(V466:V466),"0")</f>
        <v>351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15488.9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15597.740000000002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16372.0622847459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16487.966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29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29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17097.062284745902</v>
      </c>
      <c r="V472" s="313">
        <f>GrossWeightTotalR+PalletQtyTotalR*25</f>
        <v>17212.966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2350.5517919713325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2371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32.714509999999997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903.2</v>
      </c>
      <c r="F479" s="47">
        <f>IFERROR(V127*1,"0")+IFERROR(V128*1,"0")+IFERROR(V129*1,"0")+IFERROR(V130*1,"0")</f>
        <v>442.8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65.099999999999994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2161.1999999999998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675.59999999999991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147.6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6543.6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1302.5999999999999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243.60000000000002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2761.4400000000005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351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2023-10-26T08:24:24Z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