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V462" i="1"/>
  <c r="U462" i="1"/>
  <c r="V461" i="1"/>
  <c r="W461" i="1" s="1"/>
  <c r="M461" i="1"/>
  <c r="V460" i="1"/>
  <c r="V463" i="1" s="1"/>
  <c r="M460" i="1"/>
  <c r="U458" i="1"/>
  <c r="V457" i="1"/>
  <c r="U457" i="1"/>
  <c r="V456" i="1"/>
  <c r="W456" i="1" s="1"/>
  <c r="M456" i="1"/>
  <c r="W455" i="1"/>
  <c r="V455" i="1"/>
  <c r="V454" i="1"/>
  <c r="W454" i="1" s="1"/>
  <c r="M454" i="1"/>
  <c r="U452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W286" i="1"/>
  <c r="W287" i="1" s="1"/>
  <c r="V286" i="1"/>
  <c r="M286" i="1"/>
  <c r="U284" i="1"/>
  <c r="U283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V256" i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W246" i="1" s="1"/>
  <c r="W243" i="1"/>
  <c r="V243" i="1"/>
  <c r="V247" i="1" s="1"/>
  <c r="U241" i="1"/>
  <c r="W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U235" i="1"/>
  <c r="V234" i="1"/>
  <c r="U234" i="1"/>
  <c r="W233" i="1"/>
  <c r="V233" i="1"/>
  <c r="M233" i="1"/>
  <c r="W232" i="1"/>
  <c r="V232" i="1"/>
  <c r="M232" i="1"/>
  <c r="W231" i="1"/>
  <c r="V231" i="1"/>
  <c r="M231" i="1"/>
  <c r="V230" i="1"/>
  <c r="W230" i="1" s="1"/>
  <c r="M230" i="1"/>
  <c r="W229" i="1"/>
  <c r="V229" i="1"/>
  <c r="M229" i="1"/>
  <c r="W228" i="1"/>
  <c r="W234" i="1" s="1"/>
  <c r="V228" i="1"/>
  <c r="V235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W225" i="1" s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M161" i="1"/>
  <c r="W160" i="1"/>
  <c r="W162" i="1" s="1"/>
  <c r="V160" i="1"/>
  <c r="V158" i="1"/>
  <c r="U158" i="1"/>
  <c r="U157" i="1"/>
  <c r="W156" i="1"/>
  <c r="V156" i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V151" i="1" s="1"/>
  <c r="M144" i="1"/>
  <c r="V143" i="1"/>
  <c r="M143" i="1"/>
  <c r="U140" i="1"/>
  <c r="V139" i="1"/>
  <c r="U139" i="1"/>
  <c r="V138" i="1"/>
  <c r="W138" i="1" s="1"/>
  <c r="M138" i="1"/>
  <c r="W137" i="1"/>
  <c r="V137" i="1"/>
  <c r="M137" i="1"/>
  <c r="W136" i="1"/>
  <c r="W139" i="1" s="1"/>
  <c r="V136" i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V124" i="1" s="1"/>
  <c r="M118" i="1"/>
  <c r="U116" i="1"/>
  <c r="U115" i="1"/>
  <c r="V114" i="1"/>
  <c r="W114" i="1" s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W105" i="1"/>
  <c r="W115" i="1" s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W91" i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W88" i="1" s="1"/>
  <c r="V82" i="1"/>
  <c r="V88" i="1" s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E479" i="1" s="1"/>
  <c r="U60" i="1"/>
  <c r="U59" i="1"/>
  <c r="V58" i="1"/>
  <c r="W58" i="1" s="1"/>
  <c r="W57" i="1"/>
  <c r="V57" i="1"/>
  <c r="M57" i="1"/>
  <c r="V56" i="1"/>
  <c r="D479" i="1" s="1"/>
  <c r="M56" i="1"/>
  <c r="V55" i="1"/>
  <c r="V60" i="1" s="1"/>
  <c r="V52" i="1"/>
  <c r="U52" i="1"/>
  <c r="V51" i="1"/>
  <c r="U51" i="1"/>
  <c r="V50" i="1"/>
  <c r="W50" i="1" s="1"/>
  <c r="M50" i="1"/>
  <c r="W49" i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69" i="1" s="1"/>
  <c r="U23" i="1"/>
  <c r="V22" i="1"/>
  <c r="W22" i="1" s="1"/>
  <c r="W23" i="1" s="1"/>
  <c r="M22" i="1"/>
  <c r="H10" i="1"/>
  <c r="A9" i="1"/>
  <c r="J9" i="1" s="1"/>
  <c r="D7" i="1"/>
  <c r="N6" i="1"/>
  <c r="M2" i="1"/>
  <c r="W102" i="1" l="1"/>
  <c r="W263" i="1"/>
  <c r="W419" i="1"/>
  <c r="W51" i="1"/>
  <c r="A10" i="1"/>
  <c r="V59" i="1"/>
  <c r="V157" i="1"/>
  <c r="I479" i="1"/>
  <c r="V170" i="1"/>
  <c r="F9" i="1"/>
  <c r="F10" i="1"/>
  <c r="W26" i="1"/>
  <c r="W32" i="1" s="1"/>
  <c r="V33" i="1"/>
  <c r="W56" i="1"/>
  <c r="W63" i="1"/>
  <c r="W79" i="1" s="1"/>
  <c r="W118" i="1"/>
  <c r="W123" i="1" s="1"/>
  <c r="V123" i="1"/>
  <c r="V132" i="1"/>
  <c r="V152" i="1"/>
  <c r="W144" i="1"/>
  <c r="W155" i="1"/>
  <c r="W157" i="1" s="1"/>
  <c r="V163" i="1"/>
  <c r="W173" i="1"/>
  <c r="W190" i="1" s="1"/>
  <c r="V190" i="1"/>
  <c r="V214" i="1"/>
  <c r="V226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S479" i="1"/>
  <c r="V468" i="1"/>
  <c r="W466" i="1"/>
  <c r="W467" i="1" s="1"/>
  <c r="H479" i="1"/>
  <c r="B479" i="1"/>
  <c r="V470" i="1"/>
  <c r="W214" i="1"/>
  <c r="H9" i="1"/>
  <c r="U473" i="1"/>
  <c r="V24" i="1"/>
  <c r="W55" i="1"/>
  <c r="W59" i="1" s="1"/>
  <c r="V80" i="1"/>
  <c r="V89" i="1"/>
  <c r="V103" i="1"/>
  <c r="V116" i="1"/>
  <c r="F479" i="1"/>
  <c r="V131" i="1"/>
  <c r="W143" i="1"/>
  <c r="W151" i="1" s="1"/>
  <c r="V162" i="1"/>
  <c r="V169" i="1"/>
  <c r="V196" i="1"/>
  <c r="W193" i="1"/>
  <c r="W195" i="1" s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252" i="1"/>
  <c r="W249" i="1"/>
  <c r="W252" i="1" s="1"/>
  <c r="V23" i="1"/>
  <c r="V79" i="1"/>
  <c r="G479" i="1"/>
  <c r="V140" i="1"/>
  <c r="W169" i="1"/>
  <c r="V195" i="1"/>
  <c r="J479" i="1"/>
  <c r="V215" i="1"/>
  <c r="V240" i="1"/>
  <c r="K479" i="1"/>
  <c r="V287" i="1"/>
  <c r="V288" i="1"/>
  <c r="O479" i="1"/>
  <c r="V344" i="1"/>
  <c r="V360" i="1"/>
  <c r="W367" i="1"/>
  <c r="V378" i="1"/>
  <c r="V401" i="1"/>
  <c r="V402" i="1"/>
  <c r="V419" i="1"/>
  <c r="Q479" i="1"/>
  <c r="V420" i="1"/>
  <c r="W433" i="1"/>
  <c r="V434" i="1"/>
  <c r="V451" i="1"/>
  <c r="W457" i="1"/>
  <c r="V458" i="1"/>
  <c r="V467" i="1"/>
  <c r="P479" i="1"/>
  <c r="V264" i="1"/>
  <c r="V280" i="1"/>
  <c r="V322" i="1"/>
  <c r="V334" i="1"/>
  <c r="V367" i="1"/>
  <c r="V398" i="1"/>
  <c r="V433" i="1"/>
  <c r="V263" i="1"/>
  <c r="V321" i="1"/>
  <c r="W443" i="1"/>
  <c r="W445" i="1" s="1"/>
  <c r="V446" i="1"/>
  <c r="W460" i="1"/>
  <c r="W462" i="1" s="1"/>
  <c r="W474" i="1" l="1"/>
  <c r="V473" i="1"/>
  <c r="V469" i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<sst xmlns="http://schemas.openxmlformats.org/spreadsheetml/2006/main" count="1723" uniqueCount="655">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</sst>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0.45833333333333331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250</v>
      </c>
      <c r="V411" s="312">
        <f t="shared" si="18"/>
        <v>253.44</v>
      </c>
      <c r="W411" s="37">
        <f>IFERROR(IF(V411=0,"",ROUNDUP(V411/H411,0)*0.01196),"")</f>
        <v>0.57408000000000003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47.348484848484844</v>
      </c>
      <c r="V419" s="313">
        <f>IFERROR(V410/H410,"0")+IFERROR(V411/H411,"0")+IFERROR(V412/H412,"0")+IFERROR(V413/H413,"0")+IFERROR(V414/H414,"0")+IFERROR(V415/H415,"0")+IFERROR(V416/H416,"0")+IFERROR(V417/H417,"0")+IFERROR(V418/H418,"0")</f>
        <v>48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0.57408000000000003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250</v>
      </c>
      <c r="V420" s="313">
        <f>IFERROR(SUM(V410:V418),"0")</f>
        <v>253.44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150</v>
      </c>
      <c r="V456" s="312">
        <f>IFERROR(IF(U456="",0,CEILING((U456/$H456),1)*$H456),"")</f>
        <v>153.29999999999998</v>
      </c>
      <c r="W456" s="37">
        <f>IFERROR(IF(V456=0,"",ROUNDUP(V456/H456,0)*0.00753),"")</f>
        <v>0.26355000000000001</v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34.246575342465754</v>
      </c>
      <c r="V457" s="313">
        <f>IFERROR(V454/H454,"0")+IFERROR(V455/H455,"0")+IFERROR(V456/H456,"0")</f>
        <v>35</v>
      </c>
      <c r="W457" s="313">
        <f>IFERROR(IF(W454="",0,W454),"0")+IFERROR(IF(W455="",0,W455),"0")+IFERROR(IF(W456="",0,W456),"0")</f>
        <v>0.26355000000000001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150</v>
      </c>
      <c r="V458" s="313">
        <f>IFERROR(SUM(V454:V456),"0")</f>
        <v>153.29999999999998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1500</v>
      </c>
      <c r="V466" s="312">
        <f>IFERROR(IF(U466="",0,CEILING((U466/$H466),1)*$H466),"")</f>
        <v>1505.3999999999999</v>
      </c>
      <c r="W466" s="37">
        <f>IFERROR(IF(V466=0,"",ROUNDUP(V466/H466,0)*0.02175),"")</f>
        <v>4.1977500000000001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192.30769230769232</v>
      </c>
      <c r="V467" s="313">
        <f>IFERROR(V466/H466,"0")</f>
        <v>193</v>
      </c>
      <c r="W467" s="313">
        <f>IFERROR(IF(W466="",0,W466),"0")</f>
        <v>4.1977500000000001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1500</v>
      </c>
      <c r="V468" s="313">
        <f>IFERROR(SUM(V466:V466),"0")</f>
        <v>1505.3999999999999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1900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1912.1399999999999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2034.4111025960344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2047.3720000000001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5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2159.4111025960347</v>
      </c>
      <c r="V472" s="313">
        <f>GrossWeightTotalR+PalletQtyTotalR*25</f>
        <v>2172.3720000000003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273.90275249864294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276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5.03538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253.44</v>
      </c>
      <c r="R479" s="47">
        <f>IFERROR(V443*1,"0")+IFERROR(V444*1,"0")+IFERROR(V448*1,"0")+IFERROR(V449*1,"0")+IFERROR(V450*1,"0")+IFERROR(V454*1,"0")+IFERROR(V455*1,"0")+IFERROR(V456*1,"0")+IFERROR(V460*1,"0")+IFERROR(V461*1,"0")</f>
        <v>153.29999999999998</v>
      </c>
      <c r="S479" s="47">
        <f>IFERROR(V466*1,"0")</f>
        <v>1505.3999999999999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