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W440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W422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Q466" i="1" s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X366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W360" i="1" s="1"/>
  <c r="N350" i="1"/>
  <c r="W349" i="1"/>
  <c r="X349" i="1" s="1"/>
  <c r="N349" i="1"/>
  <c r="W348" i="1"/>
  <c r="X348" i="1" s="1"/>
  <c r="N348" i="1"/>
  <c r="X347" i="1"/>
  <c r="W347" i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X328" i="1"/>
  <c r="X332" i="1" s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V313" i="1"/>
  <c r="V312" i="1"/>
  <c r="X311" i="1"/>
  <c r="X312" i="1" s="1"/>
  <c r="W311" i="1"/>
  <c r="N311" i="1"/>
  <c r="V309" i="1"/>
  <c r="V308" i="1"/>
  <c r="W307" i="1"/>
  <c r="N307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V286" i="1"/>
  <c r="W285" i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W278" i="1" s="1"/>
  <c r="N275" i="1"/>
  <c r="V273" i="1"/>
  <c r="X272" i="1"/>
  <c r="V272" i="1"/>
  <c r="X271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N255" i="1"/>
  <c r="V252" i="1"/>
  <c r="V251" i="1"/>
  <c r="X250" i="1"/>
  <c r="W250" i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W242" i="1"/>
  <c r="X242" i="1" s="1"/>
  <c r="X245" i="1" s="1"/>
  <c r="W240" i="1"/>
  <c r="V240" i="1"/>
  <c r="V239" i="1"/>
  <c r="W238" i="1"/>
  <c r="X238" i="1" s="1"/>
  <c r="N238" i="1"/>
  <c r="X237" i="1"/>
  <c r="W237" i="1"/>
  <c r="N237" i="1"/>
  <c r="X236" i="1"/>
  <c r="W236" i="1"/>
  <c r="W239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X227" i="1" s="1"/>
  <c r="N227" i="1"/>
  <c r="W226" i="1"/>
  <c r="N226" i="1"/>
  <c r="V224" i="1"/>
  <c r="V223" i="1"/>
  <c r="W222" i="1"/>
  <c r="X222" i="1" s="1"/>
  <c r="N222" i="1"/>
  <c r="X221" i="1"/>
  <c r="W221" i="1"/>
  <c r="N221" i="1"/>
  <c r="X220" i="1"/>
  <c r="W220" i="1"/>
  <c r="N220" i="1"/>
  <c r="W219" i="1"/>
  <c r="X219" i="1" s="1"/>
  <c r="X223" i="1" s="1"/>
  <c r="N219" i="1"/>
  <c r="V217" i="1"/>
  <c r="W216" i="1"/>
  <c r="V216" i="1"/>
  <c r="W215" i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X212" i="1" s="1"/>
  <c r="N198" i="1"/>
  <c r="X197" i="1"/>
  <c r="W197" i="1"/>
  <c r="J466" i="1" s="1"/>
  <c r="N197" i="1"/>
  <c r="V194" i="1"/>
  <c r="V193" i="1"/>
  <c r="X192" i="1"/>
  <c r="W192" i="1"/>
  <c r="N192" i="1"/>
  <c r="X191" i="1"/>
  <c r="X193" i="1" s="1"/>
  <c r="W191" i="1"/>
  <c r="W193" i="1" s="1"/>
  <c r="N191" i="1"/>
  <c r="V189" i="1"/>
  <c r="V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W189" i="1" s="1"/>
  <c r="X172" i="1"/>
  <c r="W172" i="1"/>
  <c r="N172" i="1"/>
  <c r="V170" i="1"/>
  <c r="V169" i="1"/>
  <c r="X168" i="1"/>
  <c r="W168" i="1"/>
  <c r="N168" i="1"/>
  <c r="W167" i="1"/>
  <c r="X167" i="1" s="1"/>
  <c r="N167" i="1"/>
  <c r="X166" i="1"/>
  <c r="W166" i="1"/>
  <c r="N166" i="1"/>
  <c r="W165" i="1"/>
  <c r="X165" i="1" s="1"/>
  <c r="N165" i="1"/>
  <c r="V163" i="1"/>
  <c r="V162" i="1"/>
  <c r="W161" i="1"/>
  <c r="X161" i="1" s="1"/>
  <c r="X162" i="1" s="1"/>
  <c r="N161" i="1"/>
  <c r="X160" i="1"/>
  <c r="W160" i="1"/>
  <c r="V158" i="1"/>
  <c r="V157" i="1"/>
  <c r="X156" i="1"/>
  <c r="W156" i="1"/>
  <c r="N156" i="1"/>
  <c r="W155" i="1"/>
  <c r="W158" i="1" s="1"/>
  <c r="N155" i="1"/>
  <c r="V152" i="1"/>
  <c r="V151" i="1"/>
  <c r="X150" i="1"/>
  <c r="W150" i="1"/>
  <c r="N150" i="1"/>
  <c r="W149" i="1"/>
  <c r="X149" i="1" s="1"/>
  <c r="N149" i="1"/>
  <c r="X148" i="1"/>
  <c r="W148" i="1"/>
  <c r="N148" i="1"/>
  <c r="X147" i="1"/>
  <c r="W147" i="1"/>
  <c r="N147" i="1"/>
  <c r="X146" i="1"/>
  <c r="W146" i="1"/>
  <c r="N146" i="1"/>
  <c r="W145" i="1"/>
  <c r="X145" i="1" s="1"/>
  <c r="N145" i="1"/>
  <c r="X144" i="1"/>
  <c r="W144" i="1"/>
  <c r="N144" i="1"/>
  <c r="X143" i="1"/>
  <c r="X151" i="1" s="1"/>
  <c r="W143" i="1"/>
  <c r="H466" i="1" s="1"/>
  <c r="N143" i="1"/>
  <c r="V140" i="1"/>
  <c r="V139" i="1"/>
  <c r="X138" i="1"/>
  <c r="W138" i="1"/>
  <c r="N138" i="1"/>
  <c r="W137" i="1"/>
  <c r="W140" i="1" s="1"/>
  <c r="N137" i="1"/>
  <c r="W136" i="1"/>
  <c r="N136" i="1"/>
  <c r="V132" i="1"/>
  <c r="V131" i="1"/>
  <c r="W130" i="1"/>
  <c r="X130" i="1" s="1"/>
  <c r="N130" i="1"/>
  <c r="W129" i="1"/>
  <c r="W132" i="1" s="1"/>
  <c r="N129" i="1"/>
  <c r="X128" i="1"/>
  <c r="W128" i="1"/>
  <c r="N128" i="1"/>
  <c r="V125" i="1"/>
  <c r="V124" i="1"/>
  <c r="X123" i="1"/>
  <c r="W123" i="1"/>
  <c r="X122" i="1"/>
  <c r="W122" i="1"/>
  <c r="N122" i="1"/>
  <c r="W121" i="1"/>
  <c r="X121" i="1" s="1"/>
  <c r="X120" i="1"/>
  <c r="W120" i="1"/>
  <c r="N120" i="1"/>
  <c r="X119" i="1"/>
  <c r="X124" i="1" s="1"/>
  <c r="W119" i="1"/>
  <c r="W125" i="1" s="1"/>
  <c r="N119" i="1"/>
  <c r="V117" i="1"/>
  <c r="V116" i="1"/>
  <c r="X115" i="1"/>
  <c r="W115" i="1"/>
  <c r="X114" i="1"/>
  <c r="W114" i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X107" i="1" s="1"/>
  <c r="X106" i="1"/>
  <c r="W106" i="1"/>
  <c r="W116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X97" i="1"/>
  <c r="W97" i="1"/>
  <c r="N97" i="1"/>
  <c r="X96" i="1"/>
  <c r="W96" i="1"/>
  <c r="N96" i="1"/>
  <c r="W95" i="1"/>
  <c r="X95" i="1" s="1"/>
  <c r="N95" i="1"/>
  <c r="X94" i="1"/>
  <c r="W94" i="1"/>
  <c r="N94" i="1"/>
  <c r="X93" i="1"/>
  <c r="X103" i="1" s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X85" i="1" s="1"/>
  <c r="X84" i="1"/>
  <c r="W84" i="1"/>
  <c r="N84" i="1"/>
  <c r="X83" i="1"/>
  <c r="X90" i="1" s="1"/>
  <c r="W83" i="1"/>
  <c r="W90" i="1" s="1"/>
  <c r="V81" i="1"/>
  <c r="V80" i="1"/>
  <c r="W79" i="1"/>
  <c r="X79" i="1" s="1"/>
  <c r="N79" i="1"/>
  <c r="X78" i="1"/>
  <c r="W78" i="1"/>
  <c r="N78" i="1"/>
  <c r="X77" i="1"/>
  <c r="W77" i="1"/>
  <c r="N77" i="1"/>
  <c r="X76" i="1"/>
  <c r="W76" i="1"/>
  <c r="N76" i="1"/>
  <c r="W75" i="1"/>
  <c r="X75" i="1" s="1"/>
  <c r="X74" i="1"/>
  <c r="W74" i="1"/>
  <c r="N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N66" i="1"/>
  <c r="X65" i="1"/>
  <c r="W65" i="1"/>
  <c r="N65" i="1"/>
  <c r="W64" i="1"/>
  <c r="W80" i="1" s="1"/>
  <c r="X63" i="1"/>
  <c r="W63" i="1"/>
  <c r="V60" i="1"/>
  <c r="V59" i="1"/>
  <c r="X58" i="1"/>
  <c r="W58" i="1"/>
  <c r="X57" i="1"/>
  <c r="W57" i="1"/>
  <c r="N57" i="1"/>
  <c r="X56" i="1"/>
  <c r="W56" i="1"/>
  <c r="N56" i="1"/>
  <c r="X55" i="1"/>
  <c r="X59" i="1" s="1"/>
  <c r="W55" i="1"/>
  <c r="W59" i="1" s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3" i="1" s="1"/>
  <c r="N28" i="1"/>
  <c r="X27" i="1"/>
  <c r="W27" i="1"/>
  <c r="N27" i="1"/>
  <c r="X26" i="1"/>
  <c r="W26" i="1"/>
  <c r="N26" i="1"/>
  <c r="W24" i="1"/>
  <c r="V24" i="1"/>
  <c r="V456" i="1" s="1"/>
  <c r="V23" i="1"/>
  <c r="V460" i="1" s="1"/>
  <c r="X22" i="1"/>
  <c r="X23" i="1" s="1"/>
  <c r="W22" i="1"/>
  <c r="W23" i="1" s="1"/>
  <c r="N22" i="1"/>
  <c r="H10" i="1"/>
  <c r="H9" i="1"/>
  <c r="A9" i="1"/>
  <c r="F10" i="1" s="1"/>
  <c r="D7" i="1"/>
  <c r="O6" i="1"/>
  <c r="N2" i="1"/>
  <c r="X116" i="1" l="1"/>
  <c r="W91" i="1"/>
  <c r="W170" i="1"/>
  <c r="W246" i="1"/>
  <c r="L466" i="1"/>
  <c r="W263" i="1"/>
  <c r="W287" i="1"/>
  <c r="X285" i="1"/>
  <c r="X286" i="1" s="1"/>
  <c r="W299" i="1"/>
  <c r="W304" i="1"/>
  <c r="W305" i="1"/>
  <c r="X302" i="1"/>
  <c r="X304" i="1" s="1"/>
  <c r="W308" i="1"/>
  <c r="W309" i="1"/>
  <c r="O466" i="1"/>
  <c r="W321" i="1"/>
  <c r="W337" i="1"/>
  <c r="X335" i="1"/>
  <c r="X336" i="1" s="1"/>
  <c r="D466" i="1"/>
  <c r="W124" i="1"/>
  <c r="J9" i="1"/>
  <c r="X28" i="1"/>
  <c r="X32" i="1" s="1"/>
  <c r="X461" i="1" s="1"/>
  <c r="C466" i="1"/>
  <c r="X50" i="1"/>
  <c r="X51" i="1" s="1"/>
  <c r="W60" i="1"/>
  <c r="X64" i="1"/>
  <c r="X80" i="1" s="1"/>
  <c r="W104" i="1"/>
  <c r="W117" i="1"/>
  <c r="F466" i="1"/>
  <c r="X129" i="1"/>
  <c r="X131" i="1" s="1"/>
  <c r="W131" i="1"/>
  <c r="X137" i="1"/>
  <c r="X155" i="1"/>
  <c r="X157" i="1" s="1"/>
  <c r="W163" i="1"/>
  <c r="X173" i="1"/>
  <c r="X188" i="1" s="1"/>
  <c r="W212" i="1"/>
  <c r="W217" i="1"/>
  <c r="X215" i="1"/>
  <c r="X216" i="1" s="1"/>
  <c r="W223" i="1"/>
  <c r="W233" i="1"/>
  <c r="X255" i="1"/>
  <c r="X262" i="1" s="1"/>
  <c r="W262" i="1"/>
  <c r="W267" i="1"/>
  <c r="W268" i="1"/>
  <c r="X265" i="1"/>
  <c r="X267" i="1" s="1"/>
  <c r="W272" i="1"/>
  <c r="W273" i="1"/>
  <c r="X307" i="1"/>
  <c r="X308" i="1" s="1"/>
  <c r="X316" i="1"/>
  <c r="X320" i="1" s="1"/>
  <c r="X350" i="1"/>
  <c r="X359" i="1" s="1"/>
  <c r="W366" i="1"/>
  <c r="R466" i="1"/>
  <c r="W409" i="1"/>
  <c r="X418" i="1"/>
  <c r="X422" i="1" s="1"/>
  <c r="W423" i="1"/>
  <c r="W439" i="1"/>
  <c r="X437" i="1"/>
  <c r="X439" i="1" s="1"/>
  <c r="W450" i="1"/>
  <c r="W449" i="1"/>
  <c r="T466" i="1"/>
  <c r="W455" i="1"/>
  <c r="X453" i="1"/>
  <c r="X454" i="1" s="1"/>
  <c r="W32" i="1"/>
  <c r="W460" i="1" s="1"/>
  <c r="W151" i="1"/>
  <c r="A10" i="1"/>
  <c r="B466" i="1"/>
  <c r="W457" i="1"/>
  <c r="W52" i="1"/>
  <c r="W456" i="1" s="1"/>
  <c r="E466" i="1"/>
  <c r="W81" i="1"/>
  <c r="G466" i="1"/>
  <c r="W139" i="1"/>
  <c r="X136" i="1"/>
  <c r="X139" i="1" s="1"/>
  <c r="W152" i="1"/>
  <c r="W162" i="1"/>
  <c r="W169" i="1"/>
  <c r="W188" i="1"/>
  <c r="W194" i="1"/>
  <c r="X239" i="1"/>
  <c r="W245" i="1"/>
  <c r="W251" i="1"/>
  <c r="W283" i="1"/>
  <c r="X281" i="1"/>
  <c r="X282" i="1" s="1"/>
  <c r="W286" i="1"/>
  <c r="W300" i="1"/>
  <c r="N466" i="1"/>
  <c r="X291" i="1"/>
  <c r="X299" i="1" s="1"/>
  <c r="W312" i="1"/>
  <c r="W313" i="1"/>
  <c r="W320" i="1"/>
  <c r="W325" i="1"/>
  <c r="W326" i="1"/>
  <c r="X323" i="1"/>
  <c r="X325" i="1" s="1"/>
  <c r="W336" i="1"/>
  <c r="P466" i="1"/>
  <c r="W343" i="1"/>
  <c r="W344" i="1"/>
  <c r="X341" i="1"/>
  <c r="X343" i="1" s="1"/>
  <c r="W359" i="1"/>
  <c r="W370" i="1"/>
  <c r="W371" i="1"/>
  <c r="X408" i="1"/>
  <c r="S466" i="1"/>
  <c r="W434" i="1"/>
  <c r="W458" i="1"/>
  <c r="M466" i="1"/>
  <c r="W157" i="1"/>
  <c r="I466" i="1"/>
  <c r="F9" i="1"/>
  <c r="X169" i="1"/>
  <c r="W224" i="1"/>
  <c r="W279" i="1"/>
  <c r="X390" i="1"/>
  <c r="X434" i="1"/>
  <c r="W444" i="1"/>
  <c r="W234" i="1"/>
  <c r="W252" i="1"/>
  <c r="W367" i="1"/>
  <c r="W390" i="1"/>
  <c r="W408" i="1"/>
  <c r="W445" i="1"/>
  <c r="W213" i="1"/>
  <c r="X226" i="1"/>
  <c r="X233" i="1" s="1"/>
  <c r="X248" i="1"/>
  <c r="X251" i="1" s="1"/>
  <c r="X425" i="1"/>
  <c r="X427" i="1" s="1"/>
  <c r="X442" i="1"/>
  <c r="X444" i="1" s="1"/>
  <c r="W459" i="1" l="1"/>
</calcChain>
</file>

<file path=xl/sharedStrings.xml><?xml version="1.0" encoding="utf-8"?>
<sst xmlns="http://schemas.openxmlformats.org/spreadsheetml/2006/main" count="1922" uniqueCount="657">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</sst>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/>
      <c r="I5" s="334"/>
      <c r="J5" s="334"/>
      <c r="K5" s="334"/>
      <c r="L5" s="335"/>
      <c r="N5" s="24" t="s">
        <v>10</v>
      </c>
      <c r="O5" s="537">
        <v>45228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Воскресенье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0.5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300</v>
      </c>
      <c r="W56" s="305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27.777777777777775</v>
      </c>
      <c r="W59" s="306">
        <f>IFERROR(W55/H55,"0")+IFERROR(W56/H56,"0")+IFERROR(W57/H57,"0")+IFERROR(W58/H58,"0")</f>
        <v>28</v>
      </c>
      <c r="X59" s="306">
        <f>IFERROR(IF(X55="",0,X55),"0")+IFERROR(IF(X56="",0,X56),"0")+IFERROR(IF(X57="",0,X57),"0")+IFERROR(IF(X58="",0,X58),"0")</f>
        <v>0.60899999999999999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300</v>
      </c>
      <c r="W60" s="306">
        <f>IFERROR(SUM(W55:W58),"0")</f>
        <v>302.40000000000003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0</v>
      </c>
      <c r="W81" s="306">
        <f>IFERROR(SUM(W63:W79),"0")</f>
        <v>0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0</v>
      </c>
      <c r="W117" s="306">
        <f>IFERROR(SUM(W106:W115),"0")</f>
        <v>0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1000</v>
      </c>
      <c r="W128" s="305">
        <f>IFERROR(IF(V128="",0,CEILING((V128/$H128),1)*$H128),"")</f>
        <v>1004.4</v>
      </c>
      <c r="X128" s="36">
        <f>IFERROR(IF(W128=0,"",ROUNDUP(W128/H128,0)*0.02175),"")</f>
        <v>2.6969999999999996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0</v>
      </c>
      <c r="W130" s="305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123.4567901234568</v>
      </c>
      <c r="W131" s="306">
        <f>IFERROR(W128/H128,"0")+IFERROR(W129/H129,"0")+IFERROR(W130/H130,"0")</f>
        <v>124</v>
      </c>
      <c r="X131" s="306">
        <f>IFERROR(IF(X128="",0,X128),"0")+IFERROR(IF(X129="",0,X129),"0")+IFERROR(IF(X130="",0,X130),"0")</f>
        <v>2.6969999999999996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1000</v>
      </c>
      <c r="W132" s="306">
        <f>IFERROR(SUM(W128:W130),"0")</f>
        <v>1004.4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0</v>
      </c>
      <c r="W151" s="306">
        <f>IFERROR(W143/H143,"0")+IFERROR(W144/H144,"0")+IFERROR(W145/H145,"0")+IFERROR(W146/H146,"0")+IFERROR(W147/H147,"0")+IFERROR(W148/H148,"0")+IFERROR(W149/H149,"0")+IFERROR(W150/H150,"0")</f>
        <v>0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0</v>
      </c>
      <c r="W152" s="306">
        <f>IFERROR(SUM(W143:W150),"0")</f>
        <v>0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0</v>
      </c>
      <c r="W169" s="306">
        <f>IFERROR(W165/H165,"0")+IFERROR(W166/H166,"0")+IFERROR(W167/H167,"0")+IFERROR(W168/H168,"0")</f>
        <v>0</v>
      </c>
      <c r="X169" s="306">
        <f>IFERROR(IF(X165="",0,X165),"0")+IFERROR(IF(X166="",0,X166),"0")+IFERROR(IF(X167="",0,X167),"0")+IFERROR(IF(X168="",0,X168),"0")</f>
        <v>0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0</v>
      </c>
      <c r="W170" s="306">
        <f>IFERROR(SUM(W165:W168),"0")</f>
        <v>0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0</v>
      </c>
      <c r="W189" s="306">
        <f>IFERROR(SUM(W172:W187),"0")</f>
        <v>0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0</v>
      </c>
      <c r="W193" s="306">
        <f>IFERROR(W191/H191,"0")+IFERROR(W192/H192,"0")</f>
        <v>0</v>
      </c>
      <c r="X193" s="306">
        <f>IFERROR(IF(X191="",0,X191),"0")+IFERROR(IF(X192="",0,X192),"0")</f>
        <v>0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0</v>
      </c>
      <c r="W194" s="306">
        <f>IFERROR(SUM(W191:W192),"0")</f>
        <v>0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0</v>
      </c>
      <c r="W223" s="306">
        <f>IFERROR(W219/H219,"0")+IFERROR(W220/H220,"0")+IFERROR(W221/H221,"0")+IFERROR(W222/H222,"0")</f>
        <v>0</v>
      </c>
      <c r="X223" s="306">
        <f>IFERROR(IF(X219="",0,X219),"0")+IFERROR(IF(X220="",0,X220),"0")+IFERROR(IF(X221="",0,X221),"0")+IFERROR(IF(X222="",0,X222),"0")</f>
        <v>0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0</v>
      </c>
      <c r="W224" s="306">
        <f>IFERROR(SUM(W219:W222),"0")</f>
        <v>0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0</v>
      </c>
      <c r="W239" s="306">
        <f>IFERROR(W236/H236,"0")+IFERROR(W237/H237,"0")+IFERROR(W238/H238,"0")</f>
        <v>0</v>
      </c>
      <c r="X239" s="306">
        <f>IFERROR(IF(X236="",0,X236),"0")+IFERROR(IF(X237="",0,X237),"0")+IFERROR(IF(X238="",0,X238),"0")</f>
        <v>0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0</v>
      </c>
      <c r="W240" s="306">
        <f>IFERROR(SUM(W236:W238),"0")</f>
        <v>0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0</v>
      </c>
      <c r="W279" s="306">
        <f>IFERROR(SUM(W275:W277),"0")</f>
        <v>0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0</v>
      </c>
      <c r="W291" s="305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0</v>
      </c>
      <c r="W293" s="305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0</v>
      </c>
      <c r="W299" s="306">
        <f>IFERROR(W291/H291,"0")+IFERROR(W292/H292,"0")+IFERROR(W293/H293,"0")+IFERROR(W294/H294,"0")+IFERROR(W295/H295,"0")+IFERROR(W296/H296,"0")+IFERROR(W297/H297,"0")+IFERROR(W298/H298,"0")</f>
        <v>0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0</v>
      </c>
      <c r="W300" s="306">
        <f>IFERROR(SUM(W291:W298),"0")</f>
        <v>0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0</v>
      </c>
      <c r="W302" s="305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0</v>
      </c>
      <c r="W304" s="306">
        <f>IFERROR(W302/H302,"0")+IFERROR(W303/H303,"0")</f>
        <v>0</v>
      </c>
      <c r="X304" s="306">
        <f>IFERROR(IF(X302="",0,X302),"0")+IFERROR(IF(X303="",0,X303),"0")</f>
        <v>0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0</v>
      </c>
      <c r="W305" s="306">
        <f>IFERROR(SUM(W302:W303),"0")</f>
        <v>0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0</v>
      </c>
      <c r="W348" s="305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0</v>
      </c>
      <c r="W360" s="306">
        <f>IFERROR(SUM(W346:W358),"0")</f>
        <v>0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2000</v>
      </c>
      <c r="W400" s="305">
        <f t="shared" si="18"/>
        <v>2001.1200000000001</v>
      </c>
      <c r="X400" s="36">
        <f>IFERROR(IF(W400=0,"",ROUNDUP(W400/H400,0)*0.01196),"")</f>
        <v>4.5328400000000002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378.78787878787875</v>
      </c>
      <c r="W408" s="306">
        <f>IFERROR(W399/H399,"0")+IFERROR(W400/H400,"0")+IFERROR(W401/H401,"0")+IFERROR(W402/H402,"0")+IFERROR(W403/H403,"0")+IFERROR(W404/H404,"0")+IFERROR(W405/H405,"0")+IFERROR(W406/H406,"0")+IFERROR(W407/H407,"0")</f>
        <v>379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4.5328400000000002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2000</v>
      </c>
      <c r="W409" s="306">
        <f>IFERROR(SUM(W399:W407),"0")</f>
        <v>2001.1200000000001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0</v>
      </c>
      <c r="W411" s="305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0</v>
      </c>
      <c r="W413" s="306">
        <f>IFERROR(W411/H411,"0")+IFERROR(W412/H412,"0")</f>
        <v>0</v>
      </c>
      <c r="X413" s="306">
        <f>IFERROR(IF(X411="",0,X411),"0")+IFERROR(IF(X412="",0,X412),"0")</f>
        <v>0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0</v>
      </c>
      <c r="W414" s="306">
        <f>IFERROR(SUM(W411:W412),"0")</f>
        <v>0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200</v>
      </c>
      <c r="W453" s="305">
        <f>IFERROR(IF(V453="",0,CEILING((V453/$H453),1)*$H453),"")</f>
        <v>202.79999999999998</v>
      </c>
      <c r="X453" s="36">
        <f>IFERROR(IF(W453=0,"",ROUNDUP(W453/H453,0)*0.02175),"")</f>
        <v>0.5655</v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25.641025641025642</v>
      </c>
      <c r="W454" s="306">
        <f>IFERROR(W453/H453,"0")</f>
        <v>26</v>
      </c>
      <c r="X454" s="306">
        <f>IFERROR(IF(X453="",0,X453),"0")</f>
        <v>0.5655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200</v>
      </c>
      <c r="W455" s="306">
        <f>IFERROR(SUM(W453:W453),"0")</f>
        <v>202.79999999999998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3500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3510.7200000000003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3733.0473970473972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3744.4560000000001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7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7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3908.0473970473972</v>
      </c>
      <c r="W459" s="306">
        <f>GrossWeightTotalR+PalletQtyTotalR*25</f>
        <v>3919.4560000000001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555.66347233013903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557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8.4043399999999995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302.40000000000003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6" s="46">
        <f>IFERROR(W128*1,"0")+IFERROR(W129*1,"0")+IFERROR(W130*1,"0")</f>
        <v>1004.4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0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0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2001.1200000000001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202.79999999999998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2023-10-27T09:55:28Z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