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X11" i="1" l="1"/>
  <c r="X15" i="1"/>
  <c r="X23" i="1"/>
  <c r="X59" i="1"/>
  <c r="X63" i="1"/>
  <c r="AH8" i="1"/>
  <c r="AH9" i="1"/>
  <c r="AH10" i="1"/>
  <c r="AH11" i="1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7" i="1"/>
  <c r="AG98" i="1"/>
  <c r="AG99" i="1"/>
  <c r="AG100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6" i="1"/>
  <c r="AF77" i="1"/>
  <c r="AF78" i="1"/>
  <c r="AF79" i="1"/>
  <c r="AF81" i="1"/>
  <c r="AF82" i="1"/>
  <c r="AF83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10" i="1"/>
  <c r="AD111" i="1"/>
  <c r="AD112" i="1"/>
  <c r="AD113" i="1"/>
  <c r="AD114" i="1"/>
  <c r="AD7" i="1"/>
  <c r="X8" i="1"/>
  <c r="X9" i="1"/>
  <c r="X10" i="1"/>
  <c r="X12" i="1"/>
  <c r="X13" i="1"/>
  <c r="X14" i="1"/>
  <c r="X16" i="1"/>
  <c r="X17" i="1"/>
  <c r="X18" i="1"/>
  <c r="X21" i="1"/>
  <c r="X22" i="1"/>
  <c r="X24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61" i="1"/>
  <c r="X62" i="1"/>
  <c r="X64" i="1"/>
  <c r="X65" i="1"/>
  <c r="X66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20" i="1"/>
  <c r="X20" i="1" s="1"/>
  <c r="V21" i="1"/>
  <c r="V22" i="1"/>
  <c r="V23" i="1"/>
  <c r="V24" i="1"/>
  <c r="V25" i="1"/>
  <c r="V26" i="1"/>
  <c r="X26" i="1" s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X57" i="1" s="1"/>
  <c r="V58" i="1"/>
  <c r="X58" i="1" s="1"/>
  <c r="V59" i="1"/>
  <c r="V60" i="1"/>
  <c r="X60" i="1" s="1"/>
  <c r="V61" i="1"/>
  <c r="V62" i="1"/>
  <c r="V63" i="1"/>
  <c r="V64" i="1"/>
  <c r="V65" i="1"/>
  <c r="V66" i="1"/>
  <c r="V67" i="1"/>
  <c r="X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10" i="1"/>
  <c r="AC111" i="1"/>
  <c r="AC112" i="1"/>
  <c r="AC113" i="1"/>
  <c r="AC114" i="1"/>
  <c r="AC7" i="1"/>
  <c r="Z8" i="1"/>
  <c r="Z9" i="1"/>
  <c r="Z10" i="1"/>
  <c r="Z11" i="1"/>
  <c r="Z12" i="1"/>
  <c r="Z13" i="1"/>
  <c r="Z14" i="1"/>
  <c r="Z15" i="1"/>
  <c r="Z16" i="1"/>
  <c r="Z17" i="1"/>
  <c r="Z18" i="1"/>
  <c r="Z19" i="1"/>
  <c r="V19" i="1" s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10" i="1"/>
  <c r="Z111" i="1"/>
  <c r="Z112" i="1"/>
  <c r="Z113" i="1"/>
  <c r="Z114" i="1"/>
  <c r="Z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X19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 l="1"/>
  <c r="J9" i="1"/>
  <c r="J10" i="1"/>
  <c r="J11" i="1"/>
  <c r="J12" i="1"/>
  <c r="J13" i="1"/>
  <c r="J14" i="1"/>
  <c r="J15" i="1"/>
  <c r="J16" i="1"/>
  <c r="J17" i="1"/>
  <c r="J18" i="1"/>
  <c r="J19" i="1"/>
  <c r="K19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7" i="1"/>
  <c r="AA6" i="1"/>
  <c r="AB6" i="1"/>
  <c r="AC6" i="1"/>
  <c r="AD6" i="1"/>
  <c r="AE6" i="1"/>
  <c r="AF6" i="1"/>
  <c r="Z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AH19" i="1" s="1"/>
  <c r="AH6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7" i="1"/>
  <c r="J6" i="1" l="1"/>
</calcChain>
</file>

<file path=xl/sharedStrings.xml><?xml version="1.0" encoding="utf-8"?>
<sst xmlns="http://schemas.openxmlformats.org/spreadsheetml/2006/main" count="268" uniqueCount="143">
  <si>
    <t>Период: 23.11.2023 - 30.11.2023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</si>
  <si>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</si>
  <si>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</si>
  <si>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</si>
  <si>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</si>
  <si>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</si>
  <si>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</si>
  <si>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</si>
  <si>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</si>
  <si>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</si>
  <si>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</si>
  <si>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</si>
  <si>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</si>
  <si>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</si>
  <si>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</si>
  <si>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</si>
  <si>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</si>
  <si>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</si>
  <si>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</si>
  <si>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</si>
  <si>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</si>
  <si>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</si>
  <si>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</si>
  <si>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</si>
  <si>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</si>
  <si>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</si>
  <si>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</si>
  <si>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</si>
  <si>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</si>
  <si>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</si>
  <si>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</si>
  <si>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</si>
  <si>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</si>
  <si>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</si>
  <si>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</si>
  <si>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</si>
  <si>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</si>
  <si>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</si>
  <si>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</si>
  <si>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</si>
  <si>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</si>
  <si>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</si>
  <si>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</si>
  <si>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</si>
  <si>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</si>
  <si>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</si>
  <si>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</si>
  <si>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</si>
  <si>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</si>
  <si>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</si>
  <si>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</si>
  <si>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</si>
  <si>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</si>
  <si>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</si>
  <si>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</si>
  <si>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</si>
  <si>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</si>
  <si>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</si>
  <si>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</si>
  <si>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</si>
  <si>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</si>
  <si>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</si>
  <si>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</si>
  <si>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</si>
  <si>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</si>
  <si>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</si>
  <si>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</si>
  <si>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</si>
  <si>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</si>
  <si>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</si>
  <si>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</si>
  <si>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</si>
  <si>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</si>
  <si>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</si>
  <si>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</si>
  <si>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</si>
  <si>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</si>
  <si>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</si>
  <si>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</si>
  <si>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</si>
  <si>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</si>
  <si>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</si>
  <si>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</si>
  <si>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</si>
  <si>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</si>
  <si>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</si>
  <si>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</si>
  <si>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</si>
  <si>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</si>
  <si>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</si>
  <si>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</si>
  <si>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</si>
  <si>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</si>
  <si>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</si>
  <si>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</si>
  <si>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</si>
  <si>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</si>
  <si>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</si>
  <si>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</si>
  <si>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</si>
  <si>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</si>
  <si>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</si>
  <si>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</si>
  <si>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</si>
  <si>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</si>
  <si>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</si>
  <si>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</si>
  <si>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</si>
  <si>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</si>
  <si>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</si>
  <si>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</si>
  <si>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</si>
  <si>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</si>
  <si>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</si>
  <si>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</si>
  <si>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</si>
  <si>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</si>
  <si>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</si>
  <si>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</si>
  <si>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</si>
  <si>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</si>
  <si>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</si>
  <si>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</si>
  <si>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</si>
  <si>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</si>
  <si>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</si>
  <si>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</si>
  <si>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</si>
  <si>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</si>
  <si>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</si>
  <si>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</si>
  <si>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</si>
  <si>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</si>
  <si>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</si>
  <si>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30,11,</t>
  </si>
  <si>
    <t>30,11д</t>
  </si>
  <si>
    <t>01,12,</t>
  </si>
  <si>
    <t>04,12,</t>
  </si>
  <si>
    <t>12,5т</t>
  </si>
  <si>
    <t>05,12,</t>
  </si>
  <si>
    <t>17,11,</t>
  </si>
  <si>
    <t>24,11,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</si>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</sst>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  <xf numFmtId="0" fontId="6" fillId="0" borderId="1" xfId="0" applyFont="1" applyBorder="1" applyAlignment="1">
      <alignment horizontal="left" vertical="top"/>
    </xf>
    <xf numFmtId="166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22.11.2023 - 29.11.2023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29,11,</v>
          </cell>
          <cell r="M5" t="str">
            <v>30,11,</v>
          </cell>
          <cell r="N5" t="str">
            <v>01,12,</v>
          </cell>
          <cell r="S5" t="str">
            <v>04,12,</v>
          </cell>
          <cell r="W5" t="str">
            <v>04,12,</v>
          </cell>
          <cell r="AD5" t="str">
            <v>17,11,</v>
          </cell>
          <cell r="AE5" t="str">
            <v>24,11,</v>
          </cell>
          <cell r="AF5" t="str">
            <v>29,11,</v>
          </cell>
        </row>
        <row r="6">
          <cell r="E6">
            <v>145638.356</v>
          </cell>
          <cell r="F6">
            <v>61222.3</v>
          </cell>
          <cell r="J6">
            <v>144341.01499999996</v>
          </cell>
          <cell r="K6">
            <v>1297.3410000000006</v>
          </cell>
          <cell r="L6">
            <v>15700</v>
          </cell>
          <cell r="M6">
            <v>27810</v>
          </cell>
          <cell r="N6">
            <v>27260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9526</v>
          </cell>
          <cell r="T6">
            <v>0</v>
          </cell>
          <cell r="U6">
            <v>0</v>
          </cell>
          <cell r="V6">
            <v>20887.9954</v>
          </cell>
          <cell r="W6">
            <v>20610</v>
          </cell>
          <cell r="Z6">
            <v>7192.0779999999995</v>
          </cell>
          <cell r="AA6">
            <v>0</v>
          </cell>
          <cell r="AB6">
            <v>21434.300999999992</v>
          </cell>
          <cell r="AC6">
            <v>12572</v>
          </cell>
          <cell r="AD6">
            <v>21385.769999999997</v>
          </cell>
          <cell r="AE6">
            <v>21039.705599999998</v>
          </cell>
          <cell r="AF6">
            <v>21809.797999999995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78.745000000000005</v>
          </cell>
          <cell r="D7">
            <v>68.075000000000003</v>
          </cell>
          <cell r="E7">
            <v>78.543999999999997</v>
          </cell>
          <cell r="F7">
            <v>68.275999999999996</v>
          </cell>
          <cell r="G7" t="str">
            <v>н</v>
          </cell>
          <cell r="H7">
            <v>1</v>
          </cell>
          <cell r="I7">
            <v>45</v>
          </cell>
          <cell r="J7">
            <v>74.311000000000007</v>
          </cell>
          <cell r="K7">
            <v>4.2329999999999899</v>
          </cell>
          <cell r="L7">
            <v>0</v>
          </cell>
          <cell r="M7">
            <v>0</v>
          </cell>
          <cell r="N7">
            <v>10</v>
          </cell>
          <cell r="V7">
            <v>11.256799999999998</v>
          </cell>
          <cell r="X7">
            <v>6.9536635633572601</v>
          </cell>
          <cell r="Y7">
            <v>6.0653116338568696</v>
          </cell>
          <cell r="Z7">
            <v>0</v>
          </cell>
          <cell r="AB7">
            <v>22.26</v>
          </cell>
          <cell r="AC7">
            <v>0</v>
          </cell>
          <cell r="AD7">
            <v>16.3124</v>
          </cell>
          <cell r="AE7">
            <v>11.803999999999998</v>
          </cell>
          <cell r="AF7">
            <v>15.532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811.654</v>
          </cell>
          <cell r="D8">
            <v>518.09900000000005</v>
          </cell>
          <cell r="E8">
            <v>1038.6869999999999</v>
          </cell>
          <cell r="F8">
            <v>278.36200000000002</v>
          </cell>
          <cell r="G8" t="str">
            <v>н</v>
          </cell>
          <cell r="H8">
            <v>1</v>
          </cell>
          <cell r="I8">
            <v>45</v>
          </cell>
          <cell r="J8">
            <v>997.34699999999998</v>
          </cell>
          <cell r="K8">
            <v>41.339999999999918</v>
          </cell>
          <cell r="L8">
            <v>400</v>
          </cell>
          <cell r="M8">
            <v>250</v>
          </cell>
          <cell r="N8">
            <v>250</v>
          </cell>
          <cell r="V8">
            <v>168.58959999999996</v>
          </cell>
          <cell r="X8">
            <v>6.98952960324955</v>
          </cell>
          <cell r="Y8">
            <v>1.6511220146438457</v>
          </cell>
          <cell r="Z8">
            <v>163.369</v>
          </cell>
          <cell r="AB8">
            <v>32.369999999999997</v>
          </cell>
          <cell r="AC8">
            <v>0</v>
          </cell>
          <cell r="AD8">
            <v>181.67939999999999</v>
          </cell>
          <cell r="AE8">
            <v>170.21620000000001</v>
          </cell>
          <cell r="AF8">
            <v>128.33099999999999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328.858</v>
          </cell>
          <cell r="D9">
            <v>890.702</v>
          </cell>
          <cell r="E9">
            <v>854.72400000000005</v>
          </cell>
          <cell r="F9">
            <v>358.28</v>
          </cell>
          <cell r="G9" t="str">
            <v>н</v>
          </cell>
          <cell r="H9">
            <v>1</v>
          </cell>
          <cell r="I9">
            <v>45</v>
          </cell>
          <cell r="J9">
            <v>827.89499999999998</v>
          </cell>
          <cell r="K9">
            <v>26.829000000000065</v>
          </cell>
          <cell r="L9">
            <v>0</v>
          </cell>
          <cell r="M9">
            <v>100</v>
          </cell>
          <cell r="N9">
            <v>100</v>
          </cell>
          <cell r="V9">
            <v>84.670600000000007</v>
          </cell>
          <cell r="W9">
            <v>30</v>
          </cell>
          <cell r="X9">
            <v>6.9478662014914256</v>
          </cell>
          <cell r="Y9">
            <v>4.2314569638103423</v>
          </cell>
          <cell r="Z9">
            <v>202.197</v>
          </cell>
          <cell r="AB9">
            <v>229.17400000000001</v>
          </cell>
          <cell r="AC9">
            <v>0</v>
          </cell>
          <cell r="AD9">
            <v>92.029399999999995</v>
          </cell>
          <cell r="AE9">
            <v>90.691400000000002</v>
          </cell>
          <cell r="AF9">
            <v>93.403000000000006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1071.1610000000001</v>
          </cell>
          <cell r="D10">
            <v>2689.72</v>
          </cell>
          <cell r="E10">
            <v>2939.8020000000001</v>
          </cell>
          <cell r="F10">
            <v>803.28899999999999</v>
          </cell>
          <cell r="G10" t="str">
            <v>н</v>
          </cell>
          <cell r="H10">
            <v>1</v>
          </cell>
          <cell r="I10">
            <v>45</v>
          </cell>
          <cell r="J10">
            <v>2790.4670000000001</v>
          </cell>
          <cell r="K10">
            <v>149.33500000000004</v>
          </cell>
          <cell r="L10">
            <v>550</v>
          </cell>
          <cell r="M10">
            <v>600</v>
          </cell>
          <cell r="N10">
            <v>500</v>
          </cell>
          <cell r="V10">
            <v>378.20500000000004</v>
          </cell>
          <cell r="W10">
            <v>200</v>
          </cell>
          <cell r="X10">
            <v>7.0154783781282628</v>
          </cell>
          <cell r="Y10">
            <v>2.1239512962546763</v>
          </cell>
          <cell r="Z10">
            <v>711.49199999999996</v>
          </cell>
          <cell r="AB10">
            <v>337.28500000000003</v>
          </cell>
          <cell r="AC10">
            <v>0</v>
          </cell>
          <cell r="AD10">
            <v>357.78440000000001</v>
          </cell>
          <cell r="AE10">
            <v>404.411</v>
          </cell>
          <cell r="AF10">
            <v>351.50200000000001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209.649</v>
          </cell>
          <cell r="D11">
            <v>112.84699999999999</v>
          </cell>
          <cell r="E11">
            <v>245.21899999999999</v>
          </cell>
          <cell r="F11">
            <v>68.986999999999995</v>
          </cell>
          <cell r="G11">
            <v>0</v>
          </cell>
          <cell r="H11">
            <v>1</v>
          </cell>
          <cell r="I11">
            <v>40</v>
          </cell>
          <cell r="J11">
            <v>242.82499999999999</v>
          </cell>
          <cell r="K11">
            <v>2.3940000000000055</v>
          </cell>
          <cell r="L11">
            <v>40</v>
          </cell>
          <cell r="M11">
            <v>30</v>
          </cell>
          <cell r="N11">
            <v>40</v>
          </cell>
          <cell r="V11">
            <v>29.020600000000002</v>
          </cell>
          <cell r="W11">
            <v>20</v>
          </cell>
          <cell r="X11">
            <v>6.8567500327353663</v>
          </cell>
          <cell r="Y11">
            <v>2.3771734560967035</v>
          </cell>
          <cell r="Z11">
            <v>0</v>
          </cell>
          <cell r="AB11">
            <v>100.116</v>
          </cell>
          <cell r="AC11">
            <v>0</v>
          </cell>
          <cell r="AD11">
            <v>31.156799999999997</v>
          </cell>
          <cell r="AE11">
            <v>27.890999999999998</v>
          </cell>
          <cell r="AF11">
            <v>23.024000000000001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209</v>
          </cell>
          <cell r="D12">
            <v>42</v>
          </cell>
          <cell r="E12">
            <v>168</v>
          </cell>
          <cell r="F12">
            <v>81</v>
          </cell>
          <cell r="G12">
            <v>0</v>
          </cell>
          <cell r="H12">
            <v>0.5</v>
          </cell>
          <cell r="I12">
            <v>45</v>
          </cell>
          <cell r="J12">
            <v>170</v>
          </cell>
          <cell r="K12">
            <v>-2</v>
          </cell>
          <cell r="L12">
            <v>0</v>
          </cell>
          <cell r="M12">
            <v>50</v>
          </cell>
          <cell r="N12">
            <v>40</v>
          </cell>
          <cell r="V12">
            <v>33.6</v>
          </cell>
          <cell r="W12">
            <v>60</v>
          </cell>
          <cell r="X12">
            <v>6.875</v>
          </cell>
          <cell r="Y12">
            <v>2.4107142857142856</v>
          </cell>
          <cell r="Z12">
            <v>0</v>
          </cell>
          <cell r="AB12">
            <v>0</v>
          </cell>
          <cell r="AC12">
            <v>0</v>
          </cell>
          <cell r="AD12">
            <v>38.799999999999997</v>
          </cell>
          <cell r="AE12">
            <v>30.2</v>
          </cell>
          <cell r="AF12">
            <v>37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890</v>
          </cell>
          <cell r="D13">
            <v>1844</v>
          </cell>
          <cell r="E13">
            <v>2177</v>
          </cell>
          <cell r="F13">
            <v>529</v>
          </cell>
          <cell r="G13" t="str">
            <v>н</v>
          </cell>
          <cell r="H13">
            <v>0.4</v>
          </cell>
          <cell r="I13">
            <v>45</v>
          </cell>
          <cell r="J13">
            <v>2192</v>
          </cell>
          <cell r="K13">
            <v>-15</v>
          </cell>
          <cell r="L13">
            <v>200</v>
          </cell>
          <cell r="M13">
            <v>300</v>
          </cell>
          <cell r="N13">
            <v>300</v>
          </cell>
          <cell r="S13">
            <v>400</v>
          </cell>
          <cell r="V13">
            <v>219.4</v>
          </cell>
          <cell r="W13">
            <v>200</v>
          </cell>
          <cell r="X13">
            <v>6.9690063810391978</v>
          </cell>
          <cell r="Y13">
            <v>2.4111212397447583</v>
          </cell>
          <cell r="Z13">
            <v>0</v>
          </cell>
          <cell r="AB13">
            <v>280</v>
          </cell>
          <cell r="AC13">
            <v>800</v>
          </cell>
          <cell r="AD13">
            <v>211.4</v>
          </cell>
          <cell r="AE13">
            <v>215.4</v>
          </cell>
          <cell r="AF13">
            <v>269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1839</v>
          </cell>
          <cell r="D14">
            <v>3377</v>
          </cell>
          <cell r="E14">
            <v>3989</v>
          </cell>
          <cell r="F14">
            <v>1179</v>
          </cell>
          <cell r="G14">
            <v>0</v>
          </cell>
          <cell r="H14">
            <v>0.45</v>
          </cell>
          <cell r="I14">
            <v>45</v>
          </cell>
          <cell r="J14">
            <v>3992</v>
          </cell>
          <cell r="K14">
            <v>-3</v>
          </cell>
          <cell r="L14">
            <v>700</v>
          </cell>
          <cell r="M14">
            <v>700</v>
          </cell>
          <cell r="N14">
            <v>900</v>
          </cell>
          <cell r="S14">
            <v>1200</v>
          </cell>
          <cell r="V14">
            <v>421</v>
          </cell>
          <cell r="W14">
            <v>700</v>
          </cell>
          <cell r="X14">
            <v>9.9263657957244664</v>
          </cell>
          <cell r="Y14">
            <v>2.8004750593824226</v>
          </cell>
          <cell r="Z14">
            <v>0</v>
          </cell>
          <cell r="AB14">
            <v>84</v>
          </cell>
          <cell r="AC14">
            <v>1800</v>
          </cell>
          <cell r="AD14">
            <v>451.6</v>
          </cell>
          <cell r="AE14">
            <v>469.2</v>
          </cell>
          <cell r="AF14">
            <v>449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2817</v>
          </cell>
          <cell r="D15">
            <v>4035</v>
          </cell>
          <cell r="E15">
            <v>4857</v>
          </cell>
          <cell r="F15">
            <v>1898</v>
          </cell>
          <cell r="G15">
            <v>0</v>
          </cell>
          <cell r="H15">
            <v>0.45</v>
          </cell>
          <cell r="I15">
            <v>45</v>
          </cell>
          <cell r="J15">
            <v>4858</v>
          </cell>
          <cell r="K15">
            <v>-1</v>
          </cell>
          <cell r="L15">
            <v>400</v>
          </cell>
          <cell r="M15">
            <v>500</v>
          </cell>
          <cell r="N15">
            <v>1200</v>
          </cell>
          <cell r="S15">
            <v>876</v>
          </cell>
          <cell r="V15">
            <v>769.8</v>
          </cell>
          <cell r="W15">
            <v>500</v>
          </cell>
          <cell r="X15">
            <v>5.8430761236684861</v>
          </cell>
          <cell r="Y15">
            <v>2.4655754741491296</v>
          </cell>
          <cell r="Z15">
            <v>42</v>
          </cell>
          <cell r="AB15">
            <v>204</v>
          </cell>
          <cell r="AC15">
            <v>762</v>
          </cell>
          <cell r="AD15">
            <v>808.6</v>
          </cell>
          <cell r="AE15">
            <v>770.6</v>
          </cell>
          <cell r="AF15">
            <v>744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240</v>
          </cell>
          <cell r="D16">
            <v>168</v>
          </cell>
          <cell r="E16">
            <v>294</v>
          </cell>
          <cell r="F16">
            <v>108</v>
          </cell>
          <cell r="G16">
            <v>0</v>
          </cell>
          <cell r="H16">
            <v>0.5</v>
          </cell>
          <cell r="I16">
            <v>40</v>
          </cell>
          <cell r="J16">
            <v>299</v>
          </cell>
          <cell r="K16">
            <v>-5</v>
          </cell>
          <cell r="L16">
            <v>0</v>
          </cell>
          <cell r="M16">
            <v>40</v>
          </cell>
          <cell r="N16">
            <v>40</v>
          </cell>
          <cell r="V16">
            <v>32.4</v>
          </cell>
          <cell r="W16">
            <v>30</v>
          </cell>
          <cell r="X16">
            <v>6.7283950617283956</v>
          </cell>
          <cell r="Y16">
            <v>3.3333333333333335</v>
          </cell>
          <cell r="Z16">
            <v>0</v>
          </cell>
          <cell r="AB16">
            <v>132</v>
          </cell>
          <cell r="AC16">
            <v>0</v>
          </cell>
          <cell r="AD16">
            <v>38.4</v>
          </cell>
          <cell r="AE16">
            <v>31.2</v>
          </cell>
          <cell r="AF16">
            <v>40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92</v>
          </cell>
          <cell r="D17">
            <v>194</v>
          </cell>
          <cell r="E17">
            <v>116</v>
          </cell>
          <cell r="F17">
            <v>31</v>
          </cell>
          <cell r="G17">
            <v>0</v>
          </cell>
          <cell r="H17">
            <v>0.4</v>
          </cell>
          <cell r="I17">
            <v>50</v>
          </cell>
          <cell r="J17">
            <v>130</v>
          </cell>
          <cell r="K17">
            <v>-14</v>
          </cell>
          <cell r="L17">
            <v>0</v>
          </cell>
          <cell r="M17">
            <v>30</v>
          </cell>
          <cell r="N17">
            <v>20</v>
          </cell>
          <cell r="V17">
            <v>23.2</v>
          </cell>
          <cell r="W17">
            <v>80</v>
          </cell>
          <cell r="X17">
            <v>6.9396551724137936</v>
          </cell>
          <cell r="Y17">
            <v>1.3362068965517242</v>
          </cell>
          <cell r="Z17">
            <v>0</v>
          </cell>
          <cell r="AB17">
            <v>0</v>
          </cell>
          <cell r="AC17">
            <v>0</v>
          </cell>
          <cell r="AD17">
            <v>20.8</v>
          </cell>
          <cell r="AE17">
            <v>18.8</v>
          </cell>
          <cell r="AF17">
            <v>37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492</v>
          </cell>
          <cell r="D18">
            <v>7</v>
          </cell>
          <cell r="E18">
            <v>151</v>
          </cell>
          <cell r="F18">
            <v>346</v>
          </cell>
          <cell r="G18">
            <v>0</v>
          </cell>
          <cell r="H18">
            <v>0.17</v>
          </cell>
          <cell r="I18">
            <v>180</v>
          </cell>
          <cell r="J18">
            <v>148</v>
          </cell>
          <cell r="K18">
            <v>3</v>
          </cell>
          <cell r="L18">
            <v>0</v>
          </cell>
          <cell r="M18">
            <v>100</v>
          </cell>
          <cell r="N18">
            <v>200</v>
          </cell>
          <cell r="V18">
            <v>30.2</v>
          </cell>
          <cell r="X18">
            <v>21.390728476821192</v>
          </cell>
          <cell r="Y18">
            <v>11.456953642384105</v>
          </cell>
          <cell r="Z18">
            <v>0</v>
          </cell>
          <cell r="AB18">
            <v>0</v>
          </cell>
          <cell r="AC18">
            <v>0</v>
          </cell>
          <cell r="AD18">
            <v>36.6</v>
          </cell>
          <cell r="AE18">
            <v>37.200000000000003</v>
          </cell>
          <cell r="AF18">
            <v>27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72</v>
          </cell>
          <cell r="D19">
            <v>65</v>
          </cell>
          <cell r="E19">
            <v>47</v>
          </cell>
          <cell r="F19">
            <v>89</v>
          </cell>
          <cell r="G19">
            <v>0</v>
          </cell>
          <cell r="H19">
            <v>0.45</v>
          </cell>
          <cell r="I19">
            <v>45</v>
          </cell>
          <cell r="J19">
            <v>158</v>
          </cell>
          <cell r="K19">
            <v>-111</v>
          </cell>
          <cell r="L19">
            <v>0</v>
          </cell>
          <cell r="M19">
            <v>100</v>
          </cell>
          <cell r="N19">
            <v>150</v>
          </cell>
          <cell r="V19">
            <v>9.4</v>
          </cell>
          <cell r="W19">
            <v>100</v>
          </cell>
          <cell r="X19">
            <v>46.702127659574465</v>
          </cell>
          <cell r="Y19">
            <v>9.4680851063829792</v>
          </cell>
          <cell r="Z19">
            <v>0</v>
          </cell>
          <cell r="AB19">
            <v>0</v>
          </cell>
          <cell r="AC19">
            <v>0</v>
          </cell>
          <cell r="AD19">
            <v>17.600000000000001</v>
          </cell>
          <cell r="AE19">
            <v>12.8</v>
          </cell>
          <cell r="AF19">
            <v>0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859</v>
          </cell>
          <cell r="D20">
            <v>702</v>
          </cell>
          <cell r="E20">
            <v>559</v>
          </cell>
          <cell r="F20">
            <v>346</v>
          </cell>
          <cell r="G20">
            <v>0</v>
          </cell>
          <cell r="H20">
            <v>0.5</v>
          </cell>
          <cell r="I20">
            <v>60</v>
          </cell>
          <cell r="J20">
            <v>266</v>
          </cell>
          <cell r="K20">
            <v>293</v>
          </cell>
          <cell r="L20">
            <v>100</v>
          </cell>
          <cell r="M20">
            <v>120</v>
          </cell>
          <cell r="N20">
            <v>150</v>
          </cell>
          <cell r="V20">
            <v>103.8</v>
          </cell>
          <cell r="X20">
            <v>6.8978805394990372</v>
          </cell>
          <cell r="Y20">
            <v>3.3333333333333335</v>
          </cell>
          <cell r="Z20">
            <v>0</v>
          </cell>
          <cell r="AB20">
            <v>40</v>
          </cell>
          <cell r="AC20">
            <v>0</v>
          </cell>
          <cell r="AD20">
            <v>92.2</v>
          </cell>
          <cell r="AE20">
            <v>111</v>
          </cell>
          <cell r="AF20">
            <v>45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259</v>
          </cell>
          <cell r="D21">
            <v>172</v>
          </cell>
          <cell r="E21">
            <v>328</v>
          </cell>
          <cell r="F21">
            <v>97</v>
          </cell>
          <cell r="G21">
            <v>0</v>
          </cell>
          <cell r="H21">
            <v>0.3</v>
          </cell>
          <cell r="I21">
            <v>40</v>
          </cell>
          <cell r="J21">
            <v>342</v>
          </cell>
          <cell r="K21">
            <v>-14</v>
          </cell>
          <cell r="L21">
            <v>0</v>
          </cell>
          <cell r="M21">
            <v>70</v>
          </cell>
          <cell r="N21">
            <v>60</v>
          </cell>
          <cell r="V21">
            <v>50</v>
          </cell>
          <cell r="W21">
            <v>100</v>
          </cell>
          <cell r="X21">
            <v>6.54</v>
          </cell>
          <cell r="Y21">
            <v>1.94</v>
          </cell>
          <cell r="Z21">
            <v>0</v>
          </cell>
          <cell r="AB21">
            <v>78</v>
          </cell>
          <cell r="AC21">
            <v>0</v>
          </cell>
          <cell r="AD21">
            <v>49.2</v>
          </cell>
          <cell r="AE21">
            <v>42.4</v>
          </cell>
          <cell r="AF21">
            <v>51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83</v>
          </cell>
          <cell r="D22">
            <v>187</v>
          </cell>
          <cell r="E22">
            <v>98</v>
          </cell>
          <cell r="F22">
            <v>37</v>
          </cell>
          <cell r="G22">
            <v>0</v>
          </cell>
          <cell r="H22">
            <v>0.5</v>
          </cell>
          <cell r="I22">
            <v>60</v>
          </cell>
          <cell r="J22">
            <v>109</v>
          </cell>
          <cell r="K22">
            <v>-11</v>
          </cell>
          <cell r="L22">
            <v>0</v>
          </cell>
          <cell r="M22">
            <v>30</v>
          </cell>
          <cell r="N22">
            <v>20</v>
          </cell>
          <cell r="V22">
            <v>19.600000000000001</v>
          </cell>
          <cell r="W22">
            <v>50</v>
          </cell>
          <cell r="X22">
            <v>6.9897959183673466</v>
          </cell>
          <cell r="Y22">
            <v>1.8877551020408161</v>
          </cell>
          <cell r="Z22">
            <v>0</v>
          </cell>
          <cell r="AB22">
            <v>0</v>
          </cell>
          <cell r="AC22">
            <v>0</v>
          </cell>
          <cell r="AD22">
            <v>16.8</v>
          </cell>
          <cell r="AE22">
            <v>16.8</v>
          </cell>
          <cell r="AF22">
            <v>30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44</v>
          </cell>
          <cell r="D23">
            <v>43</v>
          </cell>
          <cell r="E23">
            <v>63</v>
          </cell>
          <cell r="F23">
            <v>23</v>
          </cell>
          <cell r="G23">
            <v>0</v>
          </cell>
          <cell r="H23">
            <v>0.35</v>
          </cell>
          <cell r="I23">
            <v>35</v>
          </cell>
          <cell r="J23">
            <v>69</v>
          </cell>
          <cell r="K23">
            <v>-6</v>
          </cell>
          <cell r="L23">
            <v>0</v>
          </cell>
          <cell r="M23">
            <v>10</v>
          </cell>
          <cell r="N23">
            <v>10</v>
          </cell>
          <cell r="V23">
            <v>12.6</v>
          </cell>
          <cell r="W23">
            <v>30</v>
          </cell>
          <cell r="X23">
            <v>5.7936507936507935</v>
          </cell>
          <cell r="Y23">
            <v>1.8253968253968254</v>
          </cell>
          <cell r="Z23">
            <v>0</v>
          </cell>
          <cell r="AB23">
            <v>0</v>
          </cell>
          <cell r="AC23">
            <v>0</v>
          </cell>
          <cell r="AD23">
            <v>14.6</v>
          </cell>
          <cell r="AE23">
            <v>9.8000000000000007</v>
          </cell>
          <cell r="AF23">
            <v>12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3327</v>
          </cell>
          <cell r="D24">
            <v>305</v>
          </cell>
          <cell r="E24">
            <v>1288</v>
          </cell>
          <cell r="F24">
            <v>2322</v>
          </cell>
          <cell r="G24">
            <v>0</v>
          </cell>
          <cell r="H24">
            <v>0.17</v>
          </cell>
          <cell r="I24">
            <v>180</v>
          </cell>
          <cell r="J24">
            <v>1300</v>
          </cell>
          <cell r="K24">
            <v>-12</v>
          </cell>
          <cell r="L24">
            <v>0</v>
          </cell>
          <cell r="M24">
            <v>0</v>
          </cell>
          <cell r="N24">
            <v>1000</v>
          </cell>
          <cell r="V24">
            <v>206.6</v>
          </cell>
          <cell r="X24">
            <v>16.079380445304938</v>
          </cell>
          <cell r="Y24">
            <v>11.239109390125847</v>
          </cell>
          <cell r="Z24">
            <v>0</v>
          </cell>
          <cell r="AB24">
            <v>255</v>
          </cell>
          <cell r="AC24">
            <v>0</v>
          </cell>
          <cell r="AD24">
            <v>264.8</v>
          </cell>
          <cell r="AE24">
            <v>241.6</v>
          </cell>
          <cell r="AF24">
            <v>198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180</v>
          </cell>
          <cell r="D25">
            <v>2076</v>
          </cell>
          <cell r="E25">
            <v>289</v>
          </cell>
          <cell r="F25">
            <v>103</v>
          </cell>
          <cell r="G25">
            <v>0</v>
          </cell>
          <cell r="H25">
            <v>0.38</v>
          </cell>
          <cell r="I25">
            <v>40</v>
          </cell>
          <cell r="J25">
            <v>299</v>
          </cell>
          <cell r="K25">
            <v>-10</v>
          </cell>
          <cell r="L25">
            <v>100</v>
          </cell>
          <cell r="M25">
            <v>90</v>
          </cell>
          <cell r="N25">
            <v>80</v>
          </cell>
          <cell r="V25">
            <v>51.8</v>
          </cell>
          <cell r="X25">
            <v>7.2007722007722013</v>
          </cell>
          <cell r="Y25">
            <v>1.9884169884169884</v>
          </cell>
          <cell r="Z25">
            <v>0</v>
          </cell>
          <cell r="AB25">
            <v>30</v>
          </cell>
          <cell r="AC25">
            <v>0</v>
          </cell>
          <cell r="AD25">
            <v>52.8</v>
          </cell>
          <cell r="AE25">
            <v>57.4</v>
          </cell>
          <cell r="AF25">
            <v>51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2574</v>
          </cell>
          <cell r="D26">
            <v>38220</v>
          </cell>
          <cell r="E26">
            <v>3913</v>
          </cell>
          <cell r="F26">
            <v>2812</v>
          </cell>
          <cell r="G26" t="str">
            <v>н</v>
          </cell>
          <cell r="H26">
            <v>0.42</v>
          </cell>
          <cell r="I26">
            <v>40</v>
          </cell>
          <cell r="J26">
            <v>4979</v>
          </cell>
          <cell r="K26">
            <v>-1066</v>
          </cell>
          <cell r="L26">
            <v>1900</v>
          </cell>
          <cell r="M26">
            <v>1400</v>
          </cell>
          <cell r="N26">
            <v>1000</v>
          </cell>
          <cell r="V26">
            <v>782.6</v>
          </cell>
          <cell r="X26">
            <v>9.0876565295169947</v>
          </cell>
          <cell r="Y26">
            <v>3.5931510350115001</v>
          </cell>
          <cell r="Z26">
            <v>0</v>
          </cell>
          <cell r="AB26">
            <v>0</v>
          </cell>
          <cell r="AC26">
            <v>0</v>
          </cell>
          <cell r="AD26">
            <v>798.4</v>
          </cell>
          <cell r="AE26">
            <v>945.8</v>
          </cell>
          <cell r="AF26">
            <v>73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4656</v>
          </cell>
          <cell r="D27">
            <v>51709</v>
          </cell>
          <cell r="E27">
            <v>11898</v>
          </cell>
          <cell r="F27">
            <v>2423</v>
          </cell>
          <cell r="G27" t="str">
            <v>н</v>
          </cell>
          <cell r="H27">
            <v>0.42</v>
          </cell>
          <cell r="I27">
            <v>45</v>
          </cell>
          <cell r="J27">
            <v>11953</v>
          </cell>
          <cell r="K27">
            <v>-55</v>
          </cell>
          <cell r="L27">
            <v>500</v>
          </cell>
          <cell r="M27">
            <v>1500</v>
          </cell>
          <cell r="N27">
            <v>1500</v>
          </cell>
          <cell r="V27">
            <v>967.2</v>
          </cell>
          <cell r="W27">
            <v>500</v>
          </cell>
          <cell r="X27">
            <v>6.6408188585607935</v>
          </cell>
          <cell r="Y27">
            <v>2.5051695616211744</v>
          </cell>
          <cell r="Z27">
            <v>420</v>
          </cell>
          <cell r="AB27">
            <v>2442</v>
          </cell>
          <cell r="AC27">
            <v>4200</v>
          </cell>
          <cell r="AD27">
            <v>981.6</v>
          </cell>
          <cell r="AE27">
            <v>970.8</v>
          </cell>
          <cell r="AF27">
            <v>1045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828</v>
          </cell>
          <cell r="D28">
            <v>675</v>
          </cell>
          <cell r="E28">
            <v>1169</v>
          </cell>
          <cell r="F28">
            <v>313</v>
          </cell>
          <cell r="G28">
            <v>0</v>
          </cell>
          <cell r="H28">
            <v>0.35</v>
          </cell>
          <cell r="I28">
            <v>45</v>
          </cell>
          <cell r="J28">
            <v>1145</v>
          </cell>
          <cell r="K28">
            <v>24</v>
          </cell>
          <cell r="L28">
            <v>200</v>
          </cell>
          <cell r="M28">
            <v>200</v>
          </cell>
          <cell r="N28">
            <v>250</v>
          </cell>
          <cell r="V28">
            <v>215.8</v>
          </cell>
          <cell r="W28">
            <v>500</v>
          </cell>
          <cell r="X28">
            <v>6.7794253938832245</v>
          </cell>
          <cell r="Y28">
            <v>1.4504170528266913</v>
          </cell>
          <cell r="Z28">
            <v>0</v>
          </cell>
          <cell r="AB28">
            <v>90</v>
          </cell>
          <cell r="AC28">
            <v>0</v>
          </cell>
          <cell r="AD28">
            <v>215</v>
          </cell>
          <cell r="AE28">
            <v>191</v>
          </cell>
          <cell r="AF28">
            <v>260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280</v>
          </cell>
          <cell r="D29">
            <v>847</v>
          </cell>
          <cell r="E29">
            <v>922</v>
          </cell>
          <cell r="F29">
            <v>192</v>
          </cell>
          <cell r="G29">
            <v>0</v>
          </cell>
          <cell r="H29">
            <v>0.35</v>
          </cell>
          <cell r="I29">
            <v>45</v>
          </cell>
          <cell r="J29">
            <v>984</v>
          </cell>
          <cell r="K29">
            <v>-62</v>
          </cell>
          <cell r="L29">
            <v>100</v>
          </cell>
          <cell r="M29">
            <v>50</v>
          </cell>
          <cell r="N29">
            <v>100</v>
          </cell>
          <cell r="S29">
            <v>600</v>
          </cell>
          <cell r="V29">
            <v>58.4</v>
          </cell>
          <cell r="X29">
            <v>7.5684931506849313</v>
          </cell>
          <cell r="Y29">
            <v>3.2876712328767126</v>
          </cell>
          <cell r="Z29">
            <v>0</v>
          </cell>
          <cell r="AB29">
            <v>30</v>
          </cell>
          <cell r="AC29">
            <v>600</v>
          </cell>
          <cell r="AD29">
            <v>64</v>
          </cell>
          <cell r="AE29">
            <v>65.400000000000006</v>
          </cell>
          <cell r="AF29">
            <v>72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506</v>
          </cell>
          <cell r="D30">
            <v>586</v>
          </cell>
          <cell r="E30">
            <v>917</v>
          </cell>
          <cell r="F30">
            <v>164</v>
          </cell>
          <cell r="G30">
            <v>0</v>
          </cell>
          <cell r="H30">
            <v>0.35</v>
          </cell>
          <cell r="I30">
            <v>45</v>
          </cell>
          <cell r="J30">
            <v>923</v>
          </cell>
          <cell r="K30">
            <v>-6</v>
          </cell>
          <cell r="L30">
            <v>0</v>
          </cell>
          <cell r="M30">
            <v>50</v>
          </cell>
          <cell r="N30">
            <v>100</v>
          </cell>
          <cell r="S30">
            <v>450</v>
          </cell>
          <cell r="V30">
            <v>119.8</v>
          </cell>
          <cell r="W30">
            <v>500</v>
          </cell>
          <cell r="X30">
            <v>6.7946577629382308</v>
          </cell>
          <cell r="Y30">
            <v>1.3689482470784642</v>
          </cell>
          <cell r="Z30">
            <v>0</v>
          </cell>
          <cell r="AB30">
            <v>108</v>
          </cell>
          <cell r="AC30">
            <v>210</v>
          </cell>
          <cell r="AD30">
            <v>108.2</v>
          </cell>
          <cell r="AE30">
            <v>78.400000000000006</v>
          </cell>
          <cell r="AF30">
            <v>165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986</v>
          </cell>
          <cell r="D31">
            <v>686</v>
          </cell>
          <cell r="E31">
            <v>1244</v>
          </cell>
          <cell r="F31">
            <v>401</v>
          </cell>
          <cell r="G31">
            <v>0</v>
          </cell>
          <cell r="H31">
            <v>0.35</v>
          </cell>
          <cell r="I31">
            <v>45</v>
          </cell>
          <cell r="J31">
            <v>1277</v>
          </cell>
          <cell r="K31">
            <v>-33</v>
          </cell>
          <cell r="L31">
            <v>150</v>
          </cell>
          <cell r="M31">
            <v>200</v>
          </cell>
          <cell r="N31">
            <v>250</v>
          </cell>
          <cell r="V31">
            <v>220</v>
          </cell>
          <cell r="W31">
            <v>500</v>
          </cell>
          <cell r="X31">
            <v>6.8227272727272723</v>
          </cell>
          <cell r="Y31">
            <v>1.8227272727272728</v>
          </cell>
          <cell r="Z31">
            <v>0</v>
          </cell>
          <cell r="AB31">
            <v>144</v>
          </cell>
          <cell r="AC31">
            <v>0</v>
          </cell>
          <cell r="AD31">
            <v>240.4</v>
          </cell>
          <cell r="AE31">
            <v>191</v>
          </cell>
          <cell r="AF31">
            <v>252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584.38800000000003</v>
          </cell>
          <cell r="D32">
            <v>274.07400000000001</v>
          </cell>
          <cell r="E32">
            <v>546.70299999999997</v>
          </cell>
          <cell r="F32">
            <v>305.61200000000002</v>
          </cell>
          <cell r="G32">
            <v>0</v>
          </cell>
          <cell r="H32">
            <v>1</v>
          </cell>
          <cell r="I32">
            <v>50</v>
          </cell>
          <cell r="J32">
            <v>526.12300000000005</v>
          </cell>
          <cell r="K32">
            <v>20.579999999999927</v>
          </cell>
          <cell r="L32">
            <v>0</v>
          </cell>
          <cell r="M32">
            <v>0</v>
          </cell>
          <cell r="N32">
            <v>100</v>
          </cell>
          <cell r="V32">
            <v>77.694599999999994</v>
          </cell>
          <cell r="W32">
            <v>100</v>
          </cell>
          <cell r="X32">
            <v>6.5076852187925551</v>
          </cell>
          <cell r="Y32">
            <v>3.9335037441469556</v>
          </cell>
          <cell r="Z32">
            <v>84.36</v>
          </cell>
          <cell r="AB32">
            <v>73.87</v>
          </cell>
          <cell r="AC32">
            <v>0</v>
          </cell>
          <cell r="AD32">
            <v>98.421399999999991</v>
          </cell>
          <cell r="AE32">
            <v>71.0214</v>
          </cell>
          <cell r="AF32">
            <v>77.343999999999994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5033.8059999999996</v>
          </cell>
          <cell r="D33">
            <v>4919.3680000000004</v>
          </cell>
          <cell r="E33">
            <v>7136.0860000000002</v>
          </cell>
          <cell r="F33">
            <v>2714.9349999999999</v>
          </cell>
          <cell r="G33">
            <v>0</v>
          </cell>
          <cell r="H33">
            <v>1</v>
          </cell>
          <cell r="I33">
            <v>50</v>
          </cell>
          <cell r="J33">
            <v>7161.7889999999998</v>
          </cell>
          <cell r="K33">
            <v>-25.70299999999952</v>
          </cell>
          <cell r="L33">
            <v>500</v>
          </cell>
          <cell r="M33">
            <v>1800</v>
          </cell>
          <cell r="N33">
            <v>1100</v>
          </cell>
          <cell r="V33">
            <v>1058.6362000000001</v>
          </cell>
          <cell r="W33">
            <v>1200</v>
          </cell>
          <cell r="X33">
            <v>6.9097722144774556</v>
          </cell>
          <cell r="Y33">
            <v>2.5645590052560072</v>
          </cell>
          <cell r="Z33">
            <v>0</v>
          </cell>
          <cell r="AB33">
            <v>1842.905</v>
          </cell>
          <cell r="AC33">
            <v>0</v>
          </cell>
          <cell r="AD33">
            <v>1056.3191999999999</v>
          </cell>
          <cell r="AE33">
            <v>1016.2082</v>
          </cell>
          <cell r="AF33">
            <v>1170.182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332.45499999999998</v>
          </cell>
          <cell r="D34">
            <v>106.154</v>
          </cell>
          <cell r="E34">
            <v>325.51600000000002</v>
          </cell>
          <cell r="F34">
            <v>110.438</v>
          </cell>
          <cell r="G34">
            <v>0</v>
          </cell>
          <cell r="H34">
            <v>1</v>
          </cell>
          <cell r="I34">
            <v>50</v>
          </cell>
          <cell r="J34">
            <v>307.512</v>
          </cell>
          <cell r="K34">
            <v>18.004000000000019</v>
          </cell>
          <cell r="L34">
            <v>0</v>
          </cell>
          <cell r="M34">
            <v>100</v>
          </cell>
          <cell r="N34">
            <v>70</v>
          </cell>
          <cell r="V34">
            <v>65.103200000000001</v>
          </cell>
          <cell r="W34">
            <v>150</v>
          </cell>
          <cell r="X34">
            <v>6.6116258494206122</v>
          </cell>
          <cell r="Y34">
            <v>1.6963528674473758</v>
          </cell>
          <cell r="Z34">
            <v>0</v>
          </cell>
          <cell r="AB34">
            <v>0</v>
          </cell>
          <cell r="AC34">
            <v>0</v>
          </cell>
          <cell r="AD34">
            <v>74.070599999999985</v>
          </cell>
          <cell r="AE34">
            <v>54.246400000000008</v>
          </cell>
          <cell r="AF34">
            <v>132.87899999999999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619.48400000000004</v>
          </cell>
          <cell r="D35">
            <v>916.55700000000002</v>
          </cell>
          <cell r="E35">
            <v>1204.5260000000001</v>
          </cell>
          <cell r="F35">
            <v>321.98700000000002</v>
          </cell>
          <cell r="G35">
            <v>0</v>
          </cell>
          <cell r="H35">
            <v>1</v>
          </cell>
          <cell r="I35">
            <v>50</v>
          </cell>
          <cell r="J35">
            <v>1174.1469999999999</v>
          </cell>
          <cell r="K35">
            <v>30.379000000000133</v>
          </cell>
          <cell r="L35">
            <v>100</v>
          </cell>
          <cell r="M35">
            <v>200</v>
          </cell>
          <cell r="N35">
            <v>220</v>
          </cell>
          <cell r="V35">
            <v>128.32220000000001</v>
          </cell>
          <cell r="W35">
            <v>50</v>
          </cell>
          <cell r="X35">
            <v>6.9511510868735105</v>
          </cell>
          <cell r="Y35">
            <v>2.5092072922689916</v>
          </cell>
          <cell r="Z35">
            <v>505.09500000000003</v>
          </cell>
          <cell r="AB35">
            <v>57.82</v>
          </cell>
          <cell r="AC35">
            <v>0</v>
          </cell>
          <cell r="AD35">
            <v>114.7704</v>
          </cell>
          <cell r="AE35">
            <v>136.29759999999999</v>
          </cell>
          <cell r="AF35">
            <v>135.07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175.53200000000001</v>
          </cell>
          <cell r="D36">
            <v>204.999</v>
          </cell>
          <cell r="E36">
            <v>241.15700000000001</v>
          </cell>
          <cell r="F36">
            <v>131.27000000000001</v>
          </cell>
          <cell r="G36">
            <v>0</v>
          </cell>
          <cell r="H36">
            <v>1</v>
          </cell>
          <cell r="I36">
            <v>60</v>
          </cell>
          <cell r="J36">
            <v>249.34</v>
          </cell>
          <cell r="K36">
            <v>-8.1829999999999927</v>
          </cell>
          <cell r="L36">
            <v>0</v>
          </cell>
          <cell r="M36">
            <v>70</v>
          </cell>
          <cell r="N36">
            <v>50</v>
          </cell>
          <cell r="V36">
            <v>45.831800000000001</v>
          </cell>
          <cell r="W36">
            <v>70</v>
          </cell>
          <cell r="X36">
            <v>7.0097617811214041</v>
          </cell>
          <cell r="Y36">
            <v>2.8641685467295637</v>
          </cell>
          <cell r="Z36">
            <v>0</v>
          </cell>
          <cell r="AB36">
            <v>11.997999999999999</v>
          </cell>
          <cell r="AC36">
            <v>0</v>
          </cell>
          <cell r="AD36">
            <v>53.762800000000006</v>
          </cell>
          <cell r="AE36">
            <v>40.473600000000005</v>
          </cell>
          <cell r="AF36">
            <v>53.387999999999998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9997.9869999999992</v>
          </cell>
          <cell r="D37">
            <v>11266.421</v>
          </cell>
          <cell r="E37">
            <v>13529.478999999999</v>
          </cell>
          <cell r="F37">
            <v>7520.7259999999997</v>
          </cell>
          <cell r="G37">
            <v>0</v>
          </cell>
          <cell r="H37">
            <v>1</v>
          </cell>
          <cell r="I37">
            <v>60</v>
          </cell>
          <cell r="J37">
            <v>13298.050999999999</v>
          </cell>
          <cell r="K37">
            <v>231.42799999999988</v>
          </cell>
          <cell r="L37">
            <v>0</v>
          </cell>
          <cell r="M37">
            <v>1800</v>
          </cell>
          <cell r="N37">
            <v>2500</v>
          </cell>
          <cell r="V37">
            <v>2103.7568000000001</v>
          </cell>
          <cell r="W37">
            <v>1900</v>
          </cell>
          <cell r="X37">
            <v>6.522011479653921</v>
          </cell>
          <cell r="Y37">
            <v>3.5749027644260019</v>
          </cell>
          <cell r="Z37">
            <v>0</v>
          </cell>
          <cell r="AB37">
            <v>3010.6950000000002</v>
          </cell>
          <cell r="AC37">
            <v>0</v>
          </cell>
          <cell r="AD37">
            <v>2196.4764</v>
          </cell>
          <cell r="AE37">
            <v>2099.6498000000001</v>
          </cell>
          <cell r="AF37">
            <v>2319.0520000000001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396.471</v>
          </cell>
          <cell r="D38">
            <v>85.971000000000004</v>
          </cell>
          <cell r="E38">
            <v>218.15299999999999</v>
          </cell>
          <cell r="F38">
            <v>253.42400000000001</v>
          </cell>
          <cell r="G38" t="str">
            <v>н</v>
          </cell>
          <cell r="H38">
            <v>1</v>
          </cell>
          <cell r="I38">
            <v>55</v>
          </cell>
          <cell r="J38">
            <v>226.61500000000001</v>
          </cell>
          <cell r="K38">
            <v>-8.4620000000000175</v>
          </cell>
          <cell r="L38">
            <v>0</v>
          </cell>
          <cell r="M38">
            <v>0</v>
          </cell>
          <cell r="N38">
            <v>0</v>
          </cell>
          <cell r="V38">
            <v>28.609400000000001</v>
          </cell>
          <cell r="X38">
            <v>8.8580676281222264</v>
          </cell>
          <cell r="Y38">
            <v>8.8580676281222264</v>
          </cell>
          <cell r="Z38">
            <v>0</v>
          </cell>
          <cell r="AB38">
            <v>75.105999999999995</v>
          </cell>
          <cell r="AC38">
            <v>0</v>
          </cell>
          <cell r="AD38">
            <v>36.111000000000004</v>
          </cell>
          <cell r="AE38">
            <v>28.906200000000002</v>
          </cell>
          <cell r="AF38">
            <v>18.536000000000001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63.773000000000003</v>
          </cell>
          <cell r="D39">
            <v>67.501999999999995</v>
          </cell>
          <cell r="E39">
            <v>56.378</v>
          </cell>
          <cell r="F39">
            <v>73.156999999999996</v>
          </cell>
          <cell r="G39">
            <v>0</v>
          </cell>
          <cell r="H39">
            <v>1</v>
          </cell>
          <cell r="I39">
            <v>50</v>
          </cell>
          <cell r="J39">
            <v>55.058</v>
          </cell>
          <cell r="K39">
            <v>1.3200000000000003</v>
          </cell>
          <cell r="L39">
            <v>0</v>
          </cell>
          <cell r="M39">
            <v>0</v>
          </cell>
          <cell r="N39">
            <v>30</v>
          </cell>
          <cell r="V39">
            <v>11.275600000000001</v>
          </cell>
          <cell r="X39">
            <v>9.1486927524921065</v>
          </cell>
          <cell r="Y39">
            <v>6.4880804569158173</v>
          </cell>
          <cell r="Z39">
            <v>0</v>
          </cell>
          <cell r="AB39">
            <v>0</v>
          </cell>
          <cell r="AC39">
            <v>0</v>
          </cell>
          <cell r="AD39">
            <v>15.2536</v>
          </cell>
          <cell r="AE39">
            <v>14.572999999999999</v>
          </cell>
          <cell r="AF39">
            <v>18.507000000000001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312.661</v>
          </cell>
          <cell r="D40">
            <v>706.79700000000003</v>
          </cell>
          <cell r="E40">
            <v>663.04899999999998</v>
          </cell>
          <cell r="F40">
            <v>346.77</v>
          </cell>
          <cell r="G40">
            <v>0</v>
          </cell>
          <cell r="H40">
            <v>1</v>
          </cell>
          <cell r="I40">
            <v>50</v>
          </cell>
          <cell r="J40">
            <v>637.76599999999996</v>
          </cell>
          <cell r="K40">
            <v>25.283000000000015</v>
          </cell>
          <cell r="L40">
            <v>50</v>
          </cell>
          <cell r="M40">
            <v>150</v>
          </cell>
          <cell r="N40">
            <v>200</v>
          </cell>
          <cell r="V40">
            <v>98.937799999999996</v>
          </cell>
          <cell r="X40">
            <v>7.547873512449236</v>
          </cell>
          <cell r="Y40">
            <v>3.5049293596582904</v>
          </cell>
          <cell r="Z40">
            <v>104.98</v>
          </cell>
          <cell r="AB40">
            <v>63.38</v>
          </cell>
          <cell r="AC40">
            <v>0</v>
          </cell>
          <cell r="AD40">
            <v>99.4358</v>
          </cell>
          <cell r="AE40">
            <v>105.91720000000001</v>
          </cell>
          <cell r="AF40">
            <v>123.247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3524.8470000000002</v>
          </cell>
          <cell r="D41">
            <v>4196.7920000000004</v>
          </cell>
          <cell r="E41">
            <v>5797.6530000000002</v>
          </cell>
          <cell r="F41">
            <v>1843.8409999999999</v>
          </cell>
          <cell r="G41">
            <v>0</v>
          </cell>
          <cell r="H41">
            <v>1</v>
          </cell>
          <cell r="I41">
            <v>60</v>
          </cell>
          <cell r="J41">
            <v>5688.2640000000001</v>
          </cell>
          <cell r="K41">
            <v>109.38900000000012</v>
          </cell>
          <cell r="L41">
            <v>500</v>
          </cell>
          <cell r="M41">
            <v>1000</v>
          </cell>
          <cell r="N41">
            <v>1400</v>
          </cell>
          <cell r="V41">
            <v>921.24760000000003</v>
          </cell>
          <cell r="W41">
            <v>1000</v>
          </cell>
          <cell r="X41">
            <v>6.2348504354312571</v>
          </cell>
          <cell r="Y41">
            <v>2.0014608450540332</v>
          </cell>
          <cell r="Z41">
            <v>0</v>
          </cell>
          <cell r="AB41">
            <v>1191.415</v>
          </cell>
          <cell r="AC41">
            <v>0</v>
          </cell>
          <cell r="AD41">
            <v>773.94599999999991</v>
          </cell>
          <cell r="AE41">
            <v>845.61939999999993</v>
          </cell>
          <cell r="AF41">
            <v>813.55100000000004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4125.2569999999996</v>
          </cell>
          <cell r="D42">
            <v>5306.3869999999997</v>
          </cell>
          <cell r="E42">
            <v>6420.9840000000004</v>
          </cell>
          <cell r="F42">
            <v>2845.4459999999999</v>
          </cell>
          <cell r="G42">
            <v>0</v>
          </cell>
          <cell r="H42">
            <v>1</v>
          </cell>
          <cell r="I42">
            <v>60</v>
          </cell>
          <cell r="J42">
            <v>6396.6180000000004</v>
          </cell>
          <cell r="K42">
            <v>24.365999999999985</v>
          </cell>
          <cell r="L42">
            <v>0</v>
          </cell>
          <cell r="M42">
            <v>1800</v>
          </cell>
          <cell r="N42">
            <v>1600</v>
          </cell>
          <cell r="V42">
            <v>894.7298000000003</v>
          </cell>
          <cell r="W42">
            <v>1000</v>
          </cell>
          <cell r="X42">
            <v>8.097915147120391</v>
          </cell>
          <cell r="Y42">
            <v>3.1802293832171444</v>
          </cell>
          <cell r="Z42">
            <v>523.86</v>
          </cell>
          <cell r="AB42">
            <v>1423.4749999999999</v>
          </cell>
          <cell r="AC42">
            <v>0</v>
          </cell>
          <cell r="AD42">
            <v>893.57060000000001</v>
          </cell>
          <cell r="AE42">
            <v>907.77020000000016</v>
          </cell>
          <cell r="AF42">
            <v>1072.588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235.72200000000001</v>
          </cell>
          <cell r="D43">
            <v>233.48599999999999</v>
          </cell>
          <cell r="E43">
            <v>267.86</v>
          </cell>
          <cell r="F43">
            <v>197.84899999999999</v>
          </cell>
          <cell r="G43">
            <v>0</v>
          </cell>
          <cell r="H43">
            <v>1</v>
          </cell>
          <cell r="I43">
            <v>60</v>
          </cell>
          <cell r="J43">
            <v>254.738</v>
          </cell>
          <cell r="K43">
            <v>13.122000000000014</v>
          </cell>
          <cell r="L43">
            <v>50</v>
          </cell>
          <cell r="M43">
            <v>50</v>
          </cell>
          <cell r="N43">
            <v>80</v>
          </cell>
          <cell r="V43">
            <v>47.25</v>
          </cell>
          <cell r="X43">
            <v>7.9968042328042328</v>
          </cell>
          <cell r="Y43">
            <v>4.1872804232804235</v>
          </cell>
          <cell r="Z43">
            <v>0</v>
          </cell>
          <cell r="AB43">
            <v>31.61</v>
          </cell>
          <cell r="AC43">
            <v>0</v>
          </cell>
          <cell r="AD43">
            <v>54.989800000000002</v>
          </cell>
          <cell r="AE43">
            <v>50.585999999999999</v>
          </cell>
          <cell r="AF43">
            <v>45.776000000000003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329.65800000000002</v>
          </cell>
          <cell r="D44">
            <v>204.91300000000001</v>
          </cell>
          <cell r="E44">
            <v>369.221</v>
          </cell>
          <cell r="F44">
            <v>158.316</v>
          </cell>
          <cell r="G44">
            <v>0</v>
          </cell>
          <cell r="H44">
            <v>1</v>
          </cell>
          <cell r="I44">
            <v>60</v>
          </cell>
          <cell r="J44">
            <v>358.46300000000002</v>
          </cell>
          <cell r="K44">
            <v>10.757999999999981</v>
          </cell>
          <cell r="L44">
            <v>70</v>
          </cell>
          <cell r="M44">
            <v>50</v>
          </cell>
          <cell r="N44">
            <v>120</v>
          </cell>
          <cell r="V44">
            <v>58.085399999999993</v>
          </cell>
          <cell r="X44">
            <v>6.8574202811722067</v>
          </cell>
          <cell r="Y44">
            <v>2.7255730355648757</v>
          </cell>
          <cell r="Z44">
            <v>47.316000000000003</v>
          </cell>
          <cell r="AB44">
            <v>31.478000000000002</v>
          </cell>
          <cell r="AC44">
            <v>0</v>
          </cell>
          <cell r="AD44">
            <v>60.912599999999998</v>
          </cell>
          <cell r="AE44">
            <v>60.101800000000004</v>
          </cell>
          <cell r="AF44">
            <v>68.286000000000001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82.602999999999994</v>
          </cell>
          <cell r="D45">
            <v>18.527999999999999</v>
          </cell>
          <cell r="E45">
            <v>41.954000000000001</v>
          </cell>
          <cell r="F45">
            <v>55.658999999999999</v>
          </cell>
          <cell r="G45">
            <v>0</v>
          </cell>
          <cell r="H45">
            <v>1</v>
          </cell>
          <cell r="I45">
            <v>180</v>
          </cell>
          <cell r="J45">
            <v>42.323999999999998</v>
          </cell>
          <cell r="K45">
            <v>-0.36999999999999744</v>
          </cell>
          <cell r="L45">
            <v>0</v>
          </cell>
          <cell r="M45">
            <v>50</v>
          </cell>
          <cell r="N45">
            <v>30</v>
          </cell>
          <cell r="V45">
            <v>5.5814000000000004</v>
          </cell>
          <cell r="X45">
            <v>24.305550578707848</v>
          </cell>
          <cell r="Y45">
            <v>9.9722291898090081</v>
          </cell>
          <cell r="Z45">
            <v>0</v>
          </cell>
          <cell r="AB45">
            <v>14.047000000000001</v>
          </cell>
          <cell r="AC45">
            <v>0</v>
          </cell>
          <cell r="AD45">
            <v>5.9981999999999998</v>
          </cell>
          <cell r="AE45">
            <v>8.6473999999999993</v>
          </cell>
          <cell r="AF45">
            <v>3.2930000000000001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462.54700000000003</v>
          </cell>
          <cell r="D46">
            <v>559.88699999999994</v>
          </cell>
          <cell r="E46">
            <v>632.24800000000005</v>
          </cell>
          <cell r="F46">
            <v>378.76799999999997</v>
          </cell>
          <cell r="G46">
            <v>0</v>
          </cell>
          <cell r="H46">
            <v>1</v>
          </cell>
          <cell r="I46">
            <v>60</v>
          </cell>
          <cell r="J46">
            <v>615.65800000000002</v>
          </cell>
          <cell r="K46">
            <v>16.590000000000032</v>
          </cell>
          <cell r="L46">
            <v>50</v>
          </cell>
          <cell r="M46">
            <v>100</v>
          </cell>
          <cell r="N46">
            <v>150</v>
          </cell>
          <cell r="V46">
            <v>93.757000000000005</v>
          </cell>
          <cell r="X46">
            <v>7.2396514393591946</v>
          </cell>
          <cell r="Y46">
            <v>4.0398903548535037</v>
          </cell>
          <cell r="Z46">
            <v>132.08099999999999</v>
          </cell>
          <cell r="AB46">
            <v>31.382000000000001</v>
          </cell>
          <cell r="AC46">
            <v>0</v>
          </cell>
          <cell r="AD46">
            <v>99.907200000000017</v>
          </cell>
          <cell r="AE46">
            <v>101.6292</v>
          </cell>
          <cell r="AF46">
            <v>92.983999999999995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-0.69399999999999995</v>
          </cell>
          <cell r="D47">
            <v>385.65899999999999</v>
          </cell>
          <cell r="E47">
            <v>245.809</v>
          </cell>
          <cell r="F47">
            <v>20.132000000000001</v>
          </cell>
          <cell r="G47" t="str">
            <v>н</v>
          </cell>
          <cell r="H47">
            <v>1</v>
          </cell>
          <cell r="I47">
            <v>35</v>
          </cell>
          <cell r="J47">
            <v>288.07900000000001</v>
          </cell>
          <cell r="K47">
            <v>-42.27000000000001</v>
          </cell>
          <cell r="L47">
            <v>10</v>
          </cell>
          <cell r="M47">
            <v>10</v>
          </cell>
          <cell r="N47">
            <v>0</v>
          </cell>
          <cell r="V47">
            <v>16.4526</v>
          </cell>
          <cell r="W47">
            <v>50</v>
          </cell>
          <cell r="X47">
            <v>5.4782830677218195</v>
          </cell>
          <cell r="Y47">
            <v>1.2236363857384245</v>
          </cell>
          <cell r="Z47">
            <v>37.76</v>
          </cell>
          <cell r="AB47">
            <v>125.786</v>
          </cell>
          <cell r="AC47">
            <v>0</v>
          </cell>
          <cell r="AD47">
            <v>11.772199999999998</v>
          </cell>
          <cell r="AE47">
            <v>8.8038000000000007</v>
          </cell>
          <cell r="AF47">
            <v>29.24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84.563000000000002</v>
          </cell>
          <cell r="D48">
            <v>232.375</v>
          </cell>
          <cell r="E48">
            <v>197.82400000000001</v>
          </cell>
          <cell r="F48">
            <v>119.114</v>
          </cell>
          <cell r="G48">
            <v>0</v>
          </cell>
          <cell r="H48">
            <v>1</v>
          </cell>
          <cell r="I48">
            <v>30</v>
          </cell>
          <cell r="J48">
            <v>199.101</v>
          </cell>
          <cell r="K48">
            <v>-1.2769999999999868</v>
          </cell>
          <cell r="L48">
            <v>20</v>
          </cell>
          <cell r="M48">
            <v>30</v>
          </cell>
          <cell r="N48">
            <v>40</v>
          </cell>
          <cell r="V48">
            <v>24.794800000000002</v>
          </cell>
          <cell r="X48">
            <v>8.4337845032022845</v>
          </cell>
          <cell r="Y48">
            <v>4.8039911594366558</v>
          </cell>
          <cell r="Z48">
            <v>0</v>
          </cell>
          <cell r="AB48">
            <v>73.849999999999994</v>
          </cell>
          <cell r="AC48">
            <v>0</v>
          </cell>
          <cell r="AD48">
            <v>30.773199999999996</v>
          </cell>
          <cell r="AE48">
            <v>29.9146</v>
          </cell>
          <cell r="AF48">
            <v>25.116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146.42400000000001</v>
          </cell>
          <cell r="D49">
            <v>74.215000000000003</v>
          </cell>
          <cell r="E49">
            <v>144.25399999999999</v>
          </cell>
          <cell r="F49">
            <v>71.397999999999996</v>
          </cell>
          <cell r="G49" t="str">
            <v>н</v>
          </cell>
          <cell r="H49">
            <v>1</v>
          </cell>
          <cell r="I49">
            <v>30</v>
          </cell>
          <cell r="J49">
            <v>149.71100000000001</v>
          </cell>
          <cell r="K49">
            <v>-5.4570000000000221</v>
          </cell>
          <cell r="L49">
            <v>20</v>
          </cell>
          <cell r="M49">
            <v>40</v>
          </cell>
          <cell r="N49">
            <v>40</v>
          </cell>
          <cell r="V49">
            <v>28.8508</v>
          </cell>
          <cell r="W49">
            <v>20</v>
          </cell>
          <cell r="X49">
            <v>6.6340621403912543</v>
          </cell>
          <cell r="Y49">
            <v>2.4747320698212874</v>
          </cell>
          <cell r="Z49">
            <v>0</v>
          </cell>
          <cell r="AB49">
            <v>0</v>
          </cell>
          <cell r="AC49">
            <v>0</v>
          </cell>
          <cell r="AD49">
            <v>34.620599999999996</v>
          </cell>
          <cell r="AE49">
            <v>30.354000000000003</v>
          </cell>
          <cell r="AF49">
            <v>29.052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680.63199999999995</v>
          </cell>
          <cell r="D50">
            <v>1525.211</v>
          </cell>
          <cell r="E50">
            <v>1646.05</v>
          </cell>
          <cell r="F50">
            <v>548.20799999999997</v>
          </cell>
          <cell r="G50">
            <v>0</v>
          </cell>
          <cell r="H50">
            <v>1</v>
          </cell>
          <cell r="I50">
            <v>30</v>
          </cell>
          <cell r="J50">
            <v>1612.9690000000001</v>
          </cell>
          <cell r="K50">
            <v>33.080999999999904</v>
          </cell>
          <cell r="L50">
            <v>200</v>
          </cell>
          <cell r="M50">
            <v>250</v>
          </cell>
          <cell r="N50">
            <v>350</v>
          </cell>
          <cell r="V50">
            <v>227.24299999999999</v>
          </cell>
          <cell r="W50">
            <v>150</v>
          </cell>
          <cell r="X50">
            <v>6.5929775614650401</v>
          </cell>
          <cell r="Y50">
            <v>2.412430745941569</v>
          </cell>
          <cell r="Z50">
            <v>208.73</v>
          </cell>
          <cell r="AB50">
            <v>301.10500000000002</v>
          </cell>
          <cell r="AC50">
            <v>0</v>
          </cell>
          <cell r="AD50">
            <v>255.12640000000002</v>
          </cell>
          <cell r="AE50">
            <v>238.25399999999999</v>
          </cell>
          <cell r="AF50">
            <v>220.36799999999999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63.994999999999997</v>
          </cell>
          <cell r="D51">
            <v>59.752000000000002</v>
          </cell>
          <cell r="E51">
            <v>66.92</v>
          </cell>
          <cell r="F51">
            <v>55.526000000000003</v>
          </cell>
          <cell r="G51">
            <v>0</v>
          </cell>
          <cell r="H51">
            <v>1</v>
          </cell>
          <cell r="I51">
            <v>40</v>
          </cell>
          <cell r="J51">
            <v>65.600999999999999</v>
          </cell>
          <cell r="K51">
            <v>1.3190000000000026</v>
          </cell>
          <cell r="L51">
            <v>0</v>
          </cell>
          <cell r="M51">
            <v>20</v>
          </cell>
          <cell r="N51">
            <v>10</v>
          </cell>
          <cell r="V51">
            <v>13.384</v>
          </cell>
          <cell r="W51">
            <v>20</v>
          </cell>
          <cell r="X51">
            <v>7.8844889420203232</v>
          </cell>
          <cell r="Y51">
            <v>4.1486849970113573</v>
          </cell>
          <cell r="Z51">
            <v>0</v>
          </cell>
          <cell r="AB51">
            <v>0</v>
          </cell>
          <cell r="AC51">
            <v>0</v>
          </cell>
          <cell r="AD51">
            <v>15.719800000000001</v>
          </cell>
          <cell r="AE51">
            <v>12.7156</v>
          </cell>
          <cell r="AF51">
            <v>8.1609999999999996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303.21699999999998</v>
          </cell>
          <cell r="D52">
            <v>121.901</v>
          </cell>
          <cell r="E52">
            <v>200.607</v>
          </cell>
          <cell r="F52">
            <v>223.13499999999999</v>
          </cell>
          <cell r="G52" t="str">
            <v>н</v>
          </cell>
          <cell r="H52">
            <v>1</v>
          </cell>
          <cell r="I52">
            <v>35</v>
          </cell>
          <cell r="J52">
            <v>198.874</v>
          </cell>
          <cell r="K52">
            <v>1.7330000000000041</v>
          </cell>
          <cell r="L52">
            <v>0</v>
          </cell>
          <cell r="M52">
            <v>50</v>
          </cell>
          <cell r="N52">
            <v>50</v>
          </cell>
          <cell r="V52">
            <v>26.847199999999997</v>
          </cell>
          <cell r="X52">
            <v>12.036078250245836</v>
          </cell>
          <cell r="Y52">
            <v>8.3112950326291006</v>
          </cell>
          <cell r="Z52">
            <v>0</v>
          </cell>
          <cell r="AB52">
            <v>66.370999999999995</v>
          </cell>
          <cell r="AC52">
            <v>0</v>
          </cell>
          <cell r="AD52">
            <v>38.332400000000014</v>
          </cell>
          <cell r="AE52">
            <v>38.666600000000003</v>
          </cell>
          <cell r="AF52">
            <v>11.808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67.179000000000002</v>
          </cell>
          <cell r="D53">
            <v>164.94900000000001</v>
          </cell>
          <cell r="E53">
            <v>182.31299999999999</v>
          </cell>
          <cell r="F53">
            <v>47.317999999999998</v>
          </cell>
          <cell r="G53">
            <v>0</v>
          </cell>
          <cell r="H53">
            <v>1</v>
          </cell>
          <cell r="I53">
            <v>30</v>
          </cell>
          <cell r="J53">
            <v>184.05600000000001</v>
          </cell>
          <cell r="K53">
            <v>-1.7430000000000234</v>
          </cell>
          <cell r="L53">
            <v>10</v>
          </cell>
          <cell r="M53">
            <v>30</v>
          </cell>
          <cell r="N53">
            <v>30</v>
          </cell>
          <cell r="V53">
            <v>24.153199999999998</v>
          </cell>
          <cell r="W53">
            <v>50</v>
          </cell>
          <cell r="X53">
            <v>6.9273636619578358</v>
          </cell>
          <cell r="Y53">
            <v>1.959077886160012</v>
          </cell>
          <cell r="Z53">
            <v>0</v>
          </cell>
          <cell r="AB53">
            <v>61.546999999999997</v>
          </cell>
          <cell r="AC53">
            <v>0</v>
          </cell>
          <cell r="AD53">
            <v>21.604199999999999</v>
          </cell>
          <cell r="AE53">
            <v>20.521800000000002</v>
          </cell>
          <cell r="AF53">
            <v>46.292999999999999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209.77</v>
          </cell>
          <cell r="D54">
            <v>1605.883</v>
          </cell>
          <cell r="E54">
            <v>893.23</v>
          </cell>
          <cell r="F54">
            <v>147.34800000000001</v>
          </cell>
          <cell r="G54" t="str">
            <v>н</v>
          </cell>
          <cell r="H54">
            <v>1</v>
          </cell>
          <cell r="I54">
            <v>45</v>
          </cell>
          <cell r="J54">
            <v>898.99099999999999</v>
          </cell>
          <cell r="K54">
            <v>-5.7609999999999673</v>
          </cell>
          <cell r="L54">
            <v>120</v>
          </cell>
          <cell r="M54">
            <v>50</v>
          </cell>
          <cell r="N54">
            <v>100</v>
          </cell>
          <cell r="V54">
            <v>67.692000000000007</v>
          </cell>
          <cell r="W54">
            <v>50</v>
          </cell>
          <cell r="X54">
            <v>6.9040359274360332</v>
          </cell>
          <cell r="Y54">
            <v>2.1767417124623294</v>
          </cell>
          <cell r="Z54">
            <v>508.173</v>
          </cell>
          <cell r="AB54">
            <v>46.597000000000001</v>
          </cell>
          <cell r="AC54">
            <v>0</v>
          </cell>
          <cell r="AD54">
            <v>73.445400000000006</v>
          </cell>
          <cell r="AE54">
            <v>66.9148</v>
          </cell>
          <cell r="AF54">
            <v>76.774000000000001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188.15199999999999</v>
          </cell>
          <cell r="D55">
            <v>745.19100000000003</v>
          </cell>
          <cell r="E55">
            <v>721.50400000000002</v>
          </cell>
          <cell r="F55">
            <v>203.21700000000001</v>
          </cell>
          <cell r="G55" t="str">
            <v>н</v>
          </cell>
          <cell r="H55">
            <v>1</v>
          </cell>
          <cell r="I55">
            <v>45</v>
          </cell>
          <cell r="J55">
            <v>723.97799999999995</v>
          </cell>
          <cell r="K55">
            <v>-2.4739999999999327</v>
          </cell>
          <cell r="L55">
            <v>100</v>
          </cell>
          <cell r="M55">
            <v>50</v>
          </cell>
          <cell r="N55">
            <v>100</v>
          </cell>
          <cell r="V55">
            <v>69.171000000000006</v>
          </cell>
          <cell r="W55">
            <v>30</v>
          </cell>
          <cell r="X55">
            <v>6.9858322129215988</v>
          </cell>
          <cell r="Y55">
            <v>2.9378930476644838</v>
          </cell>
          <cell r="Z55">
            <v>302.94200000000001</v>
          </cell>
          <cell r="AB55">
            <v>72.706999999999994</v>
          </cell>
          <cell r="AC55">
            <v>0</v>
          </cell>
          <cell r="AD55">
            <v>71.331599999999995</v>
          </cell>
          <cell r="AE55">
            <v>68.604799999999997</v>
          </cell>
          <cell r="AF55">
            <v>64.542000000000002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223.8</v>
          </cell>
          <cell r="D56">
            <v>494.42599999999999</v>
          </cell>
          <cell r="E56">
            <v>521.09199999999998</v>
          </cell>
          <cell r="F56">
            <v>188.608</v>
          </cell>
          <cell r="G56" t="str">
            <v>н</v>
          </cell>
          <cell r="H56">
            <v>1</v>
          </cell>
          <cell r="I56">
            <v>45</v>
          </cell>
          <cell r="J56">
            <v>523.149</v>
          </cell>
          <cell r="K56">
            <v>-2.0570000000000164</v>
          </cell>
          <cell r="L56">
            <v>120</v>
          </cell>
          <cell r="M56">
            <v>50</v>
          </cell>
          <cell r="N56">
            <v>100</v>
          </cell>
          <cell r="V56">
            <v>56.683399999999992</v>
          </cell>
          <cell r="X56">
            <v>8.0906932188259706</v>
          </cell>
          <cell r="Y56">
            <v>3.3273939107392998</v>
          </cell>
          <cell r="Z56">
            <v>202.923</v>
          </cell>
          <cell r="AB56">
            <v>34.752000000000002</v>
          </cell>
          <cell r="AC56">
            <v>0</v>
          </cell>
          <cell r="AD56">
            <v>69.503799999999984</v>
          </cell>
          <cell r="AE56">
            <v>64.494200000000006</v>
          </cell>
          <cell r="AF56">
            <v>71.373999999999995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1660</v>
          </cell>
          <cell r="D57">
            <v>3146</v>
          </cell>
          <cell r="E57">
            <v>1816</v>
          </cell>
          <cell r="F57">
            <v>750</v>
          </cell>
          <cell r="G57" t="str">
            <v>акк</v>
          </cell>
          <cell r="H57">
            <v>0.35</v>
          </cell>
          <cell r="I57">
            <v>40</v>
          </cell>
          <cell r="J57">
            <v>1622</v>
          </cell>
          <cell r="K57">
            <v>194</v>
          </cell>
          <cell r="L57">
            <v>300</v>
          </cell>
          <cell r="M57">
            <v>700</v>
          </cell>
          <cell r="N57">
            <v>300</v>
          </cell>
          <cell r="V57">
            <v>303.2</v>
          </cell>
          <cell r="W57">
            <v>70</v>
          </cell>
          <cell r="X57">
            <v>6.9920844327176788</v>
          </cell>
          <cell r="Y57">
            <v>2.473614775725594</v>
          </cell>
          <cell r="Z57">
            <v>0</v>
          </cell>
          <cell r="AB57">
            <v>300</v>
          </cell>
          <cell r="AC57">
            <v>0</v>
          </cell>
          <cell r="AD57">
            <v>339.8</v>
          </cell>
          <cell r="AE57">
            <v>299.8</v>
          </cell>
          <cell r="AF57">
            <v>328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4541</v>
          </cell>
          <cell r="D58">
            <v>7145</v>
          </cell>
          <cell r="E58">
            <v>4396</v>
          </cell>
          <cell r="F58">
            <v>1850</v>
          </cell>
          <cell r="G58" t="str">
            <v>акк</v>
          </cell>
          <cell r="H58">
            <v>0.4</v>
          </cell>
          <cell r="I58">
            <v>40</v>
          </cell>
          <cell r="J58">
            <v>3458</v>
          </cell>
          <cell r="K58">
            <v>938</v>
          </cell>
          <cell r="L58">
            <v>900</v>
          </cell>
          <cell r="M58">
            <v>1100</v>
          </cell>
          <cell r="N58">
            <v>1200</v>
          </cell>
          <cell r="V58">
            <v>834.8</v>
          </cell>
          <cell r="W58">
            <v>750</v>
          </cell>
          <cell r="X58">
            <v>6.9477719214183038</v>
          </cell>
          <cell r="Y58">
            <v>2.2160996645903213</v>
          </cell>
          <cell r="Z58">
            <v>0</v>
          </cell>
          <cell r="AB58">
            <v>222</v>
          </cell>
          <cell r="AC58">
            <v>0</v>
          </cell>
          <cell r="AD58">
            <v>788.4</v>
          </cell>
          <cell r="AE58">
            <v>839</v>
          </cell>
          <cell r="AF58">
            <v>689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2664</v>
          </cell>
          <cell r="D59">
            <v>2856</v>
          </cell>
          <cell r="E59">
            <v>3970</v>
          </cell>
          <cell r="F59">
            <v>1522</v>
          </cell>
          <cell r="G59">
            <v>0</v>
          </cell>
          <cell r="H59">
            <v>0.45</v>
          </cell>
          <cell r="I59">
            <v>45</v>
          </cell>
          <cell r="J59">
            <v>3862</v>
          </cell>
          <cell r="K59">
            <v>108</v>
          </cell>
          <cell r="L59">
            <v>800</v>
          </cell>
          <cell r="M59">
            <v>1000</v>
          </cell>
          <cell r="N59">
            <v>1000</v>
          </cell>
          <cell r="V59">
            <v>726</v>
          </cell>
          <cell r="W59">
            <v>750</v>
          </cell>
          <cell r="X59">
            <v>6.9862258953168048</v>
          </cell>
          <cell r="Y59">
            <v>2.0964187327823693</v>
          </cell>
          <cell r="Z59">
            <v>80</v>
          </cell>
          <cell r="AB59">
            <v>260</v>
          </cell>
          <cell r="AC59">
            <v>0</v>
          </cell>
          <cell r="AD59">
            <v>713.2</v>
          </cell>
          <cell r="AE59">
            <v>745</v>
          </cell>
          <cell r="AF59">
            <v>797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1320.87</v>
          </cell>
          <cell r="D60">
            <v>720.64800000000002</v>
          </cell>
          <cell r="E60">
            <v>945</v>
          </cell>
          <cell r="F60">
            <v>296</v>
          </cell>
          <cell r="G60" t="str">
            <v>акк</v>
          </cell>
          <cell r="H60">
            <v>1</v>
          </cell>
          <cell r="I60">
            <v>40</v>
          </cell>
          <cell r="J60">
            <v>523.87900000000002</v>
          </cell>
          <cell r="K60">
            <v>421.12099999999998</v>
          </cell>
          <cell r="L60">
            <v>150</v>
          </cell>
          <cell r="M60">
            <v>200</v>
          </cell>
          <cell r="N60">
            <v>180</v>
          </cell>
          <cell r="V60">
            <v>163.0624</v>
          </cell>
          <cell r="W60">
            <v>300</v>
          </cell>
          <cell r="X60">
            <v>6.9053319465431642</v>
          </cell>
          <cell r="Y60">
            <v>1.8152560001569951</v>
          </cell>
          <cell r="Z60">
            <v>0</v>
          </cell>
          <cell r="AB60">
            <v>129.68799999999999</v>
          </cell>
          <cell r="AC60">
            <v>0</v>
          </cell>
          <cell r="AD60">
            <v>163.05760000000001</v>
          </cell>
          <cell r="AE60">
            <v>152.86240000000001</v>
          </cell>
          <cell r="AF60">
            <v>75.667000000000002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1291</v>
          </cell>
          <cell r="D61">
            <v>8</v>
          </cell>
          <cell r="E61">
            <v>358</v>
          </cell>
          <cell r="F61">
            <v>938</v>
          </cell>
          <cell r="G61">
            <v>0</v>
          </cell>
          <cell r="H61">
            <v>0.1</v>
          </cell>
          <cell r="I61">
            <v>730</v>
          </cell>
          <cell r="J61">
            <v>361</v>
          </cell>
          <cell r="K61">
            <v>-3</v>
          </cell>
          <cell r="L61">
            <v>0</v>
          </cell>
          <cell r="M61">
            <v>500</v>
          </cell>
          <cell r="N61">
            <v>0</v>
          </cell>
          <cell r="V61">
            <v>71.599999999999994</v>
          </cell>
          <cell r="X61">
            <v>20.083798882681567</v>
          </cell>
          <cell r="Y61">
            <v>13.100558659217878</v>
          </cell>
          <cell r="Z61">
            <v>0</v>
          </cell>
          <cell r="AB61">
            <v>0</v>
          </cell>
          <cell r="AC61">
            <v>0</v>
          </cell>
          <cell r="AD61">
            <v>84</v>
          </cell>
          <cell r="AE61">
            <v>73.599999999999994</v>
          </cell>
          <cell r="AF61">
            <v>78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1050</v>
          </cell>
          <cell r="D62">
            <v>943</v>
          </cell>
          <cell r="E62">
            <v>1439</v>
          </cell>
          <cell r="F62">
            <v>511</v>
          </cell>
          <cell r="G62">
            <v>0</v>
          </cell>
          <cell r="H62">
            <v>0.35</v>
          </cell>
          <cell r="I62">
            <v>40</v>
          </cell>
          <cell r="J62">
            <v>1464</v>
          </cell>
          <cell r="K62">
            <v>-25</v>
          </cell>
          <cell r="L62">
            <v>0</v>
          </cell>
          <cell r="M62">
            <v>300</v>
          </cell>
          <cell r="N62">
            <v>300</v>
          </cell>
          <cell r="V62">
            <v>230.2</v>
          </cell>
          <cell r="W62">
            <v>500</v>
          </cell>
          <cell r="X62">
            <v>6.9982623805386623</v>
          </cell>
          <cell r="Y62">
            <v>2.2198088618592529</v>
          </cell>
          <cell r="Z62">
            <v>0</v>
          </cell>
          <cell r="AB62">
            <v>288</v>
          </cell>
          <cell r="AC62">
            <v>0</v>
          </cell>
          <cell r="AD62">
            <v>246.6</v>
          </cell>
          <cell r="AE62">
            <v>204</v>
          </cell>
          <cell r="AF62">
            <v>248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131.26</v>
          </cell>
          <cell r="D63">
            <v>735.96</v>
          </cell>
          <cell r="E63">
            <v>776.79200000000003</v>
          </cell>
          <cell r="F63">
            <v>88.989000000000004</v>
          </cell>
          <cell r="G63">
            <v>0</v>
          </cell>
          <cell r="H63">
            <v>1</v>
          </cell>
          <cell r="I63">
            <v>40</v>
          </cell>
          <cell r="J63">
            <v>762.048</v>
          </cell>
          <cell r="K63">
            <v>14.744000000000028</v>
          </cell>
          <cell r="L63">
            <v>60</v>
          </cell>
          <cell r="M63">
            <v>100</v>
          </cell>
          <cell r="N63">
            <v>50</v>
          </cell>
          <cell r="V63">
            <v>54.473200000000006</v>
          </cell>
          <cell r="W63">
            <v>80</v>
          </cell>
          <cell r="X63">
            <v>6.9573478334300169</v>
          </cell>
          <cell r="Y63">
            <v>1.6336290139004133</v>
          </cell>
          <cell r="Z63">
            <v>504.42599999999999</v>
          </cell>
          <cell r="AB63">
            <v>0</v>
          </cell>
          <cell r="AC63">
            <v>0</v>
          </cell>
          <cell r="AD63">
            <v>49.5914</v>
          </cell>
          <cell r="AE63">
            <v>51.865200000000002</v>
          </cell>
          <cell r="AF63">
            <v>60.584000000000003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2732</v>
          </cell>
          <cell r="D64">
            <v>2298</v>
          </cell>
          <cell r="E64">
            <v>3446</v>
          </cell>
          <cell r="F64">
            <v>1488</v>
          </cell>
          <cell r="G64">
            <v>0</v>
          </cell>
          <cell r="H64">
            <v>0.4</v>
          </cell>
          <cell r="I64">
            <v>35</v>
          </cell>
          <cell r="J64">
            <v>3493</v>
          </cell>
          <cell r="K64">
            <v>-47</v>
          </cell>
          <cell r="L64">
            <v>700</v>
          </cell>
          <cell r="M64">
            <v>1000</v>
          </cell>
          <cell r="N64">
            <v>600</v>
          </cell>
          <cell r="V64">
            <v>628</v>
          </cell>
          <cell r="W64">
            <v>600</v>
          </cell>
          <cell r="X64">
            <v>6.9872611464968148</v>
          </cell>
          <cell r="Y64">
            <v>2.3694267515923566</v>
          </cell>
          <cell r="Z64">
            <v>24</v>
          </cell>
          <cell r="AB64">
            <v>282</v>
          </cell>
          <cell r="AC64">
            <v>0</v>
          </cell>
          <cell r="AD64">
            <v>681.6</v>
          </cell>
          <cell r="AE64">
            <v>648.20000000000005</v>
          </cell>
          <cell r="AF64">
            <v>737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3504</v>
          </cell>
          <cell r="D65">
            <v>2603</v>
          </cell>
          <cell r="E65">
            <v>4050</v>
          </cell>
          <cell r="F65">
            <v>1923</v>
          </cell>
          <cell r="G65">
            <v>0</v>
          </cell>
          <cell r="H65">
            <v>0.4</v>
          </cell>
          <cell r="I65">
            <v>40</v>
          </cell>
          <cell r="J65">
            <v>4115</v>
          </cell>
          <cell r="K65">
            <v>-65</v>
          </cell>
          <cell r="L65">
            <v>800</v>
          </cell>
          <cell r="M65">
            <v>1200</v>
          </cell>
          <cell r="N65">
            <v>700</v>
          </cell>
          <cell r="V65">
            <v>728.4</v>
          </cell>
          <cell r="W65">
            <v>450</v>
          </cell>
          <cell r="X65">
            <v>6.964579901153213</v>
          </cell>
          <cell r="Y65">
            <v>2.6400329489291599</v>
          </cell>
          <cell r="Z65">
            <v>84</v>
          </cell>
          <cell r="AB65">
            <v>324</v>
          </cell>
          <cell r="AC65">
            <v>0</v>
          </cell>
          <cell r="AD65">
            <v>802.2</v>
          </cell>
          <cell r="AE65">
            <v>765.8</v>
          </cell>
          <cell r="AF65">
            <v>877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24.048999999999999</v>
          </cell>
          <cell r="D66">
            <v>54.356999999999999</v>
          </cell>
          <cell r="E66">
            <v>50.905000000000001</v>
          </cell>
          <cell r="F66">
            <v>25.373000000000001</v>
          </cell>
          <cell r="G66">
            <v>0</v>
          </cell>
          <cell r="H66">
            <v>1</v>
          </cell>
          <cell r="I66">
            <v>40</v>
          </cell>
          <cell r="J66">
            <v>63.570999999999998</v>
          </cell>
          <cell r="K66">
            <v>-12.665999999999997</v>
          </cell>
          <cell r="L66">
            <v>0</v>
          </cell>
          <cell r="M66">
            <v>0</v>
          </cell>
          <cell r="N66">
            <v>0</v>
          </cell>
          <cell r="V66">
            <v>10.181000000000001</v>
          </cell>
          <cell r="W66">
            <v>50</v>
          </cell>
          <cell r="X66">
            <v>7.4033002651998823</v>
          </cell>
          <cell r="Y66">
            <v>2.4921913368038502</v>
          </cell>
          <cell r="Z66">
            <v>0</v>
          </cell>
          <cell r="AB66">
            <v>0</v>
          </cell>
          <cell r="AC66">
            <v>0</v>
          </cell>
          <cell r="AD66">
            <v>9.8737999999999992</v>
          </cell>
          <cell r="AE66">
            <v>6.0418000000000003</v>
          </cell>
          <cell r="AF66">
            <v>8.6219999999999999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563.05799999999999</v>
          </cell>
          <cell r="D67">
            <v>375.41500000000002</v>
          </cell>
          <cell r="E67">
            <v>309</v>
          </cell>
          <cell r="F67">
            <v>120</v>
          </cell>
          <cell r="G67" t="str">
            <v>акк</v>
          </cell>
          <cell r="H67">
            <v>1</v>
          </cell>
          <cell r="I67">
            <v>40</v>
          </cell>
          <cell r="J67">
            <v>123.577</v>
          </cell>
          <cell r="K67">
            <v>185.423</v>
          </cell>
          <cell r="L67">
            <v>100</v>
          </cell>
          <cell r="M67">
            <v>100</v>
          </cell>
          <cell r="N67">
            <v>50</v>
          </cell>
          <cell r="V67">
            <v>59.220000000000006</v>
          </cell>
          <cell r="W67">
            <v>50</v>
          </cell>
          <cell r="X67">
            <v>7.0921985815602833</v>
          </cell>
          <cell r="Y67">
            <v>2.0263424518743665</v>
          </cell>
          <cell r="Z67">
            <v>0</v>
          </cell>
          <cell r="AB67">
            <v>12.9</v>
          </cell>
          <cell r="AC67">
            <v>0</v>
          </cell>
          <cell r="AD67">
            <v>68.690599999999989</v>
          </cell>
          <cell r="AE67">
            <v>60.02</v>
          </cell>
          <cell r="AF67">
            <v>21.280999999999999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866</v>
          </cell>
          <cell r="D68">
            <v>900</v>
          </cell>
          <cell r="E68">
            <v>1303</v>
          </cell>
          <cell r="F68">
            <v>435</v>
          </cell>
          <cell r="G68">
            <v>0</v>
          </cell>
          <cell r="H68">
            <v>0.35</v>
          </cell>
          <cell r="I68">
            <v>40</v>
          </cell>
          <cell r="J68">
            <v>1329</v>
          </cell>
          <cell r="K68">
            <v>-26</v>
          </cell>
          <cell r="L68">
            <v>150</v>
          </cell>
          <cell r="M68">
            <v>200</v>
          </cell>
          <cell r="N68">
            <v>200</v>
          </cell>
          <cell r="V68">
            <v>179</v>
          </cell>
          <cell r="W68">
            <v>250</v>
          </cell>
          <cell r="X68">
            <v>6.8994413407821229</v>
          </cell>
          <cell r="Y68">
            <v>2.430167597765363</v>
          </cell>
          <cell r="Z68">
            <v>0</v>
          </cell>
          <cell r="AB68">
            <v>408</v>
          </cell>
          <cell r="AC68">
            <v>0</v>
          </cell>
          <cell r="AD68">
            <v>195.8</v>
          </cell>
          <cell r="AE68">
            <v>171</v>
          </cell>
          <cell r="AF68">
            <v>213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1341</v>
          </cell>
          <cell r="D69">
            <v>989</v>
          </cell>
          <cell r="E69">
            <v>1827</v>
          </cell>
          <cell r="F69">
            <v>469</v>
          </cell>
          <cell r="G69" t="str">
            <v>неакк</v>
          </cell>
          <cell r="H69">
            <v>0.35</v>
          </cell>
          <cell r="I69">
            <v>40</v>
          </cell>
          <cell r="J69">
            <v>1827</v>
          </cell>
          <cell r="K69">
            <v>0</v>
          </cell>
          <cell r="L69">
            <v>200</v>
          </cell>
          <cell r="M69">
            <v>300</v>
          </cell>
          <cell r="N69">
            <v>300</v>
          </cell>
          <cell r="V69">
            <v>280.2</v>
          </cell>
          <cell r="W69">
            <v>650</v>
          </cell>
          <cell r="X69">
            <v>6.8486795146324058</v>
          </cell>
          <cell r="Y69">
            <v>1.6738044254104212</v>
          </cell>
          <cell r="Z69">
            <v>0</v>
          </cell>
          <cell r="AB69">
            <v>426</v>
          </cell>
          <cell r="AC69">
            <v>0</v>
          </cell>
          <cell r="AD69">
            <v>286.2</v>
          </cell>
          <cell r="AE69">
            <v>238.8</v>
          </cell>
          <cell r="AF69">
            <v>303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837</v>
          </cell>
          <cell r="D70">
            <v>4580</v>
          </cell>
          <cell r="E70">
            <v>895</v>
          </cell>
          <cell r="F70">
            <v>570</v>
          </cell>
          <cell r="G70">
            <v>0</v>
          </cell>
          <cell r="H70">
            <v>0.4</v>
          </cell>
          <cell r="I70">
            <v>35</v>
          </cell>
          <cell r="J70">
            <v>905</v>
          </cell>
          <cell r="K70">
            <v>-10</v>
          </cell>
          <cell r="L70">
            <v>50</v>
          </cell>
          <cell r="M70">
            <v>200</v>
          </cell>
          <cell r="N70">
            <v>200</v>
          </cell>
          <cell r="V70">
            <v>179</v>
          </cell>
          <cell r="W70">
            <v>200</v>
          </cell>
          <cell r="X70">
            <v>6.8156424581005588</v>
          </cell>
          <cell r="Y70">
            <v>3.1843575418994412</v>
          </cell>
          <cell r="Z70">
            <v>0</v>
          </cell>
          <cell r="AB70">
            <v>0</v>
          </cell>
          <cell r="AC70">
            <v>0</v>
          </cell>
          <cell r="AD70">
            <v>175.8</v>
          </cell>
          <cell r="AE70">
            <v>175.8</v>
          </cell>
          <cell r="AF70">
            <v>216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301.54700000000003</v>
          </cell>
          <cell r="D71">
            <v>191.20500000000001</v>
          </cell>
          <cell r="E71">
            <v>307.28300000000002</v>
          </cell>
          <cell r="F71">
            <v>184.11699999999999</v>
          </cell>
          <cell r="G71">
            <v>0</v>
          </cell>
          <cell r="H71">
            <v>1</v>
          </cell>
          <cell r="I71">
            <v>50</v>
          </cell>
          <cell r="J71">
            <v>303.33800000000002</v>
          </cell>
          <cell r="K71">
            <v>3.9449999999999932</v>
          </cell>
          <cell r="L71">
            <v>0</v>
          </cell>
          <cell r="M71">
            <v>0</v>
          </cell>
          <cell r="N71">
            <v>50</v>
          </cell>
          <cell r="V71">
            <v>35.6706</v>
          </cell>
          <cell r="W71">
            <v>40</v>
          </cell>
          <cell r="X71">
            <v>7.6846758955554426</v>
          </cell>
          <cell r="Y71">
            <v>5.1615896564677914</v>
          </cell>
          <cell r="Z71">
            <v>128.93</v>
          </cell>
          <cell r="AB71">
            <v>0</v>
          </cell>
          <cell r="AC71">
            <v>0</v>
          </cell>
          <cell r="AD71">
            <v>47.752800000000001</v>
          </cell>
          <cell r="AE71">
            <v>34.363999999999997</v>
          </cell>
          <cell r="AF71">
            <v>33.226999999999997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160</v>
          </cell>
          <cell r="D72">
            <v>42</v>
          </cell>
          <cell r="E72">
            <v>50</v>
          </cell>
          <cell r="F72">
            <v>89</v>
          </cell>
          <cell r="G72">
            <v>0</v>
          </cell>
          <cell r="H72">
            <v>0.3</v>
          </cell>
          <cell r="I72">
            <v>30</v>
          </cell>
          <cell r="J72">
            <v>56</v>
          </cell>
          <cell r="K72">
            <v>-6</v>
          </cell>
          <cell r="L72">
            <v>0</v>
          </cell>
          <cell r="M72">
            <v>0</v>
          </cell>
          <cell r="N72">
            <v>0</v>
          </cell>
          <cell r="V72">
            <v>10</v>
          </cell>
          <cell r="X72">
            <v>8.9</v>
          </cell>
          <cell r="Y72">
            <v>8.9</v>
          </cell>
          <cell r="Z72">
            <v>0</v>
          </cell>
          <cell r="AB72">
            <v>0</v>
          </cell>
          <cell r="AC72">
            <v>0</v>
          </cell>
          <cell r="AD72">
            <v>5.4</v>
          </cell>
          <cell r="AE72">
            <v>9.8000000000000007</v>
          </cell>
          <cell r="AF72">
            <v>13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556.88099999999997</v>
          </cell>
          <cell r="D73">
            <v>587.49300000000005</v>
          </cell>
          <cell r="E73">
            <v>827.55</v>
          </cell>
          <cell r="F73">
            <v>310.084</v>
          </cell>
          <cell r="G73" t="str">
            <v>н</v>
          </cell>
          <cell r="H73">
            <v>1</v>
          </cell>
          <cell r="I73">
            <v>50</v>
          </cell>
          <cell r="J73">
            <v>800.36199999999997</v>
          </cell>
          <cell r="K73">
            <v>27.187999999999988</v>
          </cell>
          <cell r="L73">
            <v>100</v>
          </cell>
          <cell r="M73">
            <v>300</v>
          </cell>
          <cell r="N73">
            <v>200</v>
          </cell>
          <cell r="V73">
            <v>111.681</v>
          </cell>
          <cell r="X73">
            <v>8.1489599842408289</v>
          </cell>
          <cell r="Y73">
            <v>2.7765152532659987</v>
          </cell>
          <cell r="Z73">
            <v>269.14499999999998</v>
          </cell>
          <cell r="AB73">
            <v>0</v>
          </cell>
          <cell r="AC73">
            <v>0</v>
          </cell>
          <cell r="AD73">
            <v>119.12139999999999</v>
          </cell>
          <cell r="AE73">
            <v>110.67519999999999</v>
          </cell>
          <cell r="AF73">
            <v>117.77800000000001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132.315</v>
          </cell>
          <cell r="D74">
            <v>35.99</v>
          </cell>
          <cell r="E74">
            <v>119.809</v>
          </cell>
          <cell r="F74">
            <v>48.496000000000002</v>
          </cell>
          <cell r="G74">
            <v>0</v>
          </cell>
          <cell r="H74">
            <v>1</v>
          </cell>
          <cell r="I74">
            <v>50</v>
          </cell>
          <cell r="J74">
            <v>118.014</v>
          </cell>
          <cell r="K74">
            <v>1.7950000000000017</v>
          </cell>
          <cell r="L74">
            <v>0</v>
          </cell>
          <cell r="M74">
            <v>50</v>
          </cell>
          <cell r="N74">
            <v>30</v>
          </cell>
          <cell r="V74">
            <v>23.9618</v>
          </cell>
          <cell r="W74">
            <v>40</v>
          </cell>
          <cell r="X74">
            <v>7.0318590423090086</v>
          </cell>
          <cell r="Y74">
            <v>2.0238880217679807</v>
          </cell>
          <cell r="Z74">
            <v>0</v>
          </cell>
          <cell r="AB74">
            <v>0</v>
          </cell>
          <cell r="AC74">
            <v>0</v>
          </cell>
          <cell r="AD74">
            <v>23.447799999999997</v>
          </cell>
          <cell r="AE74">
            <v>24.7958</v>
          </cell>
          <cell r="AF74">
            <v>35.887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23.166</v>
          </cell>
          <cell r="D75">
            <v>43.094000000000001</v>
          </cell>
          <cell r="E75">
            <v>52.652000000000001</v>
          </cell>
          <cell r="F75">
            <v>13.608000000000001</v>
          </cell>
          <cell r="G75">
            <v>0</v>
          </cell>
          <cell r="H75">
            <v>1</v>
          </cell>
          <cell r="I75">
            <v>35</v>
          </cell>
          <cell r="J75">
            <v>52.956000000000003</v>
          </cell>
          <cell r="K75">
            <v>-0.30400000000000205</v>
          </cell>
          <cell r="L75">
            <v>0</v>
          </cell>
          <cell r="M75">
            <v>0</v>
          </cell>
          <cell r="N75">
            <v>0</v>
          </cell>
          <cell r="V75">
            <v>1.9116</v>
          </cell>
          <cell r="X75">
            <v>7.1186440677966107</v>
          </cell>
          <cell r="Y75">
            <v>7.1186440677966107</v>
          </cell>
          <cell r="Z75">
            <v>43.094000000000001</v>
          </cell>
          <cell r="AB75">
            <v>0</v>
          </cell>
          <cell r="AC75">
            <v>0</v>
          </cell>
          <cell r="AD75">
            <v>2.6221999999999994</v>
          </cell>
          <cell r="AE75">
            <v>1.7614000000000001</v>
          </cell>
          <cell r="AF75">
            <v>1.48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1288.5840000000001</v>
          </cell>
          <cell r="D76">
            <v>2820.13</v>
          </cell>
          <cell r="E76">
            <v>3261.0520000000001</v>
          </cell>
          <cell r="F76">
            <v>795.22199999999998</v>
          </cell>
          <cell r="G76">
            <v>0</v>
          </cell>
          <cell r="H76">
            <v>1</v>
          </cell>
          <cell r="I76">
            <v>40</v>
          </cell>
          <cell r="J76">
            <v>3250.0070000000001</v>
          </cell>
          <cell r="K76">
            <v>11.045000000000073</v>
          </cell>
          <cell r="L76">
            <v>400</v>
          </cell>
          <cell r="M76">
            <v>500</v>
          </cell>
          <cell r="N76">
            <v>300</v>
          </cell>
          <cell r="V76">
            <v>360.61960000000005</v>
          </cell>
          <cell r="W76">
            <v>500</v>
          </cell>
          <cell r="X76">
            <v>6.9192634011018797</v>
          </cell>
          <cell r="Y76">
            <v>2.205154683772041</v>
          </cell>
          <cell r="Z76">
            <v>803.27200000000005</v>
          </cell>
          <cell r="AB76">
            <v>654.68200000000002</v>
          </cell>
          <cell r="AC76">
            <v>0</v>
          </cell>
          <cell r="AD76">
            <v>357.6508</v>
          </cell>
          <cell r="AE76">
            <v>358.66179999999997</v>
          </cell>
          <cell r="AF76">
            <v>373.46899999999999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2908</v>
          </cell>
          <cell r="D77">
            <v>3672</v>
          </cell>
          <cell r="E77">
            <v>5034</v>
          </cell>
          <cell r="F77">
            <v>1478</v>
          </cell>
          <cell r="G77">
            <v>0</v>
          </cell>
          <cell r="H77">
            <v>0.45</v>
          </cell>
          <cell r="I77">
            <v>50</v>
          </cell>
          <cell r="J77">
            <v>5032</v>
          </cell>
          <cell r="K77">
            <v>2</v>
          </cell>
          <cell r="L77">
            <v>600</v>
          </cell>
          <cell r="M77">
            <v>1000</v>
          </cell>
          <cell r="N77">
            <v>700</v>
          </cell>
          <cell r="S77">
            <v>4800</v>
          </cell>
          <cell r="V77">
            <v>698.8</v>
          </cell>
          <cell r="W77">
            <v>1100</v>
          </cell>
          <cell r="X77">
            <v>6.9805380652547226</v>
          </cell>
          <cell r="Y77">
            <v>2.115054378935318</v>
          </cell>
          <cell r="Z77">
            <v>0</v>
          </cell>
          <cell r="AB77">
            <v>340</v>
          </cell>
          <cell r="AC77">
            <v>1200</v>
          </cell>
          <cell r="AD77">
            <v>616.6</v>
          </cell>
          <cell r="AE77">
            <v>659.8</v>
          </cell>
          <cell r="AF77">
            <v>757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2739</v>
          </cell>
          <cell r="D78">
            <v>6675</v>
          </cell>
          <cell r="E78">
            <v>7144</v>
          </cell>
          <cell r="F78">
            <v>2226</v>
          </cell>
          <cell r="G78" t="str">
            <v>акяб</v>
          </cell>
          <cell r="H78">
            <v>0.45</v>
          </cell>
          <cell r="I78">
            <v>50</v>
          </cell>
          <cell r="J78">
            <v>7103</v>
          </cell>
          <cell r="K78">
            <v>41</v>
          </cell>
          <cell r="L78">
            <v>500</v>
          </cell>
          <cell r="M78">
            <v>900</v>
          </cell>
          <cell r="N78">
            <v>1100</v>
          </cell>
          <cell r="S78">
            <v>1200</v>
          </cell>
          <cell r="V78">
            <v>774.8</v>
          </cell>
          <cell r="W78">
            <v>700</v>
          </cell>
          <cell r="X78">
            <v>7.0030975735673726</v>
          </cell>
          <cell r="Y78">
            <v>2.8729994837377388</v>
          </cell>
          <cell r="Z78">
            <v>70</v>
          </cell>
          <cell r="AB78">
            <v>200</v>
          </cell>
          <cell r="AC78">
            <v>3000</v>
          </cell>
          <cell r="AD78">
            <v>767.4</v>
          </cell>
          <cell r="AE78">
            <v>817.4</v>
          </cell>
          <cell r="AF78">
            <v>913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642</v>
          </cell>
          <cell r="D79">
            <v>850</v>
          </cell>
          <cell r="E79">
            <v>982</v>
          </cell>
          <cell r="F79">
            <v>498</v>
          </cell>
          <cell r="G79">
            <v>0</v>
          </cell>
          <cell r="H79">
            <v>0.45</v>
          </cell>
          <cell r="I79">
            <v>50</v>
          </cell>
          <cell r="J79">
            <v>982</v>
          </cell>
          <cell r="K79">
            <v>0</v>
          </cell>
          <cell r="L79">
            <v>0</v>
          </cell>
          <cell r="M79">
            <v>250</v>
          </cell>
          <cell r="N79">
            <v>200</v>
          </cell>
          <cell r="V79">
            <v>178.4</v>
          </cell>
          <cell r="W79">
            <v>300</v>
          </cell>
          <cell r="X79">
            <v>6.9955156950672643</v>
          </cell>
          <cell r="Y79">
            <v>2.7914798206278024</v>
          </cell>
          <cell r="Z79">
            <v>0</v>
          </cell>
          <cell r="AB79">
            <v>90</v>
          </cell>
          <cell r="AC79">
            <v>0</v>
          </cell>
          <cell r="AD79">
            <v>176.8</v>
          </cell>
          <cell r="AE79">
            <v>169.2</v>
          </cell>
          <cell r="AF79">
            <v>205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31.071999999999999</v>
          </cell>
          <cell r="D80">
            <v>16.585999999999999</v>
          </cell>
          <cell r="E80">
            <v>8.7810000000000006</v>
          </cell>
          <cell r="F80">
            <v>37.877000000000002</v>
          </cell>
          <cell r="G80">
            <v>0</v>
          </cell>
          <cell r="H80">
            <v>1</v>
          </cell>
          <cell r="I80">
            <v>35</v>
          </cell>
          <cell r="J80">
            <v>10.6</v>
          </cell>
          <cell r="K80">
            <v>-1.8189999999999991</v>
          </cell>
          <cell r="L80">
            <v>0</v>
          </cell>
          <cell r="M80">
            <v>0</v>
          </cell>
          <cell r="N80">
            <v>0</v>
          </cell>
          <cell r="V80">
            <v>1.7562000000000002</v>
          </cell>
          <cell r="X80">
            <v>21.567589112857306</v>
          </cell>
          <cell r="Y80">
            <v>21.567589112857306</v>
          </cell>
          <cell r="Z80">
            <v>0</v>
          </cell>
          <cell r="AB80">
            <v>0</v>
          </cell>
          <cell r="AC80">
            <v>0</v>
          </cell>
          <cell r="AD80">
            <v>5.0990000000000002</v>
          </cell>
          <cell r="AE80">
            <v>1.9916</v>
          </cell>
          <cell r="AF80">
            <v>0.98899999999999999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267</v>
          </cell>
          <cell r="D81">
            <v>313</v>
          </cell>
          <cell r="E81">
            <v>410</v>
          </cell>
          <cell r="F81">
            <v>152</v>
          </cell>
          <cell r="G81">
            <v>0</v>
          </cell>
          <cell r="H81">
            <v>0.4</v>
          </cell>
          <cell r="I81">
            <v>40</v>
          </cell>
          <cell r="J81">
            <v>427</v>
          </cell>
          <cell r="K81">
            <v>-17</v>
          </cell>
          <cell r="L81">
            <v>50</v>
          </cell>
          <cell r="M81">
            <v>60</v>
          </cell>
          <cell r="N81">
            <v>100</v>
          </cell>
          <cell r="V81">
            <v>46</v>
          </cell>
          <cell r="X81">
            <v>7.8695652173913047</v>
          </cell>
          <cell r="Y81">
            <v>3.3043478260869565</v>
          </cell>
          <cell r="Z81">
            <v>0</v>
          </cell>
          <cell r="AB81">
            <v>180</v>
          </cell>
          <cell r="AC81">
            <v>0</v>
          </cell>
          <cell r="AD81">
            <v>60.2</v>
          </cell>
          <cell r="AE81">
            <v>51.4</v>
          </cell>
          <cell r="AF81">
            <v>40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311</v>
          </cell>
          <cell r="D82">
            <v>275</v>
          </cell>
          <cell r="E82">
            <v>425</v>
          </cell>
          <cell r="F82">
            <v>148</v>
          </cell>
          <cell r="G82">
            <v>0</v>
          </cell>
          <cell r="H82">
            <v>0.4</v>
          </cell>
          <cell r="I82">
            <v>40</v>
          </cell>
          <cell r="J82">
            <v>435</v>
          </cell>
          <cell r="K82">
            <v>-10</v>
          </cell>
          <cell r="L82">
            <v>60</v>
          </cell>
          <cell r="M82">
            <v>70</v>
          </cell>
          <cell r="N82">
            <v>100</v>
          </cell>
          <cell r="V82">
            <v>53.8</v>
          </cell>
          <cell r="X82">
            <v>7.0260223048327139</v>
          </cell>
          <cell r="Y82">
            <v>2.7509293680297398</v>
          </cell>
          <cell r="Z82">
            <v>0</v>
          </cell>
          <cell r="AB82">
            <v>156</v>
          </cell>
          <cell r="AC82">
            <v>0</v>
          </cell>
          <cell r="AD82">
            <v>68.2</v>
          </cell>
          <cell r="AE82">
            <v>56.6</v>
          </cell>
          <cell r="AF82">
            <v>65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1199.5070000000001</v>
          </cell>
          <cell r="D83">
            <v>1284.306</v>
          </cell>
          <cell r="E83">
            <v>1936.3040000000001</v>
          </cell>
          <cell r="F83">
            <v>499.30200000000002</v>
          </cell>
          <cell r="G83" t="str">
            <v>н</v>
          </cell>
          <cell r="H83">
            <v>1</v>
          </cell>
          <cell r="I83">
            <v>50</v>
          </cell>
          <cell r="J83">
            <v>1867.664</v>
          </cell>
          <cell r="K83">
            <v>68.6400000000001</v>
          </cell>
          <cell r="L83">
            <v>400</v>
          </cell>
          <cell r="M83">
            <v>300</v>
          </cell>
          <cell r="N83">
            <v>300</v>
          </cell>
          <cell r="V83">
            <v>298.52680000000004</v>
          </cell>
          <cell r="W83">
            <v>600</v>
          </cell>
          <cell r="X83">
            <v>7.0322061536853635</v>
          </cell>
          <cell r="Y83">
            <v>1.6725533519938578</v>
          </cell>
          <cell r="Z83">
            <v>210.70500000000001</v>
          </cell>
          <cell r="AB83">
            <v>232.965</v>
          </cell>
          <cell r="AC83">
            <v>0</v>
          </cell>
          <cell r="AD83">
            <v>266.39319999999998</v>
          </cell>
          <cell r="AE83">
            <v>287.87040000000002</v>
          </cell>
          <cell r="AF83">
            <v>342.79500000000002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20.577000000000002</v>
          </cell>
          <cell r="D84">
            <v>16.721</v>
          </cell>
          <cell r="E84">
            <v>25.783999999999999</v>
          </cell>
          <cell r="F84">
            <v>6.82</v>
          </cell>
          <cell r="G84">
            <v>0</v>
          </cell>
          <cell r="H84">
            <v>1</v>
          </cell>
          <cell r="I84">
            <v>40</v>
          </cell>
          <cell r="J84">
            <v>30.001999999999999</v>
          </cell>
          <cell r="K84">
            <v>-4.218</v>
          </cell>
          <cell r="L84">
            <v>0</v>
          </cell>
          <cell r="M84">
            <v>0</v>
          </cell>
          <cell r="N84">
            <v>0</v>
          </cell>
          <cell r="V84">
            <v>5.1567999999999996</v>
          </cell>
          <cell r="W84">
            <v>30</v>
          </cell>
          <cell r="X84">
            <v>7.1400868755817566</v>
          </cell>
          <cell r="Y84">
            <v>1.3225255972696248</v>
          </cell>
          <cell r="Z84">
            <v>0</v>
          </cell>
          <cell r="AB84">
            <v>0</v>
          </cell>
          <cell r="AC84">
            <v>0</v>
          </cell>
          <cell r="AD84">
            <v>4.2424000000000008</v>
          </cell>
          <cell r="AE84">
            <v>2.1626000000000003</v>
          </cell>
          <cell r="AF84">
            <v>3.0329999999999999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1002</v>
          </cell>
          <cell r="D85">
            <v>9</v>
          </cell>
          <cell r="E85">
            <v>314</v>
          </cell>
          <cell r="F85">
            <v>693</v>
          </cell>
          <cell r="G85">
            <v>0</v>
          </cell>
          <cell r="H85">
            <v>0.1</v>
          </cell>
          <cell r="I85">
            <v>730</v>
          </cell>
          <cell r="J85">
            <v>318</v>
          </cell>
          <cell r="K85">
            <v>-4</v>
          </cell>
          <cell r="L85">
            <v>0</v>
          </cell>
          <cell r="M85">
            <v>500</v>
          </cell>
          <cell r="N85">
            <v>0</v>
          </cell>
          <cell r="V85">
            <v>62.8</v>
          </cell>
          <cell r="X85">
            <v>18.996815286624205</v>
          </cell>
          <cell r="Y85">
            <v>11.035031847133759</v>
          </cell>
          <cell r="Z85">
            <v>0</v>
          </cell>
          <cell r="AB85">
            <v>0</v>
          </cell>
          <cell r="AC85">
            <v>0</v>
          </cell>
          <cell r="AD85">
            <v>69.8</v>
          </cell>
          <cell r="AE85">
            <v>64.2</v>
          </cell>
          <cell r="AF85">
            <v>75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98.837000000000003</v>
          </cell>
          <cell r="D86">
            <v>99.397999999999996</v>
          </cell>
          <cell r="E86">
            <v>155.59700000000001</v>
          </cell>
          <cell r="F86">
            <v>42.637999999999998</v>
          </cell>
          <cell r="G86">
            <v>0</v>
          </cell>
          <cell r="H86">
            <v>1</v>
          </cell>
          <cell r="I86">
            <v>50</v>
          </cell>
          <cell r="J86">
            <v>152.602</v>
          </cell>
          <cell r="K86">
            <v>2.9950000000000045</v>
          </cell>
          <cell r="L86">
            <v>0</v>
          </cell>
          <cell r="M86">
            <v>20</v>
          </cell>
          <cell r="N86">
            <v>0</v>
          </cell>
          <cell r="V86">
            <v>18.0794</v>
          </cell>
          <cell r="W86">
            <v>60</v>
          </cell>
          <cell r="X86">
            <v>6.7833003307631898</v>
          </cell>
          <cell r="Y86">
            <v>2.3583747248249387</v>
          </cell>
          <cell r="Z86">
            <v>0</v>
          </cell>
          <cell r="AB86">
            <v>65.2</v>
          </cell>
          <cell r="AC86">
            <v>0</v>
          </cell>
          <cell r="AD86">
            <v>15.351400000000002</v>
          </cell>
          <cell r="AE86">
            <v>12.927399999999997</v>
          </cell>
          <cell r="AF86">
            <v>17.533999999999999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2282</v>
          </cell>
          <cell r="D87">
            <v>17129</v>
          </cell>
          <cell r="E87">
            <v>3160</v>
          </cell>
          <cell r="F87">
            <v>1052</v>
          </cell>
          <cell r="G87">
            <v>0</v>
          </cell>
          <cell r="H87">
            <v>0.4</v>
          </cell>
          <cell r="I87">
            <v>40</v>
          </cell>
          <cell r="J87">
            <v>3124</v>
          </cell>
          <cell r="K87">
            <v>36</v>
          </cell>
          <cell r="L87">
            <v>1000</v>
          </cell>
          <cell r="M87">
            <v>500</v>
          </cell>
          <cell r="N87">
            <v>700</v>
          </cell>
          <cell r="V87">
            <v>599.6</v>
          </cell>
          <cell r="W87">
            <v>900</v>
          </cell>
          <cell r="X87">
            <v>6.9246164109406267</v>
          </cell>
          <cell r="Y87">
            <v>1.7545030020013341</v>
          </cell>
          <cell r="Z87">
            <v>0</v>
          </cell>
          <cell r="AB87">
            <v>162</v>
          </cell>
          <cell r="AC87">
            <v>0</v>
          </cell>
          <cell r="AD87">
            <v>602.4</v>
          </cell>
          <cell r="AE87">
            <v>603</v>
          </cell>
          <cell r="AF87">
            <v>722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1194</v>
          </cell>
          <cell r="D88">
            <v>11219</v>
          </cell>
          <cell r="E88">
            <v>2095</v>
          </cell>
          <cell r="F88">
            <v>774</v>
          </cell>
          <cell r="G88">
            <v>0</v>
          </cell>
          <cell r="H88">
            <v>0.4</v>
          </cell>
          <cell r="I88">
            <v>40</v>
          </cell>
          <cell r="J88">
            <v>2065</v>
          </cell>
          <cell r="K88">
            <v>30</v>
          </cell>
          <cell r="L88">
            <v>500</v>
          </cell>
          <cell r="M88">
            <v>400</v>
          </cell>
          <cell r="N88">
            <v>500</v>
          </cell>
          <cell r="V88">
            <v>374.6</v>
          </cell>
          <cell r="W88">
            <v>400</v>
          </cell>
          <cell r="X88">
            <v>6.8713294180459155</v>
          </cell>
          <cell r="Y88">
            <v>2.0662039508809396</v>
          </cell>
          <cell r="Z88">
            <v>0</v>
          </cell>
          <cell r="AB88">
            <v>222</v>
          </cell>
          <cell r="AC88">
            <v>0</v>
          </cell>
          <cell r="AD88">
            <v>358.8</v>
          </cell>
          <cell r="AE88">
            <v>380.4</v>
          </cell>
          <cell r="AF88">
            <v>413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307.11900000000003</v>
          </cell>
          <cell r="D89">
            <v>720.94200000000001</v>
          </cell>
          <cell r="E89">
            <v>772.98199999999997</v>
          </cell>
          <cell r="F89">
            <v>246.84</v>
          </cell>
          <cell r="G89">
            <v>0</v>
          </cell>
          <cell r="H89">
            <v>1</v>
          </cell>
          <cell r="I89">
            <v>40</v>
          </cell>
          <cell r="J89">
            <v>767.38</v>
          </cell>
          <cell r="K89">
            <v>5.6019999999999754</v>
          </cell>
          <cell r="L89">
            <v>50</v>
          </cell>
          <cell r="M89">
            <v>100</v>
          </cell>
          <cell r="N89">
            <v>100</v>
          </cell>
          <cell r="V89">
            <v>79.527600000000007</v>
          </cell>
          <cell r="W89">
            <v>60</v>
          </cell>
          <cell r="X89">
            <v>7.0018459000397346</v>
          </cell>
          <cell r="Y89">
            <v>3.1038281049597871</v>
          </cell>
          <cell r="Z89">
            <v>208.54900000000001</v>
          </cell>
          <cell r="AB89">
            <v>166.79499999999999</v>
          </cell>
          <cell r="AC89">
            <v>0</v>
          </cell>
          <cell r="AD89">
            <v>75.017400000000009</v>
          </cell>
          <cell r="AE89">
            <v>78.328000000000003</v>
          </cell>
          <cell r="AF89">
            <v>93.132999999999996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286.26</v>
          </cell>
          <cell r="D90">
            <v>521.58299999999997</v>
          </cell>
          <cell r="E90">
            <v>567.38199999999995</v>
          </cell>
          <cell r="F90">
            <v>237.196</v>
          </cell>
          <cell r="G90">
            <v>0</v>
          </cell>
          <cell r="H90">
            <v>1</v>
          </cell>
          <cell r="I90">
            <v>40</v>
          </cell>
          <cell r="J90">
            <v>561.971</v>
          </cell>
          <cell r="K90">
            <v>5.4109999999999445</v>
          </cell>
          <cell r="L90">
            <v>0</v>
          </cell>
          <cell r="M90">
            <v>100</v>
          </cell>
          <cell r="N90">
            <v>50</v>
          </cell>
          <cell r="V90">
            <v>61.959799999999994</v>
          </cell>
          <cell r="W90">
            <v>50</v>
          </cell>
          <cell r="X90">
            <v>7.056123486518679</v>
          </cell>
          <cell r="Y90">
            <v>3.8282241065981495</v>
          </cell>
          <cell r="Z90">
            <v>106.038</v>
          </cell>
          <cell r="AB90">
            <v>151.54499999999999</v>
          </cell>
          <cell r="AC90">
            <v>0</v>
          </cell>
          <cell r="AD90">
            <v>61.846199999999996</v>
          </cell>
          <cell r="AE90">
            <v>61.398199999999996</v>
          </cell>
          <cell r="AF90">
            <v>74.188999999999993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475.64100000000002</v>
          </cell>
          <cell r="D91">
            <v>945.44299999999998</v>
          </cell>
          <cell r="E91">
            <v>937.024</v>
          </cell>
          <cell r="F91">
            <v>475.08499999999998</v>
          </cell>
          <cell r="G91">
            <v>0</v>
          </cell>
          <cell r="H91">
            <v>1</v>
          </cell>
          <cell r="I91">
            <v>40</v>
          </cell>
          <cell r="J91">
            <v>932.82299999999998</v>
          </cell>
          <cell r="K91">
            <v>4.2010000000000218</v>
          </cell>
          <cell r="L91">
            <v>50</v>
          </cell>
          <cell r="M91">
            <v>150</v>
          </cell>
          <cell r="N91">
            <v>100</v>
          </cell>
          <cell r="V91">
            <v>109.97379999999998</v>
          </cell>
          <cell r="X91">
            <v>7.0479059557821966</v>
          </cell>
          <cell r="Y91">
            <v>4.319983486975989</v>
          </cell>
          <cell r="Z91">
            <v>207.30199999999999</v>
          </cell>
          <cell r="AB91">
            <v>179.85300000000001</v>
          </cell>
          <cell r="AC91">
            <v>0</v>
          </cell>
          <cell r="AD91">
            <v>127.62080000000003</v>
          </cell>
          <cell r="AE91">
            <v>128.61880000000002</v>
          </cell>
          <cell r="AF91">
            <v>144.81700000000001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439.81700000000001</v>
          </cell>
          <cell r="D92">
            <v>646.774</v>
          </cell>
          <cell r="E92">
            <v>735.23</v>
          </cell>
          <cell r="F92">
            <v>342.38499999999999</v>
          </cell>
          <cell r="G92">
            <v>0</v>
          </cell>
          <cell r="H92">
            <v>1</v>
          </cell>
          <cell r="I92">
            <v>40</v>
          </cell>
          <cell r="J92">
            <v>732.78499999999997</v>
          </cell>
          <cell r="K92">
            <v>2.44500000000005</v>
          </cell>
          <cell r="L92">
            <v>50</v>
          </cell>
          <cell r="M92">
            <v>100</v>
          </cell>
          <cell r="N92">
            <v>70</v>
          </cell>
          <cell r="V92">
            <v>81.619800000000012</v>
          </cell>
          <cell r="X92">
            <v>6.890301127912589</v>
          </cell>
          <cell r="Y92">
            <v>4.1948767333416637</v>
          </cell>
          <cell r="Z92">
            <v>105.339</v>
          </cell>
          <cell r="AB92">
            <v>221.792</v>
          </cell>
          <cell r="AC92">
            <v>0</v>
          </cell>
          <cell r="AD92">
            <v>95.168199999999999</v>
          </cell>
          <cell r="AE92">
            <v>89.4816</v>
          </cell>
          <cell r="AF92">
            <v>101.45699999999999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34</v>
          </cell>
          <cell r="D93">
            <v>276</v>
          </cell>
          <cell r="E93">
            <v>178</v>
          </cell>
          <cell r="F93">
            <v>27</v>
          </cell>
          <cell r="G93">
            <v>0</v>
          </cell>
          <cell r="H93">
            <v>0.4</v>
          </cell>
          <cell r="I93">
            <v>40</v>
          </cell>
          <cell r="J93">
            <v>188</v>
          </cell>
          <cell r="K93">
            <v>-10</v>
          </cell>
          <cell r="L93">
            <v>0</v>
          </cell>
          <cell r="M93">
            <v>0</v>
          </cell>
          <cell r="N93">
            <v>0</v>
          </cell>
          <cell r="V93">
            <v>3.2</v>
          </cell>
          <cell r="X93">
            <v>8.4375</v>
          </cell>
          <cell r="Y93">
            <v>8.4375</v>
          </cell>
          <cell r="Z93">
            <v>0</v>
          </cell>
          <cell r="AB93">
            <v>162</v>
          </cell>
          <cell r="AC93">
            <v>0</v>
          </cell>
          <cell r="AD93">
            <v>5.6</v>
          </cell>
          <cell r="AE93">
            <v>3.4</v>
          </cell>
          <cell r="AF93">
            <v>5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17</v>
          </cell>
          <cell r="D94">
            <v>75</v>
          </cell>
          <cell r="E94">
            <v>75</v>
          </cell>
          <cell r="F94">
            <v>16</v>
          </cell>
          <cell r="G94">
            <v>0</v>
          </cell>
          <cell r="H94">
            <v>0.6</v>
          </cell>
          <cell r="I94">
            <v>60</v>
          </cell>
          <cell r="J94">
            <v>82</v>
          </cell>
          <cell r="K94">
            <v>-7</v>
          </cell>
          <cell r="L94">
            <v>0</v>
          </cell>
          <cell r="M94">
            <v>10</v>
          </cell>
          <cell r="N94">
            <v>0</v>
          </cell>
          <cell r="V94">
            <v>3</v>
          </cell>
          <cell r="W94">
            <v>100</v>
          </cell>
          <cell r="X94">
            <v>42</v>
          </cell>
          <cell r="Y94">
            <v>5.333333333333333</v>
          </cell>
          <cell r="Z94">
            <v>0</v>
          </cell>
          <cell r="AB94">
            <v>60</v>
          </cell>
          <cell r="AC94">
            <v>0</v>
          </cell>
          <cell r="AD94">
            <v>4.4000000000000004</v>
          </cell>
          <cell r="AE94">
            <v>3.4</v>
          </cell>
          <cell r="AF94">
            <v>4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3</v>
          </cell>
          <cell r="D95">
            <v>54</v>
          </cell>
          <cell r="E95">
            <v>32</v>
          </cell>
          <cell r="F95">
            <v>22</v>
          </cell>
          <cell r="G95">
            <v>0</v>
          </cell>
          <cell r="H95">
            <v>0.6</v>
          </cell>
          <cell r="I95">
            <v>60</v>
          </cell>
          <cell r="J95">
            <v>41</v>
          </cell>
          <cell r="K95">
            <v>-9</v>
          </cell>
          <cell r="L95">
            <v>10</v>
          </cell>
          <cell r="M95">
            <v>0</v>
          </cell>
          <cell r="N95">
            <v>10</v>
          </cell>
          <cell r="V95">
            <v>0.4</v>
          </cell>
          <cell r="W95">
            <v>100</v>
          </cell>
          <cell r="X95">
            <v>355</v>
          </cell>
          <cell r="Y95">
            <v>55</v>
          </cell>
          <cell r="Z95">
            <v>0</v>
          </cell>
          <cell r="AB95">
            <v>30</v>
          </cell>
          <cell r="AC95">
            <v>0</v>
          </cell>
          <cell r="AD95">
            <v>0.6</v>
          </cell>
          <cell r="AE95">
            <v>0</v>
          </cell>
          <cell r="AF95">
            <v>2</v>
          </cell>
          <cell r="AG95" t="str">
            <v>зв4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29</v>
          </cell>
          <cell r="D96">
            <v>100</v>
          </cell>
          <cell r="E96">
            <v>81</v>
          </cell>
          <cell r="F96">
            <v>47</v>
          </cell>
          <cell r="G96">
            <v>0</v>
          </cell>
          <cell r="H96">
            <v>0.6</v>
          </cell>
          <cell r="I96">
            <v>60</v>
          </cell>
          <cell r="J96">
            <v>85</v>
          </cell>
          <cell r="K96">
            <v>-4</v>
          </cell>
          <cell r="L96">
            <v>0</v>
          </cell>
          <cell r="M96">
            <v>10</v>
          </cell>
          <cell r="N96">
            <v>10</v>
          </cell>
          <cell r="V96">
            <v>4.2</v>
          </cell>
          <cell r="W96">
            <v>100</v>
          </cell>
          <cell r="X96">
            <v>39.761904761904759</v>
          </cell>
          <cell r="Y96">
            <v>11.19047619047619</v>
          </cell>
          <cell r="Z96">
            <v>0</v>
          </cell>
          <cell r="AB96">
            <v>60</v>
          </cell>
          <cell r="AC96">
            <v>0</v>
          </cell>
          <cell r="AD96">
            <v>6.8</v>
          </cell>
          <cell r="AE96">
            <v>6.6</v>
          </cell>
          <cell r="AF96">
            <v>2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249</v>
          </cell>
          <cell r="D97">
            <v>151.316</v>
          </cell>
          <cell r="E97">
            <v>253.25399999999999</v>
          </cell>
          <cell r="F97">
            <v>144.40799999999999</v>
          </cell>
          <cell r="G97">
            <v>0</v>
          </cell>
          <cell r="H97">
            <v>1</v>
          </cell>
          <cell r="I97">
            <v>30</v>
          </cell>
          <cell r="J97">
            <v>246.97300000000001</v>
          </cell>
          <cell r="K97">
            <v>6.2809999999999775</v>
          </cell>
          <cell r="L97">
            <v>60</v>
          </cell>
          <cell r="M97">
            <v>50</v>
          </cell>
          <cell r="N97">
            <v>70</v>
          </cell>
          <cell r="V97">
            <v>50.650799999999997</v>
          </cell>
          <cell r="W97">
            <v>30</v>
          </cell>
          <cell r="X97">
            <v>6.9970859295410941</v>
          </cell>
          <cell r="Y97">
            <v>2.8510507237792888</v>
          </cell>
          <cell r="Z97">
            <v>0</v>
          </cell>
          <cell r="AB97">
            <v>0</v>
          </cell>
          <cell r="AC97">
            <v>0</v>
          </cell>
          <cell r="AD97">
            <v>59.054400000000008</v>
          </cell>
          <cell r="AE97">
            <v>52.422600000000003</v>
          </cell>
          <cell r="AF97">
            <v>47.822000000000003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557</v>
          </cell>
          <cell r="D98">
            <v>641</v>
          </cell>
          <cell r="E98">
            <v>202</v>
          </cell>
          <cell r="F98">
            <v>982</v>
          </cell>
          <cell r="G98">
            <v>0</v>
          </cell>
          <cell r="H98">
            <v>0.13</v>
          </cell>
          <cell r="I98">
            <v>150</v>
          </cell>
          <cell r="J98">
            <v>208</v>
          </cell>
          <cell r="K98">
            <v>-6</v>
          </cell>
          <cell r="L98">
            <v>0</v>
          </cell>
          <cell r="M98">
            <v>200</v>
          </cell>
          <cell r="N98">
            <v>0</v>
          </cell>
          <cell r="V98">
            <v>36.4</v>
          </cell>
          <cell r="X98">
            <v>32.472527472527474</v>
          </cell>
          <cell r="Y98">
            <v>26.978021978021978</v>
          </cell>
          <cell r="Z98">
            <v>0</v>
          </cell>
          <cell r="AB98">
            <v>20</v>
          </cell>
          <cell r="AC98">
            <v>0</v>
          </cell>
          <cell r="AD98">
            <v>59.2</v>
          </cell>
          <cell r="AE98">
            <v>55.2</v>
          </cell>
          <cell r="AF98">
            <v>20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36.558999999999997</v>
          </cell>
          <cell r="D99">
            <v>58.061</v>
          </cell>
          <cell r="E99">
            <v>43.188000000000002</v>
          </cell>
          <cell r="F99">
            <v>47.356000000000002</v>
          </cell>
          <cell r="G99">
            <v>0</v>
          </cell>
          <cell r="H99">
            <v>1</v>
          </cell>
          <cell r="I99">
            <v>50</v>
          </cell>
          <cell r="J99">
            <v>43.750999999999998</v>
          </cell>
          <cell r="K99">
            <v>-0.56299999999999528</v>
          </cell>
          <cell r="L99">
            <v>0</v>
          </cell>
          <cell r="M99">
            <v>0</v>
          </cell>
          <cell r="N99">
            <v>0</v>
          </cell>
          <cell r="V99">
            <v>8.6376000000000008</v>
          </cell>
          <cell r="W99">
            <v>20</v>
          </cell>
          <cell r="X99">
            <v>7.7979994442900793</v>
          </cell>
          <cell r="Y99">
            <v>5.4825414466981561</v>
          </cell>
          <cell r="Z99">
            <v>0</v>
          </cell>
          <cell r="AB99">
            <v>0</v>
          </cell>
          <cell r="AC99">
            <v>0</v>
          </cell>
          <cell r="AD99">
            <v>10.815799999999999</v>
          </cell>
          <cell r="AE99">
            <v>9.1821999999999999</v>
          </cell>
          <cell r="AF99">
            <v>14.824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289.23200000000003</v>
          </cell>
          <cell r="D100">
            <v>79.331000000000003</v>
          </cell>
          <cell r="E100">
            <v>114.247</v>
          </cell>
          <cell r="F100">
            <v>251.65799999999999</v>
          </cell>
          <cell r="G100">
            <v>0</v>
          </cell>
          <cell r="H100">
            <v>1</v>
          </cell>
          <cell r="I100">
            <v>50</v>
          </cell>
          <cell r="J100">
            <v>113.187</v>
          </cell>
          <cell r="K100">
            <v>1.0600000000000023</v>
          </cell>
          <cell r="L100">
            <v>0</v>
          </cell>
          <cell r="M100">
            <v>0</v>
          </cell>
          <cell r="N100">
            <v>0</v>
          </cell>
          <cell r="V100">
            <v>20.6934</v>
          </cell>
          <cell r="X100">
            <v>12.161268810345327</v>
          </cell>
          <cell r="Y100">
            <v>12.161268810345327</v>
          </cell>
          <cell r="Z100">
            <v>0</v>
          </cell>
          <cell r="AB100">
            <v>10.78</v>
          </cell>
          <cell r="AC100">
            <v>0</v>
          </cell>
          <cell r="AD100">
            <v>46.119600000000005</v>
          </cell>
          <cell r="AE100">
            <v>29.0762</v>
          </cell>
          <cell r="AF100">
            <v>17.478999999999999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143</v>
          </cell>
          <cell r="D101">
            <v>161</v>
          </cell>
          <cell r="E101">
            <v>175</v>
          </cell>
          <cell r="F101">
            <v>117</v>
          </cell>
          <cell r="G101">
            <v>0</v>
          </cell>
          <cell r="H101">
            <v>0.6</v>
          </cell>
          <cell r="I101">
            <v>60</v>
          </cell>
          <cell r="J101">
            <v>187</v>
          </cell>
          <cell r="K101">
            <v>-12</v>
          </cell>
          <cell r="L101">
            <v>0</v>
          </cell>
          <cell r="M101">
            <v>30</v>
          </cell>
          <cell r="N101">
            <v>30</v>
          </cell>
          <cell r="V101">
            <v>29</v>
          </cell>
          <cell r="W101">
            <v>120</v>
          </cell>
          <cell r="X101">
            <v>10.241379310344827</v>
          </cell>
          <cell r="Y101">
            <v>4.0344827586206895</v>
          </cell>
          <cell r="Z101">
            <v>0</v>
          </cell>
          <cell r="AB101">
            <v>30</v>
          </cell>
          <cell r="AC101">
            <v>0</v>
          </cell>
          <cell r="AD101">
            <v>32.200000000000003</v>
          </cell>
          <cell r="AE101">
            <v>29.8</v>
          </cell>
          <cell r="AF101">
            <v>38</v>
          </cell>
          <cell r="AG101" t="str">
            <v>у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150</v>
          </cell>
          <cell r="D102">
            <v>207</v>
          </cell>
          <cell r="E102">
            <v>258</v>
          </cell>
          <cell r="F102">
            <v>95</v>
          </cell>
          <cell r="G102">
            <v>0</v>
          </cell>
          <cell r="H102">
            <v>0.6</v>
          </cell>
          <cell r="I102">
            <v>60</v>
          </cell>
          <cell r="J102">
            <v>263</v>
          </cell>
          <cell r="K102">
            <v>-5</v>
          </cell>
          <cell r="L102">
            <v>0</v>
          </cell>
          <cell r="M102">
            <v>40</v>
          </cell>
          <cell r="N102">
            <v>30</v>
          </cell>
          <cell r="V102">
            <v>31.2</v>
          </cell>
          <cell r="W102">
            <v>150</v>
          </cell>
          <cell r="X102">
            <v>10.096153846153847</v>
          </cell>
          <cell r="Y102">
            <v>3.0448717948717952</v>
          </cell>
          <cell r="Z102">
            <v>0</v>
          </cell>
          <cell r="AB102">
            <v>102</v>
          </cell>
          <cell r="AC102">
            <v>0</v>
          </cell>
          <cell r="AD102">
            <v>34</v>
          </cell>
          <cell r="AE102">
            <v>28.8</v>
          </cell>
          <cell r="AF102">
            <v>44</v>
          </cell>
          <cell r="AG102" t="e">
            <v>#N/A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343</v>
          </cell>
          <cell r="D103">
            <v>663</v>
          </cell>
          <cell r="E103">
            <v>238</v>
          </cell>
          <cell r="F103">
            <v>765</v>
          </cell>
          <cell r="G103">
            <v>0</v>
          </cell>
          <cell r="H103">
            <v>0.13</v>
          </cell>
          <cell r="I103">
            <v>150</v>
          </cell>
          <cell r="J103">
            <v>242</v>
          </cell>
          <cell r="K103">
            <v>-4</v>
          </cell>
          <cell r="L103">
            <v>0</v>
          </cell>
          <cell r="M103">
            <v>250</v>
          </cell>
          <cell r="N103">
            <v>0</v>
          </cell>
          <cell r="V103">
            <v>43.6</v>
          </cell>
          <cell r="X103">
            <v>23.279816513761467</v>
          </cell>
          <cell r="Y103">
            <v>17.545871559633028</v>
          </cell>
          <cell r="Z103">
            <v>0</v>
          </cell>
          <cell r="AB103">
            <v>20</v>
          </cell>
          <cell r="AC103">
            <v>0</v>
          </cell>
          <cell r="AD103">
            <v>51</v>
          </cell>
          <cell r="AE103">
            <v>53.4</v>
          </cell>
          <cell r="AF103">
            <v>26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1650</v>
          </cell>
          <cell r="D104">
            <v>1355</v>
          </cell>
          <cell r="E104">
            <v>2066</v>
          </cell>
          <cell r="F104">
            <v>871</v>
          </cell>
          <cell r="G104">
            <v>0</v>
          </cell>
          <cell r="H104">
            <v>0.28000000000000003</v>
          </cell>
          <cell r="I104">
            <v>35</v>
          </cell>
          <cell r="J104">
            <v>2124</v>
          </cell>
          <cell r="K104">
            <v>-58</v>
          </cell>
          <cell r="L104">
            <v>300</v>
          </cell>
          <cell r="M104">
            <v>400</v>
          </cell>
          <cell r="N104">
            <v>400</v>
          </cell>
          <cell r="V104">
            <v>342.4</v>
          </cell>
          <cell r="W104">
            <v>500</v>
          </cell>
          <cell r="X104">
            <v>7.2167056074766363</v>
          </cell>
          <cell r="Y104">
            <v>2.5438084112149535</v>
          </cell>
          <cell r="Z104">
            <v>0</v>
          </cell>
          <cell r="AB104">
            <v>354</v>
          </cell>
          <cell r="AC104">
            <v>0</v>
          </cell>
          <cell r="AD104">
            <v>394.2</v>
          </cell>
          <cell r="AE104">
            <v>346.2</v>
          </cell>
          <cell r="AF104">
            <v>358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674</v>
          </cell>
          <cell r="D105">
            <v>379</v>
          </cell>
          <cell r="E105">
            <v>694</v>
          </cell>
          <cell r="F105">
            <v>353</v>
          </cell>
          <cell r="G105">
            <v>0</v>
          </cell>
          <cell r="H105">
            <v>0.4</v>
          </cell>
          <cell r="I105">
            <v>90</v>
          </cell>
          <cell r="J105">
            <v>700</v>
          </cell>
          <cell r="K105">
            <v>-6</v>
          </cell>
          <cell r="L105">
            <v>0</v>
          </cell>
          <cell r="M105">
            <v>150</v>
          </cell>
          <cell r="N105">
            <v>100</v>
          </cell>
          <cell r="V105">
            <v>87.6</v>
          </cell>
          <cell r="X105">
            <v>6.8835616438356171</v>
          </cell>
          <cell r="Y105">
            <v>4.0296803652968043</v>
          </cell>
          <cell r="Z105">
            <v>0</v>
          </cell>
          <cell r="AB105">
            <v>256</v>
          </cell>
          <cell r="AC105">
            <v>0</v>
          </cell>
          <cell r="AD105">
            <v>126.6</v>
          </cell>
          <cell r="AE105">
            <v>105.8</v>
          </cell>
          <cell r="AF105">
            <v>89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737</v>
          </cell>
          <cell r="D106">
            <v>263</v>
          </cell>
          <cell r="E106">
            <v>633</v>
          </cell>
          <cell r="F106">
            <v>354</v>
          </cell>
          <cell r="G106">
            <v>0</v>
          </cell>
          <cell r="H106">
            <v>0.33</v>
          </cell>
          <cell r="I106">
            <v>60</v>
          </cell>
          <cell r="J106">
            <v>646</v>
          </cell>
          <cell r="K106">
            <v>-13</v>
          </cell>
          <cell r="L106">
            <v>50</v>
          </cell>
          <cell r="M106">
            <v>120</v>
          </cell>
          <cell r="N106">
            <v>120</v>
          </cell>
          <cell r="V106">
            <v>102.6</v>
          </cell>
          <cell r="W106">
            <v>70</v>
          </cell>
          <cell r="X106">
            <v>6.9590643274853807</v>
          </cell>
          <cell r="Y106">
            <v>3.4502923976608191</v>
          </cell>
          <cell r="Z106">
            <v>0</v>
          </cell>
          <cell r="AB106">
            <v>120</v>
          </cell>
          <cell r="AC106">
            <v>0</v>
          </cell>
          <cell r="AD106">
            <v>134.19999999999999</v>
          </cell>
          <cell r="AE106">
            <v>106</v>
          </cell>
          <cell r="AF106">
            <v>121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415</v>
          </cell>
          <cell r="D107">
            <v>94</v>
          </cell>
          <cell r="E107">
            <v>295</v>
          </cell>
          <cell r="F107">
            <v>202</v>
          </cell>
          <cell r="G107">
            <v>0</v>
          </cell>
          <cell r="H107">
            <v>0.35</v>
          </cell>
          <cell r="I107" t="e">
            <v>#N/A</v>
          </cell>
          <cell r="J107">
            <v>307</v>
          </cell>
          <cell r="K107">
            <v>-12</v>
          </cell>
          <cell r="L107">
            <v>50</v>
          </cell>
          <cell r="M107">
            <v>80</v>
          </cell>
          <cell r="N107">
            <v>70</v>
          </cell>
          <cell r="V107">
            <v>59</v>
          </cell>
          <cell r="X107">
            <v>6.8135593220338979</v>
          </cell>
          <cell r="Y107">
            <v>3.4237288135593222</v>
          </cell>
          <cell r="Z107">
            <v>0</v>
          </cell>
          <cell r="AB107">
            <v>0</v>
          </cell>
          <cell r="AC107">
            <v>0</v>
          </cell>
          <cell r="AD107">
            <v>73.2</v>
          </cell>
          <cell r="AE107">
            <v>59.8</v>
          </cell>
          <cell r="AF107">
            <v>69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1200</v>
          </cell>
          <cell r="D108">
            <v>4120</v>
          </cell>
          <cell r="E108">
            <v>1487</v>
          </cell>
          <cell r="F108">
            <v>2637</v>
          </cell>
          <cell r="G108">
            <v>0</v>
          </cell>
          <cell r="H108">
            <v>0</v>
          </cell>
          <cell r="I108" t="e">
            <v>#N/A</v>
          </cell>
          <cell r="J108">
            <v>1468</v>
          </cell>
          <cell r="K108">
            <v>19</v>
          </cell>
          <cell r="L108">
            <v>0</v>
          </cell>
          <cell r="M108">
            <v>0</v>
          </cell>
          <cell r="N108">
            <v>0</v>
          </cell>
          <cell r="V108">
            <v>16.600000000000001</v>
          </cell>
          <cell r="X108">
            <v>158.85542168674698</v>
          </cell>
          <cell r="Y108">
            <v>158.85542168674698</v>
          </cell>
          <cell r="Z108">
            <v>150</v>
          </cell>
          <cell r="AB108">
            <v>1254</v>
          </cell>
          <cell r="AC108">
            <v>0</v>
          </cell>
          <cell r="AD108">
            <v>0</v>
          </cell>
          <cell r="AE108">
            <v>1.6</v>
          </cell>
          <cell r="AF108">
            <v>64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-1301</v>
          </cell>
          <cell r="D109">
            <v>1764</v>
          </cell>
          <cell r="E109">
            <v>925</v>
          </cell>
          <cell r="F109">
            <v>-479</v>
          </cell>
          <cell r="G109" t="str">
            <v>ак</v>
          </cell>
          <cell r="H109">
            <v>0</v>
          </cell>
          <cell r="I109">
            <v>0</v>
          </cell>
          <cell r="J109">
            <v>943</v>
          </cell>
          <cell r="K109">
            <v>-18</v>
          </cell>
          <cell r="L109">
            <v>0</v>
          </cell>
          <cell r="M109">
            <v>0</v>
          </cell>
          <cell r="N109">
            <v>0</v>
          </cell>
          <cell r="V109">
            <v>185</v>
          </cell>
          <cell r="X109">
            <v>-2.5891891891891894</v>
          </cell>
          <cell r="Y109">
            <v>-2.5891891891891894</v>
          </cell>
          <cell r="Z109">
            <v>0</v>
          </cell>
          <cell r="AB109">
            <v>0</v>
          </cell>
          <cell r="AC109">
            <v>0</v>
          </cell>
          <cell r="AD109">
            <v>157.80000000000001</v>
          </cell>
          <cell r="AE109">
            <v>184.6</v>
          </cell>
          <cell r="AF109">
            <v>247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-496.07499999999999</v>
          </cell>
          <cell r="D110">
            <v>684.68700000000001</v>
          </cell>
          <cell r="E110">
            <v>385.76100000000002</v>
          </cell>
          <cell r="F110">
            <v>-202.923</v>
          </cell>
          <cell r="G110" t="str">
            <v>ак</v>
          </cell>
          <cell r="H110">
            <v>0</v>
          </cell>
          <cell r="I110">
            <v>0</v>
          </cell>
          <cell r="J110">
            <v>366.02100000000002</v>
          </cell>
          <cell r="K110">
            <v>19.740000000000009</v>
          </cell>
          <cell r="L110">
            <v>0</v>
          </cell>
          <cell r="M110">
            <v>0</v>
          </cell>
          <cell r="N110">
            <v>0</v>
          </cell>
          <cell r="V110">
            <v>77.152200000000008</v>
          </cell>
          <cell r="X110">
            <v>-2.6301647911530712</v>
          </cell>
          <cell r="Y110">
            <v>-2.6301647911530712</v>
          </cell>
          <cell r="Z110">
            <v>0</v>
          </cell>
          <cell r="AB110">
            <v>0</v>
          </cell>
          <cell r="AC110">
            <v>0</v>
          </cell>
          <cell r="AD110">
            <v>65.989599999999996</v>
          </cell>
          <cell r="AE110">
            <v>64.263599999999997</v>
          </cell>
          <cell r="AF110">
            <v>108.575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-283.83600000000001</v>
          </cell>
          <cell r="D111">
            <v>383.44200000000001</v>
          </cell>
          <cell r="E111">
            <v>184.233</v>
          </cell>
          <cell r="F111">
            <v>-84.626999999999995</v>
          </cell>
          <cell r="G111" t="str">
            <v>ак</v>
          </cell>
          <cell r="H111">
            <v>0</v>
          </cell>
          <cell r="I111">
            <v>0</v>
          </cell>
          <cell r="J111">
            <v>178.684</v>
          </cell>
          <cell r="K111">
            <v>5.5490000000000066</v>
          </cell>
          <cell r="L111">
            <v>0</v>
          </cell>
          <cell r="M111">
            <v>0</v>
          </cell>
          <cell r="N111">
            <v>0</v>
          </cell>
          <cell r="V111">
            <v>36.846600000000002</v>
          </cell>
          <cell r="X111">
            <v>-2.2967383693475107</v>
          </cell>
          <cell r="Y111">
            <v>-2.2967383693475107</v>
          </cell>
          <cell r="Z111">
            <v>0</v>
          </cell>
          <cell r="AB111">
            <v>0</v>
          </cell>
          <cell r="AC111">
            <v>0</v>
          </cell>
          <cell r="AD111">
            <v>46.106000000000002</v>
          </cell>
          <cell r="AE111">
            <v>36.029600000000002</v>
          </cell>
          <cell r="AF111">
            <v>42.953000000000003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-364</v>
          </cell>
          <cell r="D112">
            <v>530</v>
          </cell>
          <cell r="E112">
            <v>299</v>
          </cell>
          <cell r="F112">
            <v>-135</v>
          </cell>
          <cell r="G112" t="str">
            <v>ак</v>
          </cell>
          <cell r="H112">
            <v>0</v>
          </cell>
          <cell r="I112">
            <v>0</v>
          </cell>
          <cell r="J112">
            <v>304</v>
          </cell>
          <cell r="K112">
            <v>-5</v>
          </cell>
          <cell r="L112">
            <v>0</v>
          </cell>
          <cell r="M112">
            <v>0</v>
          </cell>
          <cell r="N112">
            <v>0</v>
          </cell>
          <cell r="V112">
            <v>59.8</v>
          </cell>
          <cell r="X112">
            <v>-2.2575250836120402</v>
          </cell>
          <cell r="Y112">
            <v>-2.2575250836120402</v>
          </cell>
          <cell r="Z112">
            <v>0</v>
          </cell>
          <cell r="AB112">
            <v>0</v>
          </cell>
          <cell r="AC112">
            <v>0</v>
          </cell>
          <cell r="AD112">
            <v>45.4</v>
          </cell>
          <cell r="AE112">
            <v>56.8</v>
          </cell>
          <cell r="AF112">
            <v>57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-316</v>
          </cell>
          <cell r="D113">
            <v>428</v>
          </cell>
          <cell r="E113">
            <v>202</v>
          </cell>
          <cell r="F113">
            <v>-97</v>
          </cell>
          <cell r="G113" t="str">
            <v>ак</v>
          </cell>
          <cell r="H113">
            <v>0</v>
          </cell>
          <cell r="I113">
            <v>0</v>
          </cell>
          <cell r="J113">
            <v>210</v>
          </cell>
          <cell r="K113">
            <v>-8</v>
          </cell>
          <cell r="L113">
            <v>0</v>
          </cell>
          <cell r="M113">
            <v>0</v>
          </cell>
          <cell r="N113">
            <v>0</v>
          </cell>
          <cell r="V113">
            <v>40.4</v>
          </cell>
          <cell r="X113">
            <v>-2.4009900990099009</v>
          </cell>
          <cell r="Y113">
            <v>-2.4009900990099009</v>
          </cell>
          <cell r="Z113">
            <v>0</v>
          </cell>
          <cell r="AB113">
            <v>0</v>
          </cell>
          <cell r="AC113">
            <v>0</v>
          </cell>
          <cell r="AD113">
            <v>43.8</v>
          </cell>
          <cell r="AE113">
            <v>38</v>
          </cell>
          <cell r="AF113">
            <v>41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24.11.2023 - 30.11.2023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52.002000000000002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978.32600000000002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599.71799999999996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2420.7260000000001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147.55799999999999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176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805</v>
          </cell>
          <cell r="F14">
            <v>1923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1803</v>
          </cell>
          <cell r="F16">
            <v>3867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4501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188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122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164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209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279</v>
          </cell>
        </row>
        <row r="24">
          <cell r="A24" t="str">
            <v xml:space="preserve"> 068  Колбаса Особая ТМ Особый рецепт, 0,5 кг, ПОКОМ</v>
          </cell>
          <cell r="F24">
            <v>107</v>
          </cell>
        </row>
        <row r="25">
          <cell r="A25" t="str">
            <v xml:space="preserve"> 079  Колбаса Сервелат Кремлевский,  0.35 кг, ПОКОМ</v>
          </cell>
          <cell r="F25">
            <v>70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990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299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4908</v>
          </cell>
        </row>
        <row r="29">
          <cell r="A29" t="str">
            <v xml:space="preserve"> 096  Сосиски Баварские,  0.42кг,ПОКОМ</v>
          </cell>
          <cell r="D29">
            <v>4203</v>
          </cell>
          <cell r="F29">
            <v>9290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1046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601</v>
          </cell>
          <cell r="F31">
            <v>940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211</v>
          </cell>
          <cell r="F32">
            <v>832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</v>
          </cell>
          <cell r="F33">
            <v>1119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437.79899999999998</v>
          </cell>
        </row>
        <row r="35">
          <cell r="A35" t="str">
            <v xml:space="preserve"> 201  Ветчина Нежная ТМ Особый рецепт, (2,5кг), ПОКОМ</v>
          </cell>
          <cell r="F35">
            <v>5269.7529999999997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0.85</v>
          </cell>
          <cell r="F36">
            <v>296.65199999999999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</v>
          </cell>
          <cell r="F37">
            <v>1110.8219999999999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239.74700000000001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17.542999999999999</v>
          </cell>
          <cell r="F39">
            <v>10179.163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1.3009999999999999</v>
          </cell>
          <cell r="F40">
            <v>146.31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50.706000000000003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0.8</v>
          </cell>
          <cell r="F42">
            <v>571.83500000000004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2.5</v>
          </cell>
          <cell r="F43">
            <v>4542.0879999999997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F44">
            <v>5038.2259999999997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1.6</v>
          </cell>
          <cell r="F45">
            <v>214.929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</v>
          </cell>
          <cell r="F46">
            <v>333.88799999999998</v>
          </cell>
        </row>
        <row r="47">
          <cell r="A47" t="str">
            <v xml:space="preserve"> 240  Колбаса Салями охотничья, ВЕС. ПОКОМ</v>
          </cell>
          <cell r="D47">
            <v>0.30099999999999999</v>
          </cell>
          <cell r="F47">
            <v>24.777000000000001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0.8</v>
          </cell>
          <cell r="F48">
            <v>560.57100000000003</v>
          </cell>
        </row>
        <row r="49">
          <cell r="A49" t="str">
            <v xml:space="preserve"> 243  Колбаса Сервелат Зернистый, ВЕС.  ПОКОМ</v>
          </cell>
          <cell r="F49">
            <v>129.29300000000001</v>
          </cell>
        </row>
        <row r="50">
          <cell r="A50" t="str">
            <v xml:space="preserve"> 244  Колбаса Сервелат Кремлевский, ВЕС. ПОКОМ</v>
          </cell>
          <cell r="F50">
            <v>65.072000000000003</v>
          </cell>
        </row>
        <row r="51">
          <cell r="A51" t="str">
            <v xml:space="preserve"> 247  Сардельки Нежные, ВЕС.  ПОКОМ</v>
          </cell>
          <cell r="F51">
            <v>122.45099999999999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149.51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F53">
            <v>1338.067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1.3009999999999999</v>
          </cell>
          <cell r="F54">
            <v>58.901000000000003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112.904</v>
          </cell>
        </row>
        <row r="56">
          <cell r="A56" t="str">
            <v xml:space="preserve"> 263  Шпикачки Стародворские, ВЕС.  ПОКОМ</v>
          </cell>
          <cell r="F56">
            <v>129.05799999999999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3.9529999999999998</v>
          </cell>
          <cell r="F57">
            <v>851.01199999999994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640.33699999999999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493.36700000000002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</v>
          </cell>
          <cell r="F61">
            <v>1334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5</v>
          </cell>
          <cell r="F62">
            <v>3188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6</v>
          </cell>
          <cell r="F63">
            <v>3607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F65">
            <v>382.63200000000001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356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1127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751.65800000000002</v>
          </cell>
        </row>
        <row r="69">
          <cell r="A69" t="str">
            <v xml:space="preserve"> 298  Колбаса Сливушка ТМ Вязанка, 0,375кг,  ПОКОМ</v>
          </cell>
          <cell r="F69">
            <v>4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3191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3636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1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62.268999999999998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116.32599999999999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3</v>
          </cell>
          <cell r="F76">
            <v>905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</v>
          </cell>
          <cell r="F77">
            <v>1356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832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300.38799999999998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5</v>
          </cell>
          <cell r="F80">
            <v>51</v>
          </cell>
        </row>
        <row r="81">
          <cell r="A81" t="str">
            <v xml:space="preserve"> 315  Колбаса вареная Молокуша ТМ Вязанка ВЕС, ПОКОМ</v>
          </cell>
          <cell r="F81">
            <v>785.91200000000003</v>
          </cell>
        </row>
        <row r="82">
          <cell r="A82" t="str">
            <v xml:space="preserve"> 316  Колбаса Нежная ТМ Зареченские ВЕС  ПОКОМ</v>
          </cell>
          <cell r="F82">
            <v>113.51600000000001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2.1</v>
          </cell>
          <cell r="F83">
            <v>52.956000000000003</v>
          </cell>
        </row>
        <row r="84">
          <cell r="A84" t="str">
            <v xml:space="preserve"> 318  Сосиски Датские ТМ Зареченские, ВЕС  ПОКОМ</v>
          </cell>
          <cell r="F84">
            <v>2607.3629999999998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1206</v>
          </cell>
          <cell r="F85">
            <v>4594</v>
          </cell>
        </row>
        <row r="86">
          <cell r="A86" t="str">
            <v xml:space="preserve"> 321  Колбаса Сервелат Пражский ТМ Зареченские, ВЕС ПОКОМ</v>
          </cell>
          <cell r="F86">
            <v>52.314999999999998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3008</v>
          </cell>
          <cell r="F87">
            <v>6814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3</v>
          </cell>
          <cell r="F88">
            <v>887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10.6</v>
          </cell>
        </row>
        <row r="90">
          <cell r="A90" t="str">
            <v xml:space="preserve"> 328  Сардельки Сочинки Стародворье ТМ  0,4 кг ПОКОМ</v>
          </cell>
          <cell r="D90">
            <v>1</v>
          </cell>
          <cell r="F90">
            <v>250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2</v>
          </cell>
          <cell r="F91">
            <v>269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1.35</v>
          </cell>
          <cell r="F92">
            <v>1616.394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29.001000000000001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</v>
          </cell>
          <cell r="F94">
            <v>292</v>
          </cell>
        </row>
        <row r="95">
          <cell r="A95" t="str">
            <v xml:space="preserve"> 335  Колбаса Сливушка ТМ Вязанка. ВЕС.  ПОКОМ </v>
          </cell>
          <cell r="F95">
            <v>73.150000000000006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3</v>
          </cell>
          <cell r="F96">
            <v>2962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2</v>
          </cell>
          <cell r="F97">
            <v>1792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F98">
            <v>605.78499999999997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F99">
            <v>417.87700000000001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1.5509999999999999</v>
          </cell>
          <cell r="F100">
            <v>761.36699999999996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F101">
            <v>525.59299999999996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36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25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32</v>
          </cell>
        </row>
        <row r="106">
          <cell r="A106" t="str">
            <v xml:space="preserve"> 364  Сардельки Филейские Вязанка ВЕС NDX ТМ Вязанка  ПОКОМ</v>
          </cell>
          <cell r="F106">
            <v>243.721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159</v>
          </cell>
        </row>
        <row r="108">
          <cell r="A108" t="str">
            <v xml:space="preserve"> 372  Ветчина Сочинка ТМ Стародворье. ВЕС ПОКОМ</v>
          </cell>
          <cell r="F108">
            <v>42.451000000000001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89.953000000000003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158</v>
          </cell>
        </row>
        <row r="111">
          <cell r="A111" t="str">
            <v xml:space="preserve"> 377  Колбаса Молочная Дугушка 0,6кг ТМ Стародворье  ПОКОМ</v>
          </cell>
          <cell r="F111">
            <v>171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F112">
            <v>193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1</v>
          </cell>
          <cell r="F113">
            <v>1782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7</v>
          </cell>
          <cell r="F114">
            <v>415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470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265</v>
          </cell>
        </row>
        <row r="117">
          <cell r="A117" t="str">
            <v xml:space="preserve"> 410  Сосиски Баварские с сыром ТМ Стародворье 0,35 кг. ПОКОМ</v>
          </cell>
          <cell r="F117">
            <v>252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105</v>
          </cell>
          <cell r="F119">
            <v>105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38</v>
          </cell>
          <cell r="F120">
            <v>50.167000000000002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38</v>
          </cell>
          <cell r="F121">
            <v>39.098999999999997</v>
          </cell>
        </row>
        <row r="122">
          <cell r="A122" t="str">
            <v>1008 Хлеб печеночный 0,3кг в/у ШТ (Знаменский СГЦ)  МК</v>
          </cell>
          <cell r="D122">
            <v>80</v>
          </cell>
          <cell r="F122">
            <v>94</v>
          </cell>
        </row>
        <row r="123">
          <cell r="A123" t="str">
            <v>3215 ВЕТЧ.МЯСНАЯ Папа может п/о 0.4кг 8шт.    ОСТАНКИНО</v>
          </cell>
          <cell r="D123">
            <v>201</v>
          </cell>
          <cell r="F123">
            <v>201</v>
          </cell>
        </row>
        <row r="124">
          <cell r="A124" t="str">
            <v>3297 СЫТНЫЕ Папа может сар б/о мгс 1*3 СНГ  ОСТАНКИНО</v>
          </cell>
          <cell r="D124">
            <v>110</v>
          </cell>
          <cell r="F124">
            <v>110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1676.4</v>
          </cell>
          <cell r="F126">
            <v>1676.4</v>
          </cell>
        </row>
        <row r="127">
          <cell r="A127" t="str">
            <v>4063 МЯСНАЯ Папа может вар п/о_Л   ОСТАНКИНО</v>
          </cell>
          <cell r="D127">
            <v>1619.4</v>
          </cell>
          <cell r="F127">
            <v>1619.4</v>
          </cell>
        </row>
        <row r="128">
          <cell r="A128" t="str">
            <v>4117 ЭКСТРА Папа может с/к в/у_Л   ОСТАНКИНО</v>
          </cell>
          <cell r="D128">
            <v>27.3</v>
          </cell>
          <cell r="F128">
            <v>27.3</v>
          </cell>
        </row>
        <row r="129">
          <cell r="A129" t="str">
            <v>4342 Салями Финская п/к в/у ОСТАНКИНО</v>
          </cell>
          <cell r="D129">
            <v>303.60000000000002</v>
          </cell>
          <cell r="F129">
            <v>303.60000000000002</v>
          </cell>
        </row>
        <row r="130">
          <cell r="A130" t="str">
            <v>4574 Мясная со шпиком Папа может вар п/о ОСТАНКИНО</v>
          </cell>
          <cell r="D130">
            <v>109.8</v>
          </cell>
          <cell r="F130">
            <v>109.8</v>
          </cell>
        </row>
        <row r="131">
          <cell r="A131" t="str">
            <v>4614 ВЕТЧ.ЛЮБИТЕЛЬСКАЯ п/о _ ОСТАНКИНО</v>
          </cell>
          <cell r="D131">
            <v>170.3</v>
          </cell>
          <cell r="F131">
            <v>170.3</v>
          </cell>
        </row>
        <row r="132">
          <cell r="A132" t="str">
            <v>4813 ФИЛЕЙНАЯ Папа может вар п/о_Л   ОСТАНКИНО</v>
          </cell>
          <cell r="D132">
            <v>510.7</v>
          </cell>
          <cell r="F132">
            <v>510.7</v>
          </cell>
        </row>
        <row r="133">
          <cell r="A133" t="str">
            <v>4993 САЛЯМИ ИТАЛЬЯНСКАЯ с/к в/у 1/250*8_120c ОСТАНКИНО</v>
          </cell>
          <cell r="D133">
            <v>459</v>
          </cell>
          <cell r="F133">
            <v>459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74.400000000000006</v>
          </cell>
          <cell r="F135">
            <v>74.400000000000006</v>
          </cell>
        </row>
        <row r="136">
          <cell r="A136" t="str">
            <v>5336 ОСОБАЯ вар п/о  ОСТАНКИНО</v>
          </cell>
          <cell r="D136">
            <v>101.4</v>
          </cell>
          <cell r="F136">
            <v>101.4</v>
          </cell>
        </row>
        <row r="137">
          <cell r="A137" t="str">
            <v>5337 ОСОБАЯ СО ШПИКОМ вар п/о  ОСТАНКИНО</v>
          </cell>
          <cell r="D137">
            <v>26</v>
          </cell>
          <cell r="F137">
            <v>26</v>
          </cell>
        </row>
        <row r="138">
          <cell r="A138" t="str">
            <v>5341 СЕРВЕЛАТ ОХОТНИЧИЙ в/к в/у  ОСТАНКИНО</v>
          </cell>
          <cell r="D138">
            <v>355.32</v>
          </cell>
          <cell r="F138">
            <v>355.32</v>
          </cell>
        </row>
        <row r="139">
          <cell r="A139" t="str">
            <v>5483 ЭКСТРА Папа может с/к в/у 1/250 8шт.   ОСТАНКИНО</v>
          </cell>
          <cell r="D139">
            <v>601</v>
          </cell>
          <cell r="F139">
            <v>601</v>
          </cell>
        </row>
        <row r="140">
          <cell r="A140" t="str">
            <v>5544 Сервелат Финский в/к в/у_45с НОВАЯ ОСТАНКИНО</v>
          </cell>
          <cell r="D140">
            <v>763</v>
          </cell>
          <cell r="F140">
            <v>763</v>
          </cell>
        </row>
        <row r="141">
          <cell r="A141" t="str">
            <v>5682 САЛЯМИ МЕЛКОЗЕРНЕНАЯ с/к в/у 1/120_60с   ОСТАНКИНО</v>
          </cell>
          <cell r="D141">
            <v>1359</v>
          </cell>
          <cell r="F141">
            <v>1359</v>
          </cell>
        </row>
        <row r="142">
          <cell r="A142" t="str">
            <v>5706 АРОМАТНАЯ Папа может с/к в/у 1/250 8шт.  ОСТАНКИНО</v>
          </cell>
          <cell r="D142">
            <v>671</v>
          </cell>
          <cell r="F142">
            <v>671</v>
          </cell>
        </row>
        <row r="143">
          <cell r="A143" t="str">
            <v>5708 ПОСОЛЬСКАЯ Папа может с/к в/у ОСТАНКИНО</v>
          </cell>
          <cell r="D143">
            <v>48.2</v>
          </cell>
          <cell r="F143">
            <v>48.2</v>
          </cell>
        </row>
        <row r="144">
          <cell r="A144" t="str">
            <v>5820 СЛИВОЧНЫЕ Папа может сос п/о мгс 2*2_45с   ОСТАНКИНО</v>
          </cell>
          <cell r="D144">
            <v>75</v>
          </cell>
          <cell r="F144">
            <v>75</v>
          </cell>
        </row>
        <row r="145">
          <cell r="A145" t="str">
            <v>5851 ЭКСТРА Папа может вар п/о   ОСТАНКИНО</v>
          </cell>
          <cell r="D145">
            <v>382</v>
          </cell>
          <cell r="F145">
            <v>382</v>
          </cell>
        </row>
        <row r="146">
          <cell r="A146" t="str">
            <v>5931 ОХОТНИЧЬЯ Папа может с/к в/у 1/220 8шт.   ОСТАНКИНО</v>
          </cell>
          <cell r="D146">
            <v>562</v>
          </cell>
          <cell r="F146">
            <v>562</v>
          </cell>
        </row>
        <row r="147">
          <cell r="A147" t="str">
            <v>5981 МОЛОЧНЫЕ ТРАДИЦ. сос п/о мгс 1*6_45с   ОСТАНКИНО</v>
          </cell>
          <cell r="D147">
            <v>84.9</v>
          </cell>
          <cell r="F147">
            <v>84.9</v>
          </cell>
        </row>
        <row r="148">
          <cell r="A148" t="str">
            <v>5992 ВРЕМЯ ОКРОШКИ Папа может вар п/о 0.4кг   ОСТАНКИНО</v>
          </cell>
          <cell r="D148">
            <v>3</v>
          </cell>
          <cell r="F148">
            <v>3</v>
          </cell>
        </row>
        <row r="149">
          <cell r="A149" t="str">
            <v>6041 МОЛОЧНЫЕ К ЗАВТРАКУ сос п/о мгс 1*3  ОСТАНКИНО</v>
          </cell>
          <cell r="D149">
            <v>256.3</v>
          </cell>
          <cell r="F149">
            <v>256.3</v>
          </cell>
        </row>
        <row r="150">
          <cell r="A150" t="str">
            <v>6042 МОЛОЧНЫЕ К ЗАВТРАКУ сос п/о в/у 0.4кг   ОСТАНКИНО</v>
          </cell>
          <cell r="D150">
            <v>989</v>
          </cell>
          <cell r="F150">
            <v>989</v>
          </cell>
        </row>
        <row r="151">
          <cell r="A151" t="str">
            <v>6113 СОЧНЫЕ сос п/о мгс 1*6_Ашан  ОСТАНКИНО</v>
          </cell>
          <cell r="D151">
            <v>1592.1</v>
          </cell>
          <cell r="F151">
            <v>1593.127</v>
          </cell>
        </row>
        <row r="152">
          <cell r="A152" t="str">
            <v>6123 МОЛОЧНЫЕ КЛАССИЧЕСКИЕ ПМ сос п/о мгс 2*4   ОСТАНКИНО</v>
          </cell>
          <cell r="D152">
            <v>443</v>
          </cell>
          <cell r="F152">
            <v>443</v>
          </cell>
        </row>
        <row r="153">
          <cell r="A153" t="str">
            <v>6144 МОЛОЧНЫЕ ТРАДИЦ сос п/о в/у 1/360 (1+1) ОСТАНКИНО</v>
          </cell>
          <cell r="D153">
            <v>108</v>
          </cell>
          <cell r="F153">
            <v>108</v>
          </cell>
        </row>
        <row r="154">
          <cell r="A154" t="str">
            <v>6158 ВРЕМЯ ОЛИВЬЕ Папа может вар п/о 0.4кг   ОСТАНКИНО</v>
          </cell>
          <cell r="D154">
            <v>142</v>
          </cell>
          <cell r="F154">
            <v>142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226</v>
          </cell>
          <cell r="F156">
            <v>226</v>
          </cell>
        </row>
        <row r="157">
          <cell r="A157" t="str">
            <v>6215 СЕРВЕЛАТ ОРЕХОВЫЙ СН в/к в/у 0.35кг 8шт  ОСТАНКИНО</v>
          </cell>
          <cell r="D157">
            <v>169</v>
          </cell>
          <cell r="F157">
            <v>169</v>
          </cell>
        </row>
        <row r="158">
          <cell r="A158" t="str">
            <v>6217 ШПИКАЧКИ ДОМАШНИЕ СН п/о мгс 0.4кг 8шт.  ОСТАНКИНО</v>
          </cell>
          <cell r="D158">
            <v>187</v>
          </cell>
          <cell r="F158">
            <v>187</v>
          </cell>
        </row>
        <row r="159">
          <cell r="A159" t="str">
            <v>6225 ИМПЕРСКАЯ И БАЛЫКОВАЯ в/к с/н мгс 1/90  ОСТАНКИНО</v>
          </cell>
          <cell r="D159">
            <v>138</v>
          </cell>
          <cell r="F159">
            <v>138</v>
          </cell>
        </row>
        <row r="160">
          <cell r="A160" t="str">
            <v>6227 МОЛОЧНЫЕ ТРАДИЦ. сос п/о мгс 0.6кг LTF  ОСТАНКИНО</v>
          </cell>
          <cell r="D160">
            <v>87</v>
          </cell>
          <cell r="F160">
            <v>87</v>
          </cell>
        </row>
        <row r="161">
          <cell r="A161" t="str">
            <v>6228 МЯСНОЕ АССОРТИ к/з с/н мгс 1/90 10шт.  ОСТАНКИНО</v>
          </cell>
          <cell r="D161">
            <v>184</v>
          </cell>
          <cell r="F161">
            <v>184</v>
          </cell>
        </row>
        <row r="162">
          <cell r="A162" t="str">
            <v>6241 ХОТ-ДОГ Папа может сос п/о мгс 0.38кг  ОСТАНКИНО</v>
          </cell>
          <cell r="D162">
            <v>83</v>
          </cell>
          <cell r="F162">
            <v>83</v>
          </cell>
        </row>
        <row r="163">
          <cell r="A163" t="str">
            <v>6247 ДОМАШНЯЯ Папа может вар п/о 0,4кг 8шт.  ОСТАНКИНО</v>
          </cell>
          <cell r="D163">
            <v>233</v>
          </cell>
          <cell r="F163">
            <v>233</v>
          </cell>
        </row>
        <row r="164">
          <cell r="A164" t="str">
            <v>6259 К ЧАЮ Советское наследие вар н/о мгс  ОСТАНКИНО</v>
          </cell>
          <cell r="D164">
            <v>11.2</v>
          </cell>
          <cell r="F164">
            <v>11.2</v>
          </cell>
        </row>
        <row r="165">
          <cell r="A165" t="str">
            <v>6268 ГОВЯЖЬЯ Папа может вар п/о 0,4кг 8 шт.  ОСТАНКИНО</v>
          </cell>
          <cell r="D165">
            <v>374</v>
          </cell>
          <cell r="F165">
            <v>374</v>
          </cell>
        </row>
        <row r="166">
          <cell r="A166" t="str">
            <v>6279 КОРЕЙКА ПО-ОСТ.к/в в/с с/н в/у 1/150_45с  ОСТАНКИНО</v>
          </cell>
          <cell r="D166">
            <v>38</v>
          </cell>
          <cell r="F166">
            <v>38</v>
          </cell>
        </row>
        <row r="167">
          <cell r="A167" t="str">
            <v>6281 СВИНИНА ДЕЛИКАТ. к/в мл/к в/у 0.3кг 45с  ОСТАНКИНО</v>
          </cell>
          <cell r="D167">
            <v>442</v>
          </cell>
          <cell r="F167">
            <v>442</v>
          </cell>
        </row>
        <row r="168">
          <cell r="A168" t="str">
            <v>6297 ФИЛЕЙНЫЕ сос ц/о в/у 1/270 12шт_45с  ОСТАНКИНО</v>
          </cell>
          <cell r="D168">
            <v>1952</v>
          </cell>
          <cell r="F168">
            <v>1952</v>
          </cell>
        </row>
        <row r="169">
          <cell r="A169" t="str">
            <v>6301 БАЛЫКОВАЯ СН в/к в/у  ОСТАНКИНО</v>
          </cell>
          <cell r="D169">
            <v>24.5</v>
          </cell>
          <cell r="F169">
            <v>24.5</v>
          </cell>
        </row>
        <row r="170">
          <cell r="A170" t="str">
            <v>6302 БАЛЫКОВАЯ СН в/к в/у 0.35кг 8шт.  ОСТАНКИНО</v>
          </cell>
          <cell r="D170">
            <v>93</v>
          </cell>
          <cell r="F170">
            <v>93</v>
          </cell>
        </row>
        <row r="171">
          <cell r="A171" t="str">
            <v>6303 МЯСНЫЕ Папа может сос п/о мгс 1.5*3  ОСТАНКИНО</v>
          </cell>
          <cell r="D171">
            <v>260.3</v>
          </cell>
          <cell r="F171">
            <v>261.84899999999999</v>
          </cell>
        </row>
        <row r="172">
          <cell r="A172" t="str">
            <v>6325 ДОКТОРСКАЯ ПРЕМИУМ вар п/о 0.4кг 8шт.  ОСТАНКИНО</v>
          </cell>
          <cell r="D172">
            <v>541</v>
          </cell>
          <cell r="F172">
            <v>541</v>
          </cell>
        </row>
        <row r="173">
          <cell r="A173" t="str">
            <v>6333 МЯСНАЯ Папа может вар п/о 0.4кг 8шт.  ОСТАНКИНО</v>
          </cell>
          <cell r="D173">
            <v>6381</v>
          </cell>
          <cell r="F173">
            <v>6382</v>
          </cell>
        </row>
        <row r="174">
          <cell r="A174" t="str">
            <v>6353 ЭКСТРА Папа может вар п/о 0.4кг 8шт.  ОСТАНКИНО</v>
          </cell>
          <cell r="D174">
            <v>2019</v>
          </cell>
          <cell r="F174">
            <v>2019</v>
          </cell>
        </row>
        <row r="175">
          <cell r="A175" t="str">
            <v>6392 ФИЛЕЙНАЯ Папа может вар п/о 0.4кг. ОСТАНКИНО</v>
          </cell>
          <cell r="D175">
            <v>4316</v>
          </cell>
          <cell r="F175">
            <v>4319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1147</v>
          </cell>
          <cell r="F177">
            <v>1147</v>
          </cell>
        </row>
        <row r="178">
          <cell r="A178" t="str">
            <v>6438 БОГАТЫРСКИЕ Папа Может сос п/о в/у 0,3кг  ОСТАНКИНО</v>
          </cell>
          <cell r="D178">
            <v>450</v>
          </cell>
          <cell r="F178">
            <v>450</v>
          </cell>
        </row>
        <row r="179">
          <cell r="A179" t="str">
            <v>6448 СВИНИНА МАДЕРА с/к с/н в/у 1/100 10шт.   ОСТАНКИНО</v>
          </cell>
          <cell r="D179">
            <v>239</v>
          </cell>
          <cell r="F179">
            <v>239</v>
          </cell>
        </row>
        <row r="180">
          <cell r="A180" t="str">
            <v>6450 БЕКОН с/к с/н в/у 1/100 10шт.  ОСТАНКИНО</v>
          </cell>
          <cell r="D180">
            <v>350</v>
          </cell>
          <cell r="F180">
            <v>350</v>
          </cell>
        </row>
        <row r="181">
          <cell r="A181" t="str">
            <v>6453 ЭКСТРА Папа может с/к с/н в/у 1/100 14шт.   ОСТАНКИНО</v>
          </cell>
          <cell r="D181">
            <v>914</v>
          </cell>
          <cell r="F181">
            <v>914</v>
          </cell>
        </row>
        <row r="182">
          <cell r="A182" t="str">
            <v>6454 АРОМАТНАЯ с/к с/н в/у 1/100 14шт.  ОСТАНКИНО</v>
          </cell>
          <cell r="D182">
            <v>691</v>
          </cell>
          <cell r="F182">
            <v>691</v>
          </cell>
        </row>
        <row r="183">
          <cell r="A183" t="str">
            <v>6475 С СЫРОМ Папа может сос ц/о мгс 0.4кг6шт  ОСТАНКИНО</v>
          </cell>
          <cell r="D183">
            <v>278</v>
          </cell>
          <cell r="F183">
            <v>278</v>
          </cell>
        </row>
        <row r="184">
          <cell r="A184" t="str">
            <v>6527 ШПИКАЧКИ СОЧНЫЕ ПМ сар б/о мгс 1*3 45с ОСТАНКИНО</v>
          </cell>
          <cell r="D184">
            <v>422</v>
          </cell>
          <cell r="F184">
            <v>422</v>
          </cell>
        </row>
        <row r="185">
          <cell r="A185" t="str">
            <v>6562 СЕРВЕЛАТ КАРЕЛЬСКИЙ СН в/к в/у 0,28кг  ОСТАНКИНО</v>
          </cell>
          <cell r="D185">
            <v>602</v>
          </cell>
          <cell r="F185">
            <v>602</v>
          </cell>
        </row>
        <row r="186">
          <cell r="A186" t="str">
            <v>6563 СЛИВОЧНЫЕ СН сос п/о мгс 1*6  ОСТАНКИНО</v>
          </cell>
          <cell r="D186">
            <v>73</v>
          </cell>
          <cell r="F186">
            <v>73</v>
          </cell>
        </row>
        <row r="187">
          <cell r="A187" t="str">
            <v>6589 МОЛОЧНЫЕ ГОСТ СН сос п/о мгс 0.41кг 10шт  ОСТАНКИНО</v>
          </cell>
          <cell r="D187">
            <v>206</v>
          </cell>
          <cell r="F187">
            <v>206</v>
          </cell>
        </row>
        <row r="188">
          <cell r="A188" t="str">
            <v>6590 СЛИВОЧНЫЕ СН сос п/о мгс 0.41кг 10шт.  ОСТАНКИНО</v>
          </cell>
          <cell r="D188">
            <v>484</v>
          </cell>
          <cell r="F188">
            <v>484</v>
          </cell>
        </row>
        <row r="189">
          <cell r="A189" t="str">
            <v>6592 ДОКТОРСКАЯ СН вар п/о  ОСТАНКИНО</v>
          </cell>
          <cell r="D189">
            <v>72.8</v>
          </cell>
          <cell r="F189">
            <v>72.8</v>
          </cell>
        </row>
        <row r="190">
          <cell r="A190" t="str">
            <v>6593 ДОКТОРСКАЯ СН вар п/о 0.45кг 8шт.  ОСТАНКИНО</v>
          </cell>
          <cell r="D190">
            <v>223</v>
          </cell>
          <cell r="F190">
            <v>223</v>
          </cell>
        </row>
        <row r="191">
          <cell r="A191" t="str">
            <v>6594 МОЛОЧНАЯ СН вар п/о  ОСТАНКИНО</v>
          </cell>
          <cell r="D191">
            <v>67.150000000000006</v>
          </cell>
          <cell r="F191">
            <v>67.150000000000006</v>
          </cell>
        </row>
        <row r="192">
          <cell r="A192" t="str">
            <v>6595 МОЛОЧНАЯ СН вар п/о 0.45кг 8шт.  ОСТАНКИНО</v>
          </cell>
          <cell r="D192">
            <v>205</v>
          </cell>
          <cell r="F192">
            <v>205</v>
          </cell>
        </row>
        <row r="193">
          <cell r="A193" t="str">
            <v>6597 РУССКАЯ СН вар п/о 0.45кг 8шт.  ОСТАНКИНО</v>
          </cell>
          <cell r="D193">
            <v>3</v>
          </cell>
          <cell r="F193">
            <v>3</v>
          </cell>
        </row>
        <row r="194">
          <cell r="A194" t="str">
            <v>6601 ГОВЯЖЬИ СН сос п/о мгс 1*6  ОСТАНКИНО</v>
          </cell>
          <cell r="D194">
            <v>132</v>
          </cell>
          <cell r="F194">
            <v>132</v>
          </cell>
        </row>
        <row r="195">
          <cell r="A195" t="str">
            <v>6606 СЫТНЫЕ Папа может сар б/о мгс 1*3 45с  ОСТАНКИНО</v>
          </cell>
          <cell r="D195">
            <v>1</v>
          </cell>
          <cell r="F195">
            <v>1.986</v>
          </cell>
        </row>
        <row r="196">
          <cell r="A196" t="str">
            <v>6641 СЛИВОЧНЫЕ ПМ сос п/о мгс 0,41кг 10шт.  ОСТАНКИНО</v>
          </cell>
          <cell r="D196">
            <v>4</v>
          </cell>
          <cell r="F196">
            <v>4</v>
          </cell>
        </row>
        <row r="197">
          <cell r="A197" t="str">
            <v>6644 СОЧНЫЕ ПМ сос п/о мгс 0,41кг 10шт.  ОСТАНКИНО</v>
          </cell>
          <cell r="D197">
            <v>43</v>
          </cell>
          <cell r="F197">
            <v>47</v>
          </cell>
        </row>
        <row r="198">
          <cell r="A198" t="str">
            <v>6645 ВЕТЧ.КЛАССИЧЕСКАЯ СН п/о 0.8кг 4шт.  ОСТАНКИНО</v>
          </cell>
          <cell r="D198">
            <v>37</v>
          </cell>
          <cell r="F198">
            <v>37</v>
          </cell>
        </row>
        <row r="199">
          <cell r="A199" t="str">
            <v>6648 СОЧНЫЕ Папа может сар п/о мгс 1*3  ОСТАНКИНО</v>
          </cell>
          <cell r="D199">
            <v>30</v>
          </cell>
          <cell r="F199">
            <v>30</v>
          </cell>
        </row>
        <row r="200">
          <cell r="A200" t="str">
            <v>6650 СОЧНЫЕ С СЫРОМ ПМ сар п/о мгс 1*3  ОСТАНКИНО</v>
          </cell>
          <cell r="D200">
            <v>21</v>
          </cell>
          <cell r="F200">
            <v>21</v>
          </cell>
        </row>
        <row r="201">
          <cell r="A201" t="str">
            <v>6658 АРОМАТНАЯ С ЧЕСНОЧКОМ СН в/к мтс 0.330кг  ОСТАНКИНО</v>
          </cell>
          <cell r="D201">
            <v>10</v>
          </cell>
          <cell r="F201">
            <v>10</v>
          </cell>
        </row>
        <row r="202">
          <cell r="A202" t="str">
            <v>6661 СОЧНЫЙ ГРИЛЬ ПМ сос п/о мгс 1.5*4_Маяк  ОСТАНКИНО</v>
          </cell>
          <cell r="D202">
            <v>69</v>
          </cell>
          <cell r="F202">
            <v>69</v>
          </cell>
        </row>
        <row r="203">
          <cell r="A203" t="str">
            <v>6666 БОЯНСКАЯ Папа может п/к в/у 0,28кг 8 шт. ОСТАНКИНО</v>
          </cell>
          <cell r="D203">
            <v>1115</v>
          </cell>
          <cell r="F203">
            <v>1116</v>
          </cell>
        </row>
        <row r="204">
          <cell r="A204" t="str">
            <v>6669 ВЕНСКАЯ САЛЯМИ п/к в/у 0.28кг 8шт  ОСТАНКИНО</v>
          </cell>
          <cell r="D204">
            <v>703</v>
          </cell>
          <cell r="F204">
            <v>703</v>
          </cell>
        </row>
        <row r="205">
          <cell r="A205" t="str">
            <v>6683 СЕРВЕЛАТ ЗЕРНИСТЫЙ ПМ в/к в/у 0,35кг  ОСТАНКИНО</v>
          </cell>
          <cell r="D205">
            <v>2096</v>
          </cell>
          <cell r="F205">
            <v>2109</v>
          </cell>
        </row>
        <row r="206">
          <cell r="A206" t="str">
            <v>6684 СЕРВЕЛАТ КАРЕЛЬСКИЙ ПМ в/к в/у 0.28кг  ОСТАНКИНО</v>
          </cell>
          <cell r="D206">
            <v>2210</v>
          </cell>
          <cell r="F206">
            <v>2217</v>
          </cell>
        </row>
        <row r="207">
          <cell r="A207" t="str">
            <v>6689 СЕРВЕЛАТ ОХОТНИЧИЙ ПМ в/к в/у 0,35кг 8шт  ОСТАНКИНО</v>
          </cell>
          <cell r="D207">
            <v>5085</v>
          </cell>
          <cell r="F207">
            <v>5091</v>
          </cell>
        </row>
        <row r="208">
          <cell r="A208" t="str">
            <v>6692 СЕРВЕЛАТ ПРИМА в/к в/у 0.28кг 8шт.  ОСТАНКИНО</v>
          </cell>
          <cell r="D208">
            <v>688</v>
          </cell>
          <cell r="F208">
            <v>688</v>
          </cell>
        </row>
        <row r="209">
          <cell r="A209" t="str">
            <v>6697 СЕРВЕЛАТ ФИНСКИЙ ПМ в/к в/у 0,35кг 8шт.  ОСТАНКИНО</v>
          </cell>
          <cell r="D209">
            <v>6072</v>
          </cell>
          <cell r="F209">
            <v>6076</v>
          </cell>
        </row>
        <row r="210">
          <cell r="A210" t="str">
            <v>6713 СОЧНЫЙ ГРИЛЬ ПМ сос п/о мгс 0.41кг 8шт.  ОСТАНКИНО</v>
          </cell>
          <cell r="D210">
            <v>1645</v>
          </cell>
          <cell r="F210">
            <v>1645</v>
          </cell>
        </row>
        <row r="211">
          <cell r="A211" t="str">
            <v>6716 ОСОБАЯ Коровино (в сетке) 0.5кг 8шт.  ОСТАНКИНО</v>
          </cell>
          <cell r="D211">
            <v>158</v>
          </cell>
          <cell r="F211">
            <v>158</v>
          </cell>
        </row>
        <row r="212">
          <cell r="A212" t="str">
            <v>6722 СОЧНЫЕ ПМ сос п/о мгс 0,41кг 10шт.  ОСТАНКИНО</v>
          </cell>
          <cell r="D212">
            <v>5250</v>
          </cell>
          <cell r="F212">
            <v>5250</v>
          </cell>
        </row>
        <row r="213">
          <cell r="A213" t="str">
            <v>6726 СЛИВОЧНЫЕ ПМ сос п/о мгс 0.41кг 10шт.  ОСТАНКИНО</v>
          </cell>
          <cell r="D213">
            <v>1847</v>
          </cell>
          <cell r="F213">
            <v>1847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142</v>
          </cell>
          <cell r="F214">
            <v>142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299</v>
          </cell>
          <cell r="F215">
            <v>299</v>
          </cell>
        </row>
        <row r="216">
          <cell r="A216" t="str">
            <v>БОНУС МОЛОЧНЫЕ ТРАДИЦ. сос п/о мгс 0.6кг_UZ (6083)</v>
          </cell>
          <cell r="D216">
            <v>716</v>
          </cell>
          <cell r="F216">
            <v>716</v>
          </cell>
        </row>
        <row r="217">
          <cell r="A217" t="str">
            <v>БОНУС МОЛОЧНЫЕ ТРАДИЦ. сос п/о мгс 1*6_UZ (6082)</v>
          </cell>
          <cell r="D217">
            <v>272</v>
          </cell>
          <cell r="F217">
            <v>272</v>
          </cell>
        </row>
        <row r="218">
          <cell r="A218" t="str">
            <v>БОНУС СОЧНЫЕ сос п/о мгс 0.41кг_UZ (6087)  ОСТАНКИНО</v>
          </cell>
          <cell r="D218">
            <v>417</v>
          </cell>
          <cell r="F218">
            <v>417</v>
          </cell>
        </row>
        <row r="219">
          <cell r="A219" t="str">
            <v>БОНУС СОЧНЫЕ сос п/о мгс 1*6_UZ (6088)  ОСТАНКИНО</v>
          </cell>
          <cell r="D219">
            <v>128</v>
          </cell>
          <cell r="F219">
            <v>128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943</v>
          </cell>
        </row>
        <row r="221">
          <cell r="A221" t="str">
            <v>БОНУС_283  Сосиски Сочинки, ВЕС, ТМ Стародворье ПОКОМ</v>
          </cell>
          <cell r="F221">
            <v>357.76600000000002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179.37200000000001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376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291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208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40</v>
          </cell>
          <cell r="F226">
            <v>43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325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92</v>
          </cell>
          <cell r="F230">
            <v>92</v>
          </cell>
        </row>
        <row r="231">
          <cell r="A231" t="str">
            <v>Вацлавская вареная ВЕС СПК</v>
          </cell>
          <cell r="D231">
            <v>4</v>
          </cell>
          <cell r="F231">
            <v>4</v>
          </cell>
        </row>
        <row r="232">
          <cell r="A232" t="str">
            <v>Вацлавская п/к (черева) 390 гр.шт. термоус.пак  СПК</v>
          </cell>
          <cell r="D232">
            <v>57</v>
          </cell>
          <cell r="F232">
            <v>57</v>
          </cell>
        </row>
        <row r="233">
          <cell r="A233" t="str">
            <v>Ветчина Вацлавская 400 гр.шт.  СПК</v>
          </cell>
          <cell r="D233">
            <v>14</v>
          </cell>
          <cell r="F233">
            <v>14</v>
          </cell>
        </row>
        <row r="234">
          <cell r="A234" t="str">
            <v>Ветчина Московская ПГН от 0 до +6 60сут ВЕС МИКОЯН</v>
          </cell>
          <cell r="D234">
            <v>28.6</v>
          </cell>
          <cell r="F234">
            <v>28.6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221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2780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295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27.06</v>
          </cell>
        </row>
        <row r="240">
          <cell r="A240" t="str">
            <v>Дельгаро с/в "Эликатессе" 140 гр.шт.  СПК</v>
          </cell>
          <cell r="D240">
            <v>79</v>
          </cell>
          <cell r="F240">
            <v>79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303</v>
          </cell>
          <cell r="F241">
            <v>303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178</v>
          </cell>
          <cell r="F243">
            <v>178</v>
          </cell>
        </row>
        <row r="244">
          <cell r="A244" t="str">
            <v>Жар-боллы с курочкой и сыром, ВЕС ТМ Зареченские  ПОКОМ</v>
          </cell>
          <cell r="F244">
            <v>146.1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261.601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37</v>
          </cell>
        </row>
        <row r="247">
          <cell r="A247" t="str">
            <v>Жар-ладушки с мясом. ВЕС  ПОКОМ</v>
          </cell>
          <cell r="F247">
            <v>3.7</v>
          </cell>
        </row>
        <row r="248">
          <cell r="A248" t="str">
            <v>Жар-ладушки с яблоком и грушей ТМ Зареченские ВЕС ПОКОМ</v>
          </cell>
          <cell r="F248">
            <v>87.4</v>
          </cell>
        </row>
        <row r="249">
          <cell r="A249" t="str">
            <v>ЖАР-мени ВЕС ТМ Зареченские  ПОКОМ</v>
          </cell>
          <cell r="F249">
            <v>136</v>
          </cell>
        </row>
        <row r="250">
          <cell r="A250" t="str">
            <v>Жар-мени с картофелем и сочной грудинкой ТМ Зареченские ВЕС ПОКОМ</v>
          </cell>
          <cell r="F250">
            <v>3.5</v>
          </cell>
        </row>
        <row r="251">
          <cell r="A251" t="str">
            <v>Карбонад Юбилейный термоус.пак.  СПК</v>
          </cell>
          <cell r="D251">
            <v>44.5</v>
          </cell>
          <cell r="F251">
            <v>44.5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31</v>
          </cell>
          <cell r="F252">
            <v>36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28</v>
          </cell>
          <cell r="F253">
            <v>29</v>
          </cell>
        </row>
        <row r="254">
          <cell r="A254" t="str">
            <v>Классика с/к 235 гр.шт. "Высокий вкус"  СПК</v>
          </cell>
          <cell r="D254">
            <v>164</v>
          </cell>
          <cell r="F254">
            <v>164</v>
          </cell>
        </row>
        <row r="255">
          <cell r="A255" t="str">
            <v>Классическая с/к "Сибирский стандарт" 560 гр.шт.  СПК</v>
          </cell>
          <cell r="D255">
            <v>3024</v>
          </cell>
          <cell r="F255">
            <v>3024</v>
          </cell>
        </row>
        <row r="256">
          <cell r="A256" t="str">
            <v>КЛБ С/К БРАУНШВЕЙКСКАЯ ПОЛУСУХ. МЯСН. ПРОД.КАТ.А В/У 300 гр  Клин</v>
          </cell>
          <cell r="D256">
            <v>3</v>
          </cell>
          <cell r="F256">
            <v>3</v>
          </cell>
        </row>
        <row r="257">
          <cell r="A257" t="str">
            <v>КЛБ С/К ЗЕРНИСТАЯ МЯСН. ПРОД.КАТ.Б В/У 300 гр  Клин</v>
          </cell>
          <cell r="D257">
            <v>8</v>
          </cell>
          <cell r="F257">
            <v>8</v>
          </cell>
        </row>
        <row r="258">
          <cell r="A258" t="str">
            <v>КЛБ С/К ИСПАНСКАЯ 280г  Клин</v>
          </cell>
          <cell r="D258">
            <v>11</v>
          </cell>
          <cell r="F258">
            <v>11</v>
          </cell>
        </row>
        <row r="259">
          <cell r="A259" t="str">
            <v>КЛБ С/К КОНЬЯЧНАЯ 210Г В/У МЯСН ПРОД ЧК  Клин</v>
          </cell>
          <cell r="D259">
            <v>24</v>
          </cell>
          <cell r="F259">
            <v>24</v>
          </cell>
        </row>
        <row r="260">
          <cell r="A260" t="str">
            <v>КЛБ С/К САЛЬЧИЧОН 280Г В/У МЯСН ПРОД ЧК  Клин</v>
          </cell>
          <cell r="D260">
            <v>14</v>
          </cell>
          <cell r="F260">
            <v>14</v>
          </cell>
        </row>
        <row r="261">
          <cell r="A261" t="str">
            <v>КЛБ С/К СЕРВЕЛАТ ЧЕРНЫЙ КАБАН 210Г В/У МЯСН ПРОД  Клин</v>
          </cell>
          <cell r="D261">
            <v>18</v>
          </cell>
          <cell r="F261">
            <v>18</v>
          </cell>
        </row>
        <row r="262">
          <cell r="A262" t="str">
            <v>Колб.Марочная с/к в/у  ВЕС МИКОЯН</v>
          </cell>
          <cell r="D262">
            <v>25.5</v>
          </cell>
          <cell r="F262">
            <v>25.5</v>
          </cell>
        </row>
        <row r="263">
          <cell r="A263" t="str">
            <v>Колб.Серв.Коньячный в/к срез термо шт 350г. МИКОЯН</v>
          </cell>
          <cell r="D263">
            <v>36</v>
          </cell>
          <cell r="F263">
            <v>36</v>
          </cell>
        </row>
        <row r="264">
          <cell r="A264" t="str">
            <v>Колб.Серв.Талинский в/к термо. ВЕС МИКОЯН</v>
          </cell>
          <cell r="D264">
            <v>31</v>
          </cell>
          <cell r="F264">
            <v>31</v>
          </cell>
        </row>
        <row r="265">
          <cell r="A265" t="str">
            <v>Колбаса Кремлевская с/к в/у. ВЕС МИКОЯН</v>
          </cell>
          <cell r="D265">
            <v>30</v>
          </cell>
          <cell r="F265">
            <v>30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690</v>
          </cell>
          <cell r="F266">
            <v>690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700</v>
          </cell>
          <cell r="F267">
            <v>700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360</v>
          </cell>
          <cell r="F268">
            <v>360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216</v>
          </cell>
          <cell r="F269">
            <v>219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13</v>
          </cell>
          <cell r="F270">
            <v>13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7</v>
          </cell>
          <cell r="F271">
            <v>388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374</v>
          </cell>
          <cell r="F272">
            <v>1065</v>
          </cell>
        </row>
        <row r="273">
          <cell r="A273" t="str">
            <v>Ла Фаворте с/в "Эликатессе" 140 гр.шт.  СПК</v>
          </cell>
          <cell r="D273">
            <v>89</v>
          </cell>
          <cell r="F273">
            <v>89</v>
          </cell>
        </row>
        <row r="274">
          <cell r="A274" t="str">
            <v>Ливерная Печеночная "Просто выгодно" 0,3 кг.шт.  СПК</v>
          </cell>
          <cell r="D274">
            <v>253</v>
          </cell>
          <cell r="F274">
            <v>253</v>
          </cell>
        </row>
        <row r="275">
          <cell r="A275" t="str">
            <v>Любительская вареная термоус.пак. "Высокий вкус"  СПК</v>
          </cell>
          <cell r="D275">
            <v>214</v>
          </cell>
          <cell r="F275">
            <v>214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82.8</v>
          </cell>
        </row>
        <row r="277">
          <cell r="A277" t="str">
            <v>Мини-сосиски в тесте "Фрайпики" 3,7кг ВЕС,  ПОКОМ</v>
          </cell>
          <cell r="F277">
            <v>12.4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122.1</v>
          </cell>
        </row>
        <row r="279">
          <cell r="A279" t="str">
            <v>Мусульманская вареная "Просто выгодно"  СПК</v>
          </cell>
          <cell r="D279">
            <v>20</v>
          </cell>
          <cell r="F279">
            <v>20</v>
          </cell>
        </row>
        <row r="280">
          <cell r="A280" t="str">
            <v>Мусульманская п/к "Просто выгодно" термофор.пак.  СПК</v>
          </cell>
          <cell r="D280">
            <v>15</v>
          </cell>
          <cell r="F280">
            <v>15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</v>
          </cell>
          <cell r="F281">
            <v>1544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2</v>
          </cell>
          <cell r="F282">
            <v>1947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F283">
            <v>1437</v>
          </cell>
        </row>
        <row r="284">
          <cell r="A284" t="str">
            <v>Наггетсы Хрустящие ТМ Зареченские. ВЕС ПОКОМ</v>
          </cell>
          <cell r="F284">
            <v>231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9</v>
          </cell>
          <cell r="F285">
            <v>9</v>
          </cell>
        </row>
        <row r="286">
          <cell r="A286" t="str">
            <v>Оригинальная с перцем с/к  СПК</v>
          </cell>
          <cell r="D286">
            <v>486.34500000000003</v>
          </cell>
          <cell r="F286">
            <v>1086.345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2412</v>
          </cell>
          <cell r="F287">
            <v>2412</v>
          </cell>
        </row>
        <row r="288">
          <cell r="A288" t="str">
            <v>Особая вареная  СПК</v>
          </cell>
          <cell r="D288">
            <v>12</v>
          </cell>
          <cell r="F288">
            <v>12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21</v>
          </cell>
          <cell r="F289">
            <v>21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F290">
            <v>6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521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86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</v>
          </cell>
          <cell r="F293">
            <v>936</v>
          </cell>
        </row>
        <row r="294">
          <cell r="A294" t="str">
            <v>Пельмени Бигбули с мясом, Горячая штучка 0,43кг  ПОКОМ</v>
          </cell>
          <cell r="F294">
            <v>90</v>
          </cell>
        </row>
        <row r="295">
          <cell r="A295" t="str">
            <v>Пельмени Бигбули с мясом, Горячая штучка 0,9кг  ПОКОМ</v>
          </cell>
          <cell r="D295">
            <v>2288</v>
          </cell>
          <cell r="F295">
            <v>2515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1612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1</v>
          </cell>
          <cell r="F297">
            <v>179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3</v>
          </cell>
          <cell r="F298">
            <v>1005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2</v>
          </cell>
          <cell r="F299">
            <v>806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5</v>
          </cell>
          <cell r="F300">
            <v>1455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8</v>
          </cell>
          <cell r="F301">
            <v>2763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</v>
          </cell>
          <cell r="F302">
            <v>925</v>
          </cell>
        </row>
        <row r="303">
          <cell r="A303" t="str">
            <v>Пельмени Левантские ТМ Особый рецепт 0,8 кг  ПОКОМ</v>
          </cell>
          <cell r="F303">
            <v>20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4</v>
          </cell>
          <cell r="F304">
            <v>227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5</v>
          </cell>
          <cell r="F305">
            <v>1320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211</v>
          </cell>
        </row>
        <row r="307">
          <cell r="A307" t="str">
            <v>Пельмени Отборные с говядиной и свининой 0,43 кг ТМ Стародворье ТС Медвежье ушко</v>
          </cell>
          <cell r="D307">
            <v>1</v>
          </cell>
          <cell r="F307">
            <v>28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D308">
            <v>5</v>
          </cell>
          <cell r="F308">
            <v>510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656</v>
          </cell>
        </row>
        <row r="310">
          <cell r="A310" t="str">
            <v>Пельмени Сочные сфера 0,9 кг ТМ Стародворье ПОКОМ</v>
          </cell>
          <cell r="D310">
            <v>1</v>
          </cell>
          <cell r="F310">
            <v>834</v>
          </cell>
        </row>
        <row r="311">
          <cell r="A311" t="str">
            <v>По-Австрийски с/к 260 гр.шт. "Высокий вкус"  СПК</v>
          </cell>
          <cell r="D311">
            <v>112</v>
          </cell>
          <cell r="F311">
            <v>112</v>
          </cell>
        </row>
        <row r="312">
          <cell r="A312" t="str">
            <v>Покровская вареная 0,47 кг шт.  СПК</v>
          </cell>
          <cell r="D312">
            <v>39</v>
          </cell>
          <cell r="F312">
            <v>39</v>
          </cell>
        </row>
        <row r="313">
          <cell r="A313" t="str">
            <v>Праздничная с/к "Сибирский стандарт" 560 гр.шт.  СПК</v>
          </cell>
          <cell r="D313">
            <v>50</v>
          </cell>
          <cell r="F313">
            <v>50</v>
          </cell>
        </row>
        <row r="314">
          <cell r="A314" t="str">
            <v>Продукт МСЗЖ Фермерский 50% (3 кг брус)  ОСТАНКИНО</v>
          </cell>
          <cell r="D314">
            <v>193.5</v>
          </cell>
          <cell r="F314">
            <v>193.5</v>
          </cell>
        </row>
        <row r="315">
          <cell r="A315" t="str">
            <v>Салями Трюфель с/в "Эликатессе" 0,16 кг.шт.  СПК</v>
          </cell>
          <cell r="D315">
            <v>143</v>
          </cell>
          <cell r="F315">
            <v>143</v>
          </cell>
        </row>
        <row r="316">
          <cell r="A316" t="str">
            <v>Салями Финская с/к 235 гр.шт. "Высокий вкус"  СПК</v>
          </cell>
          <cell r="D316">
            <v>126</v>
          </cell>
          <cell r="F316">
            <v>126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210.5</v>
          </cell>
          <cell r="F317">
            <v>210.78399999999999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165</v>
          </cell>
          <cell r="F318">
            <v>165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8</v>
          </cell>
          <cell r="F319">
            <v>8</v>
          </cell>
        </row>
        <row r="320">
          <cell r="A320" t="str">
            <v>Семейная с чесночком вареная (СПК+СКМ)  СПК</v>
          </cell>
          <cell r="D320">
            <v>150</v>
          </cell>
          <cell r="F320">
            <v>150</v>
          </cell>
        </row>
        <row r="321">
          <cell r="A321" t="str">
            <v>Семейная с чесночком Экстра вареная  СПК</v>
          </cell>
          <cell r="D321">
            <v>86</v>
          </cell>
          <cell r="F321">
            <v>86</v>
          </cell>
        </row>
        <row r="322">
          <cell r="A322" t="str">
            <v>Семейная с чесночком Экстра вареная 0,5 кг.шт.  СПК</v>
          </cell>
          <cell r="D322">
            <v>14</v>
          </cell>
          <cell r="F322">
            <v>14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65</v>
          </cell>
          <cell r="F323">
            <v>65</v>
          </cell>
        </row>
        <row r="324">
          <cell r="A324" t="str">
            <v>Сервелат Финский в/к 0,38 кг.шт. термофор.пак.  СПК</v>
          </cell>
          <cell r="D324">
            <v>70</v>
          </cell>
          <cell r="F324">
            <v>70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106</v>
          </cell>
          <cell r="F325">
            <v>106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210</v>
          </cell>
          <cell r="F326">
            <v>210</v>
          </cell>
        </row>
        <row r="327">
          <cell r="A327" t="str">
            <v>Сибирская особая с/к 0,235 кг шт.  СПК</v>
          </cell>
          <cell r="D327">
            <v>492</v>
          </cell>
          <cell r="F327">
            <v>492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Сосис.Кремлевские защ сред. ВЕС МИКОЯН</v>
          </cell>
          <cell r="D329">
            <v>7</v>
          </cell>
          <cell r="F329">
            <v>7</v>
          </cell>
        </row>
        <row r="330">
          <cell r="A330" t="str">
            <v>Сосиски "Баварские" 0,36 кг.шт. вак.упак.  СПК</v>
          </cell>
          <cell r="D330">
            <v>27</v>
          </cell>
          <cell r="F330">
            <v>27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96</v>
          </cell>
          <cell r="F331">
            <v>146</v>
          </cell>
        </row>
        <row r="332">
          <cell r="A332" t="str">
            <v>Сосиски "Молочные" 0,36 кг.шт. вак.упак.  СПК</v>
          </cell>
          <cell r="D332">
            <v>43</v>
          </cell>
          <cell r="F332">
            <v>43</v>
          </cell>
        </row>
        <row r="333">
          <cell r="A333" t="str">
            <v>Сосиски Мусульманские "Просто выгодно" (в ср.защ.атм.)  СПК</v>
          </cell>
          <cell r="D333">
            <v>39</v>
          </cell>
          <cell r="F333">
            <v>39</v>
          </cell>
        </row>
        <row r="334">
          <cell r="A334" t="str">
            <v>Сосиски Хот-дог ВЕС (лоток с ср.защ.атм.)   СПК</v>
          </cell>
          <cell r="D334">
            <v>57</v>
          </cell>
          <cell r="F334">
            <v>57</v>
          </cell>
        </row>
        <row r="335">
          <cell r="A335" t="str">
            <v>Сыр "Пармезан" 40% колотый 100 гр  ОСТАНКИНО</v>
          </cell>
          <cell r="D335">
            <v>4</v>
          </cell>
          <cell r="F335">
            <v>4</v>
          </cell>
        </row>
        <row r="336">
          <cell r="A336" t="str">
            <v>Сыр "Пармезан" 40% кусок 180 гр  ОСТАНКИНО</v>
          </cell>
          <cell r="D336">
            <v>56</v>
          </cell>
          <cell r="F336">
            <v>56</v>
          </cell>
        </row>
        <row r="337">
          <cell r="A337" t="str">
            <v>Сыр Боккончини копченый 40% 100 гр.  ОСТАНКИНО</v>
          </cell>
          <cell r="D337">
            <v>34</v>
          </cell>
          <cell r="F337">
            <v>34</v>
          </cell>
        </row>
        <row r="338">
          <cell r="A338" t="str">
            <v>Сыр Папа Может Гауда  45% 200гр     Останкино</v>
          </cell>
          <cell r="D338">
            <v>237</v>
          </cell>
          <cell r="F338">
            <v>237</v>
          </cell>
        </row>
        <row r="339">
          <cell r="A339" t="str">
            <v>Сыр Папа Может Гауда  45% вес     Останкино</v>
          </cell>
          <cell r="D339">
            <v>20</v>
          </cell>
          <cell r="F339">
            <v>20</v>
          </cell>
        </row>
        <row r="340">
          <cell r="A340" t="str">
            <v>Сыр Папа Может Гауда 48%, нарез, 125г (9 шт)  Останкино</v>
          </cell>
          <cell r="D340">
            <v>2</v>
          </cell>
          <cell r="F340">
            <v>2</v>
          </cell>
        </row>
        <row r="341">
          <cell r="A341" t="str">
            <v>Сыр Папа Может Голландский  45% 200гр     Останкино</v>
          </cell>
          <cell r="D341">
            <v>422</v>
          </cell>
          <cell r="F341">
            <v>422</v>
          </cell>
        </row>
        <row r="342">
          <cell r="A342" t="str">
            <v>Сыр Папа Может Голландский  45% вес      Останкино</v>
          </cell>
          <cell r="D342">
            <v>64.5</v>
          </cell>
          <cell r="F342">
            <v>64.5</v>
          </cell>
        </row>
        <row r="343">
          <cell r="A343" t="str">
            <v>Сыр Папа Может Голландский 45%, нарез, 125г (9 шт)  Останкино</v>
          </cell>
          <cell r="D343">
            <v>5</v>
          </cell>
          <cell r="F343">
            <v>5</v>
          </cell>
        </row>
        <row r="344">
          <cell r="A344" t="str">
            <v>Сыр Папа Может Министерский 45% 200г  Останкино</v>
          </cell>
          <cell r="D344">
            <v>160</v>
          </cell>
          <cell r="F344">
            <v>160</v>
          </cell>
        </row>
        <row r="345">
          <cell r="A345" t="str">
            <v>Сыр Папа Может Папин Завтрак 50% 200г  Останкино</v>
          </cell>
          <cell r="D345">
            <v>185</v>
          </cell>
          <cell r="F345">
            <v>185</v>
          </cell>
        </row>
        <row r="346">
          <cell r="A346" t="str">
            <v>Сыр Папа Может Российский  50% 200гр    Останкино</v>
          </cell>
          <cell r="D346">
            <v>589</v>
          </cell>
          <cell r="F346">
            <v>589</v>
          </cell>
        </row>
        <row r="347">
          <cell r="A347" t="str">
            <v>Сыр Папа Может Российский  50% вес    Останкино</v>
          </cell>
          <cell r="D347">
            <v>126.5</v>
          </cell>
          <cell r="F347">
            <v>128.58500000000001</v>
          </cell>
        </row>
        <row r="348">
          <cell r="A348" t="str">
            <v>Сыр Папа Может Российский 50%, нарезка 125г  Останкино</v>
          </cell>
          <cell r="D348">
            <v>41</v>
          </cell>
          <cell r="F348">
            <v>41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126.5</v>
          </cell>
          <cell r="F349">
            <v>129.94300000000001</v>
          </cell>
        </row>
        <row r="350">
          <cell r="A350" t="str">
            <v>Сыр Папа Может Тильзитер   45% 200гр     Останкино</v>
          </cell>
          <cell r="D350">
            <v>292</v>
          </cell>
          <cell r="F350">
            <v>292</v>
          </cell>
        </row>
        <row r="351">
          <cell r="A351" t="str">
            <v>Сыр Папа Может Тильзитер   45% вес      Останкино</v>
          </cell>
          <cell r="D351">
            <v>67.5</v>
          </cell>
          <cell r="F351">
            <v>67.5</v>
          </cell>
        </row>
        <row r="352">
          <cell r="A352" t="str">
            <v>Сыр Папа Может Тильзитер 50%, нарезка 125г  Останкино</v>
          </cell>
          <cell r="D352">
            <v>2</v>
          </cell>
          <cell r="F352">
            <v>2</v>
          </cell>
        </row>
        <row r="353">
          <cell r="A353" t="str">
            <v>Сыр Плавл. Сливочный 55% 190гр  Останкино</v>
          </cell>
          <cell r="D353">
            <v>44</v>
          </cell>
          <cell r="F353">
            <v>44</v>
          </cell>
        </row>
        <row r="354">
          <cell r="A354" t="str">
            <v>Сыр рассольный жирный Чечил 45% 100 гр  ОСТАНКИНО</v>
          </cell>
          <cell r="D354">
            <v>87</v>
          </cell>
          <cell r="F354">
            <v>87</v>
          </cell>
        </row>
        <row r="355">
          <cell r="A355" t="str">
            <v>Сыр рассольный жирный Чечил копченый 45% 100 гр  ОСТАНКИНО</v>
          </cell>
          <cell r="D355">
            <v>68</v>
          </cell>
          <cell r="F355">
            <v>68</v>
          </cell>
        </row>
        <row r="356">
          <cell r="A356" t="str">
            <v>Сыр Скаморца свежий 40% 100 гр.  ОСТАНКИНО</v>
          </cell>
          <cell r="D356">
            <v>44</v>
          </cell>
          <cell r="F356">
            <v>44</v>
          </cell>
        </row>
        <row r="357">
          <cell r="A357" t="str">
            <v>Сыр Творож. с Зеленью 140 гр.  ОСТАНКИНО</v>
          </cell>
          <cell r="D357">
            <v>33</v>
          </cell>
          <cell r="F357">
            <v>33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96</v>
          </cell>
          <cell r="F359">
            <v>96</v>
          </cell>
        </row>
        <row r="360">
          <cell r="A360" t="str">
            <v>Сыч/Прод Коровино Тильзитер 50% 200г НОВАЯ СЗМЖ  ОСТАНКИНО</v>
          </cell>
          <cell r="D360">
            <v>71</v>
          </cell>
          <cell r="F360">
            <v>71</v>
          </cell>
        </row>
        <row r="361">
          <cell r="A361" t="str">
            <v>Торо Неро с/в "Эликатессе" 140 гр.шт.  СПК</v>
          </cell>
          <cell r="D361">
            <v>49</v>
          </cell>
          <cell r="F361">
            <v>49</v>
          </cell>
        </row>
        <row r="362">
          <cell r="A362" t="str">
            <v>Уши свиные копченые к пиву 0,15кг нар. д/ф шт.  СПК</v>
          </cell>
          <cell r="D362">
            <v>43</v>
          </cell>
          <cell r="F362">
            <v>43</v>
          </cell>
        </row>
        <row r="363">
          <cell r="A363" t="str">
            <v>Фестивальная пора с/к 100 гр.шт.нар. (лоток с ср.защ.атм.)  СПК</v>
          </cell>
          <cell r="D363">
            <v>213</v>
          </cell>
          <cell r="F363">
            <v>213</v>
          </cell>
        </row>
        <row r="364">
          <cell r="A364" t="str">
            <v>Фестивальная пора с/к 235 гр.шт.  СПК</v>
          </cell>
          <cell r="D364">
            <v>270</v>
          </cell>
          <cell r="F364">
            <v>270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67</v>
          </cell>
          <cell r="F366">
            <v>67</v>
          </cell>
        </row>
        <row r="367">
          <cell r="A367" t="str">
            <v>Фестивальная с/к ВЕС   СПК</v>
          </cell>
          <cell r="D367">
            <v>35.392000000000003</v>
          </cell>
          <cell r="F367">
            <v>35.392000000000003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21</v>
          </cell>
        </row>
        <row r="369">
          <cell r="A369" t="str">
            <v>Фуэт с/в "Эликатессе" 160 гр.шт.  СПК</v>
          </cell>
          <cell r="D369">
            <v>100</v>
          </cell>
          <cell r="F369">
            <v>100</v>
          </cell>
        </row>
        <row r="370">
          <cell r="A370" t="str">
            <v>Хинкали Классические ТМ Зареченские ВЕС ПОКОМ</v>
          </cell>
          <cell r="F370">
            <v>85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1780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95</v>
          </cell>
        </row>
        <row r="373">
          <cell r="A373" t="str">
            <v>Хрустящие крылышки ТМ Горячая штучка 0,3 кг зам  ПОКОМ</v>
          </cell>
          <cell r="F373">
            <v>121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55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234</v>
          </cell>
        </row>
        <row r="378">
          <cell r="A378" t="str">
            <v>Чебупели Курочка гриль ТМ Горячая штучка, 0,3 кг зам  ПОКОМ</v>
          </cell>
          <cell r="F378">
            <v>109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4419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3062</v>
          </cell>
        </row>
        <row r="381">
          <cell r="A381" t="str">
            <v>Чебуреки с мясом, грибами и картофелем. ВЕС  ПОКОМ</v>
          </cell>
          <cell r="F381">
            <v>3.7</v>
          </cell>
        </row>
        <row r="382">
          <cell r="A382" t="str">
            <v>Чебуреки сочные ВЕС ТМ Зареченские  ПОКОМ</v>
          </cell>
          <cell r="F382">
            <v>333</v>
          </cell>
        </row>
        <row r="383">
          <cell r="A383" t="str">
            <v>Чоризо с/к "Эликатессе" 0,20 кг.шт.  СПК</v>
          </cell>
          <cell r="D383">
            <v>2</v>
          </cell>
          <cell r="F383">
            <v>2</v>
          </cell>
        </row>
        <row r="384">
          <cell r="A384" t="str">
            <v>Шпикачки Русские (черева) (в ср.защ.атм.) "Высокий вкус"  СПК</v>
          </cell>
          <cell r="D384">
            <v>161.5</v>
          </cell>
          <cell r="F384">
            <v>161.5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148</v>
          </cell>
          <cell r="F385">
            <v>148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1489</v>
          </cell>
          <cell r="F387">
            <v>1489</v>
          </cell>
        </row>
        <row r="388">
          <cell r="A388" t="str">
            <v>Итого</v>
          </cell>
          <cell r="D388">
            <v>108601.211</v>
          </cell>
          <cell r="F388">
            <v>248314.94099999999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30.11.2023 - 30.11.2023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11.305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44.627000000000002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64.935000000000002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98.974999999999994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38.314999999999998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317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94</v>
          </cell>
        </row>
        <row r="26">
          <cell r="A26" t="str">
            <v xml:space="preserve"> 092  Сосиски Баварские с сыром,  0.42кг,ПОКОМ</v>
          </cell>
          <cell r="D26">
            <v>48</v>
          </cell>
        </row>
        <row r="27">
          <cell r="A27" t="str">
            <v xml:space="preserve"> 096  Сосиски Баварские,  0.42кг,ПОКОМ</v>
          </cell>
          <cell r="D27">
            <v>702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92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60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62.454000000000001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729.92200000000003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35.326999999999998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77.2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54.219000000000001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1388.923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15.805999999999999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7.0739999999999998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93.322999999999993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664.84400000000005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898.00199999999995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43.832000000000001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50.884999999999998</v>
          </cell>
        </row>
        <row r="45">
          <cell r="A45" t="str">
            <v xml:space="preserve"> 240  Колбаса Салями охотничья, ВЕС. ПОКОМ</v>
          </cell>
          <cell r="D45">
            <v>4.343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81.63</v>
          </cell>
        </row>
        <row r="47">
          <cell r="A47" t="str">
            <v xml:space="preserve"> 243  Колбаса Сервелат Зернистый, ВЕС.  ПОКОМ</v>
          </cell>
          <cell r="D47">
            <v>3.528</v>
          </cell>
        </row>
        <row r="48">
          <cell r="A48" t="str">
            <v xml:space="preserve"> 244  Колбаса Сервелат Кремлевский, ВЕС. ПОКОМ</v>
          </cell>
          <cell r="D48">
            <v>0.70899999999999996</v>
          </cell>
        </row>
        <row r="49">
          <cell r="A49" t="str">
            <v xml:space="preserve"> 247  Сардельки Нежные, ВЕС.  ПОКОМ</v>
          </cell>
          <cell r="D49">
            <v>27.716000000000001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28.039000000000001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189.28899999999999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3.629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6.7649999999999997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25.933</v>
          </cell>
        </row>
        <row r="55">
          <cell r="A55" t="str">
            <v xml:space="preserve"> 263  Шпикачки Стародворские, ВЕС.  ПОКОМ</v>
          </cell>
          <cell r="D55">
            <v>23.167999999999999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49.648000000000003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68.046999999999997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56.433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210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499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349</v>
          </cell>
        </row>
        <row r="62">
          <cell r="A62" t="str">
            <v xml:space="preserve"> 283  Сосиски Сочинки, ВЕС, ТМ Стародворье ПОКОМ</v>
          </cell>
          <cell r="D62">
            <v>66.489999999999995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98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167.822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18.02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521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6.4550000000000001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20.004999999999999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179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220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33.624000000000002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58.707999999999998</v>
          </cell>
        </row>
        <row r="76">
          <cell r="A76" t="str">
            <v xml:space="preserve"> 316  Колбаса Нежная ТМ Зареченские ВЕС  ПОКОМ</v>
          </cell>
          <cell r="D76">
            <v>16.542000000000002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250.26599999999999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489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438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102.977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63</v>
          </cell>
        </row>
        <row r="85">
          <cell r="A85" t="str">
            <v xml:space="preserve"> 335  Колбаса Сливушка ТМ Вязанка. ВЕС.  ПОКОМ </v>
          </cell>
          <cell r="D85">
            <v>12.076000000000001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252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211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81.155000000000001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71.825000000000003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108.78700000000001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106.492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17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12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59.667000000000002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11</v>
          </cell>
        </row>
        <row r="98">
          <cell r="A98" t="str">
            <v xml:space="preserve"> 372  Ветчина Сочинка ТМ Стародворье. ВЕС ПОКОМ</v>
          </cell>
          <cell r="D98">
            <v>6.734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17.567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287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114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85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44</v>
          </cell>
        </row>
        <row r="108">
          <cell r="A108" t="str">
            <v>3215 ВЕТЧ.МЯСНАЯ Папа может п/о 0.4кг 8шт.    ОСТАНКИНО</v>
          </cell>
          <cell r="D108">
            <v>43</v>
          </cell>
        </row>
        <row r="109">
          <cell r="A109" t="str">
            <v>3297 СЫТНЫЕ Папа может сар б/о мгс 1*3 СНГ  ОСТАНКИНО</v>
          </cell>
          <cell r="D109">
            <v>20.978999999999999</v>
          </cell>
        </row>
        <row r="110">
          <cell r="A110" t="str">
            <v>3812 СОЧНЫЕ сос п/о мгс 2*2  ОСТАНКИНО</v>
          </cell>
          <cell r="D110">
            <v>250.874</v>
          </cell>
        </row>
        <row r="111">
          <cell r="A111" t="str">
            <v>4063 МЯСНАЯ Папа может вар п/о_Л   ОСТАНКИНО</v>
          </cell>
          <cell r="D111">
            <v>227.47200000000001</v>
          </cell>
        </row>
        <row r="112">
          <cell r="A112" t="str">
            <v>4117 ЭКСТРА Папа может с/к в/у_Л   ОСТАНКИНО</v>
          </cell>
          <cell r="D112">
            <v>3.923</v>
          </cell>
        </row>
        <row r="113">
          <cell r="A113" t="str">
            <v>4574 Мясная со шпиком Папа может вар п/о ОСТАНКИНО</v>
          </cell>
          <cell r="D113">
            <v>36.593000000000004</v>
          </cell>
        </row>
        <row r="114">
          <cell r="A114" t="str">
            <v>4614 ВЕТЧ.ЛЮБИТЕЛЬСКАЯ п/о _ ОСТАНКИНО</v>
          </cell>
          <cell r="D114">
            <v>15.24</v>
          </cell>
        </row>
        <row r="115">
          <cell r="A115" t="str">
            <v>4813 ФИЛЕЙНАЯ Папа может вар п/о_Л   ОСТАНКИНО</v>
          </cell>
          <cell r="D115">
            <v>48.534999999999997</v>
          </cell>
        </row>
        <row r="116">
          <cell r="A116" t="str">
            <v>4993 САЛЯМИ ИТАЛЬЯНСКАЯ с/к в/у 1/250*8_120c ОСТАНКИНО</v>
          </cell>
          <cell r="D116">
            <v>58</v>
          </cell>
        </row>
        <row r="117">
          <cell r="A117" t="str">
            <v>5247 РУССКАЯ ПРЕМИУМ вар б/о мгс_30с ОСТАНКИНО</v>
          </cell>
          <cell r="D117">
            <v>1.4850000000000001</v>
          </cell>
        </row>
        <row r="118">
          <cell r="A118" t="str">
            <v>5336 ОСОБАЯ вар п/о  ОСТАНКИНО</v>
          </cell>
          <cell r="D118">
            <v>24.123999999999999</v>
          </cell>
        </row>
        <row r="119">
          <cell r="A119" t="str">
            <v>5337 ОСОБАЯ СО ШПИКОМ вар п/о  ОСТАНКИНО</v>
          </cell>
          <cell r="D119">
            <v>6.0590000000000002</v>
          </cell>
        </row>
        <row r="120">
          <cell r="A120" t="str">
            <v>5341 СЕРВЕЛАТ ОХОТНИЧИЙ в/к в/у  ОСТАНКИНО</v>
          </cell>
          <cell r="D120">
            <v>33.052</v>
          </cell>
        </row>
        <row r="121">
          <cell r="A121" t="str">
            <v>5483 ЭКСТРА Папа может с/к в/у 1/250 8шт.   ОСТАНКИНО</v>
          </cell>
          <cell r="D121">
            <v>85</v>
          </cell>
        </row>
        <row r="122">
          <cell r="A122" t="str">
            <v>5544 Сервелат Финский в/к в/у_45с НОВАЯ ОСТАНКИНО</v>
          </cell>
          <cell r="D122">
            <v>81.866</v>
          </cell>
        </row>
        <row r="123">
          <cell r="A123" t="str">
            <v>5682 САЛЯМИ МЕЛКОЗЕРНЕНАЯ с/к в/у 1/120_60с   ОСТАНКИНО</v>
          </cell>
          <cell r="D123">
            <v>77</v>
          </cell>
        </row>
        <row r="124">
          <cell r="A124" t="str">
            <v>5706 АРОМАТНАЯ Папа может с/к в/у 1/250 8шт.  ОСТАНКИНО</v>
          </cell>
          <cell r="D124">
            <v>103</v>
          </cell>
        </row>
        <row r="125">
          <cell r="A125" t="str">
            <v>5708 ПОСОЛЬСКАЯ Папа может с/к в/у ОСТАНКИНО</v>
          </cell>
          <cell r="D125">
            <v>4.0620000000000003</v>
          </cell>
        </row>
        <row r="126">
          <cell r="A126" t="str">
            <v>5820 СЛИВОЧНЫЕ Папа может сос п/о мгс 2*2_45с   ОСТАНКИНО</v>
          </cell>
          <cell r="D126">
            <v>14.147</v>
          </cell>
        </row>
        <row r="127">
          <cell r="A127" t="str">
            <v>5851 ЭКСТРА Папа может вар п/о   ОСТАНКИНО</v>
          </cell>
          <cell r="D127">
            <v>65.355999999999995</v>
          </cell>
        </row>
        <row r="128">
          <cell r="A128" t="str">
            <v>5931 ОХОТНИЧЬЯ Папа может с/к в/у 1/220 8шт.   ОСТАНКИНО</v>
          </cell>
          <cell r="D128">
            <v>94</v>
          </cell>
        </row>
        <row r="129">
          <cell r="A129" t="str">
            <v>5981 МОЛОЧНЫЕ ТРАДИЦ. сос п/о мгс 1*6_45с   ОСТАНКИНО</v>
          </cell>
          <cell r="D129">
            <v>13.336</v>
          </cell>
        </row>
        <row r="130">
          <cell r="A130" t="str">
            <v>6041 МОЛОЧНЫЕ К ЗАВТРАКУ сос п/о мгс 1*3  ОСТАНКИНО</v>
          </cell>
          <cell r="D130">
            <v>13.282999999999999</v>
          </cell>
        </row>
        <row r="131">
          <cell r="A131" t="str">
            <v>6042 МОЛОЧНЫЕ К ЗАВТРАКУ сос п/о в/у 0.4кг   ОСТАНКИНО</v>
          </cell>
          <cell r="D131">
            <v>96</v>
          </cell>
        </row>
        <row r="132">
          <cell r="A132" t="str">
            <v>6113 СОЧНЫЕ сос п/о мгс 1*6_Ашан  ОСТАНКИНО</v>
          </cell>
          <cell r="D132">
            <v>234.54300000000001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130.43299999999999</v>
          </cell>
        </row>
        <row r="134">
          <cell r="A134" t="str">
            <v>6144 МОЛОЧНЫЕ ТРАДИЦ сос п/о в/у 1/360 (1+1) ОСТАНКИНО</v>
          </cell>
          <cell r="D134">
            <v>28</v>
          </cell>
        </row>
        <row r="135">
          <cell r="A135" t="str">
            <v>6158 ВРЕМЯ ОЛИВЬЕ Папа может вар п/о 0.4кг   ОСТАНКИНО</v>
          </cell>
          <cell r="D135">
            <v>29</v>
          </cell>
        </row>
        <row r="136">
          <cell r="A136" t="str">
            <v>6212 СЕРВЕЛАТ ФИНСКИЙ СН в/к в/у  ОСТАНКИНО</v>
          </cell>
          <cell r="D136">
            <v>4.8490000000000002</v>
          </cell>
        </row>
        <row r="137">
          <cell r="A137" t="str">
            <v>6213 СЕРВЕЛАТ ФИНСКИЙ СН в/к в/у 0.35кг 8шт.  ОСТАНКИНО</v>
          </cell>
          <cell r="D137">
            <v>14</v>
          </cell>
        </row>
        <row r="138">
          <cell r="A138" t="str">
            <v>6215 СЕРВЕЛАТ ОРЕХОВЫЙ СН в/к в/у 0.35кг 8шт  ОСТАНКИНО</v>
          </cell>
          <cell r="D138">
            <v>4</v>
          </cell>
        </row>
        <row r="139">
          <cell r="A139" t="str">
            <v>6217 ШПИКАЧКИ ДОМАШНИЕ СН п/о мгс 0.4кг 8шт.  ОСТАНКИНО</v>
          </cell>
          <cell r="D139">
            <v>29</v>
          </cell>
        </row>
        <row r="140">
          <cell r="A140" t="str">
            <v>6225 ИМПЕРСКАЯ И БАЛЫКОВАЯ в/к с/н мгс 1/90  ОСТАНКИНО</v>
          </cell>
          <cell r="D140">
            <v>15</v>
          </cell>
        </row>
        <row r="141">
          <cell r="A141" t="str">
            <v>6227 МОЛОЧНЫЕ ТРАДИЦ. сос п/о мгс 0.6кг LTF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18</v>
          </cell>
        </row>
        <row r="143">
          <cell r="A143" t="str">
            <v>6241 ХОТ-ДОГ Папа может сос п/о мгс 0.38кг  ОСТАНКИНО</v>
          </cell>
          <cell r="D143">
            <v>14</v>
          </cell>
        </row>
        <row r="144">
          <cell r="A144" t="str">
            <v>6247 ДОМАШНЯЯ Папа может вар п/о 0,4кг 8шт.  ОСТАНКИНО</v>
          </cell>
          <cell r="D144">
            <v>15</v>
          </cell>
        </row>
        <row r="145">
          <cell r="A145" t="str">
            <v>6259 К ЧАЮ Советское наследие вар н/о мгс  ОСТАНКИНО</v>
          </cell>
          <cell r="D145">
            <v>4.5540000000000003</v>
          </cell>
        </row>
        <row r="146">
          <cell r="A146" t="str">
            <v>6268 ГОВЯЖЬЯ Папа может вар п/о 0,4кг 8 шт.  ОСТАНКИНО</v>
          </cell>
          <cell r="D146">
            <v>61</v>
          </cell>
        </row>
        <row r="147">
          <cell r="A147" t="str">
            <v>6281 СВИНИНА ДЕЛИКАТ. к/в мл/к в/у 0.3кг 45с  ОСТАНКИНО</v>
          </cell>
          <cell r="D147">
            <v>31</v>
          </cell>
        </row>
        <row r="148">
          <cell r="A148" t="str">
            <v>6297 ФИЛЕЙНЫЕ сос ц/о в/у 1/270 12шт_45с  ОСТАНКИНО</v>
          </cell>
          <cell r="D148">
            <v>176</v>
          </cell>
        </row>
        <row r="149">
          <cell r="A149" t="str">
            <v>6301 БАЛЫКОВАЯ СН в/к в/у  ОСТАНКИНО</v>
          </cell>
          <cell r="D149">
            <v>3.5209999999999999</v>
          </cell>
        </row>
        <row r="150">
          <cell r="A150" t="str">
            <v>6302 БАЛЫКОВАЯ СН в/к в/у 0.35кг 8шт.  ОСТАНКИНО</v>
          </cell>
          <cell r="D150">
            <v>15</v>
          </cell>
        </row>
        <row r="151">
          <cell r="A151" t="str">
            <v>6303 МЯСНЫЕ Папа может сос п/о мгс 1.5*3  ОСТАНКИНО</v>
          </cell>
          <cell r="D151">
            <v>29.866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624</v>
          </cell>
        </row>
        <row r="154">
          <cell r="A154" t="str">
            <v>6353 ЭКСТРА Папа может вар п/о 0.4кг 8шт.  ОСТАНКИНО</v>
          </cell>
          <cell r="D154">
            <v>316</v>
          </cell>
        </row>
        <row r="155">
          <cell r="A155" t="str">
            <v>6392 ФИЛЕЙНАЯ Папа может вар п/о 0.4кг. ОСТАНКИНО</v>
          </cell>
          <cell r="D155">
            <v>451</v>
          </cell>
        </row>
        <row r="156">
          <cell r="A156" t="str">
            <v>6427 КЛАССИЧЕСКАЯ ПМ вар п/о 0.35кг 8шт. ОСТАНКИНО</v>
          </cell>
          <cell r="D156">
            <v>104</v>
          </cell>
        </row>
        <row r="157">
          <cell r="A157" t="str">
            <v>6438 БОГАТЫРСКИЕ Папа Может сос п/о в/у 0,3кг  ОСТАНКИНО</v>
          </cell>
          <cell r="D157">
            <v>81</v>
          </cell>
        </row>
        <row r="158">
          <cell r="A158" t="str">
            <v>6448 СВИНИНА МАДЕРА с/к с/н в/у 1/100 10шт.   ОСТАНКИНО</v>
          </cell>
          <cell r="D158">
            <v>55</v>
          </cell>
        </row>
        <row r="159">
          <cell r="A159" t="str">
            <v>6450 БЕКОН с/к с/н в/у 1/100 10шт.  ОСТАНКИНО</v>
          </cell>
          <cell r="D159">
            <v>3</v>
          </cell>
        </row>
        <row r="160">
          <cell r="A160" t="str">
            <v>6453 ЭКСТРА Папа может с/к с/н в/у 1/100 14шт.   ОСТАНКИНО</v>
          </cell>
          <cell r="D160">
            <v>169</v>
          </cell>
        </row>
        <row r="161">
          <cell r="A161" t="str">
            <v>6454 АРОМАТНАЯ с/к с/н в/у 1/100 14шт.  ОСТАНКИНО</v>
          </cell>
          <cell r="D161">
            <v>117</v>
          </cell>
        </row>
        <row r="162">
          <cell r="A162" t="str">
            <v>6475 С СЫРОМ Папа может сос ц/о мгс 0.4кг6шт  ОСТАНКИНО</v>
          </cell>
          <cell r="D162">
            <v>59</v>
          </cell>
        </row>
        <row r="163">
          <cell r="A163" t="str">
            <v>6527 ШПИКАЧКИ СОЧНЫЕ ПМ сар б/о мгс 1*3 45с ОСТАНКИНО</v>
          </cell>
          <cell r="D163">
            <v>83.197000000000003</v>
          </cell>
        </row>
        <row r="164">
          <cell r="A164" t="str">
            <v>6562 СЕРВЕЛАТ КАРЕЛЬСКИЙ СН в/к в/у 0,28кг  ОСТАНКИНО</v>
          </cell>
          <cell r="D164">
            <v>128</v>
          </cell>
        </row>
        <row r="165">
          <cell r="A165" t="str">
            <v>6563 СЛИВОЧНЫЕ СН сос п/о мгс 1*6  ОСТАНКИНО</v>
          </cell>
          <cell r="D165">
            <v>6.26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66</v>
          </cell>
        </row>
        <row r="168">
          <cell r="A168" t="str">
            <v>6592 ДОКТОРСКАЯ СН вар п/о  ОСТАНКИНО</v>
          </cell>
          <cell r="D168">
            <v>12.145</v>
          </cell>
        </row>
        <row r="169">
          <cell r="A169" t="str">
            <v>6593 ДОКТОРСКАЯ СН вар п/о 0.45кг 8шт.  ОСТАНКИНО</v>
          </cell>
          <cell r="D169">
            <v>50</v>
          </cell>
        </row>
        <row r="170">
          <cell r="A170" t="str">
            <v>6594 МОЛОЧНАЯ СН вар п/о  ОСТАНКИНО</v>
          </cell>
          <cell r="D170">
            <v>16.114999999999998</v>
          </cell>
        </row>
        <row r="171">
          <cell r="A171" t="str">
            <v>6595 МОЛОЧНАЯ СН вар п/о 0.45кг 8шт.  ОСТАНКИНО</v>
          </cell>
          <cell r="D171">
            <v>40</v>
          </cell>
        </row>
        <row r="172">
          <cell r="A172" t="str">
            <v>6597 РУССКАЯ СН вар п/о 0.45кг 8шт.  ОСТАНКИНО</v>
          </cell>
          <cell r="D172">
            <v>1</v>
          </cell>
        </row>
        <row r="173">
          <cell r="A173" t="str">
            <v>6601 ГОВЯЖЬИ СН сос п/о мгс 1*6  ОСТАНКИНО</v>
          </cell>
          <cell r="D173">
            <v>16.977</v>
          </cell>
        </row>
        <row r="174">
          <cell r="A174" t="str">
            <v>6648 СОЧНЫЕ Папа может сар п/о мгс 1*3  ОСТАНКИНО</v>
          </cell>
          <cell r="D174">
            <v>5.27</v>
          </cell>
        </row>
        <row r="175">
          <cell r="A175" t="str">
            <v>6650 СОЧНЫЕ С СЫРОМ ПМ сар п/о мгс 1*3  ОСТАНКИНО</v>
          </cell>
          <cell r="D175">
            <v>4.1619999999999999</v>
          </cell>
        </row>
        <row r="176">
          <cell r="A176" t="str">
            <v>6658 АРОМАТНАЯ С ЧЕСНОЧКОМ СН в/к мтс 0.330кг  ОСТАНКИНО</v>
          </cell>
          <cell r="D176">
            <v>5</v>
          </cell>
        </row>
        <row r="177">
          <cell r="A177" t="str">
            <v>6661 СОЧНЫЙ ГРИЛЬ ПМ сос п/о мгс 1.5*4_Маяк  ОСТАНКИНО</v>
          </cell>
          <cell r="D177">
            <v>9.2799999999999994</v>
          </cell>
        </row>
        <row r="178">
          <cell r="A178" t="str">
            <v>6666 БОЯНСКАЯ Папа может п/к в/у 0,28кг 8 шт. ОСТАНКИНО</v>
          </cell>
          <cell r="D178">
            <v>210</v>
          </cell>
        </row>
        <row r="179">
          <cell r="A179" t="str">
            <v>6669 ВЕНСКАЯ САЛЯМИ п/к в/у 0.28кг 8шт  ОСТАНКИНО</v>
          </cell>
          <cell r="D179">
            <v>121</v>
          </cell>
        </row>
        <row r="180">
          <cell r="A180" t="str">
            <v>6683 СЕРВЕЛАТ ЗЕРНИСТЫЙ ПМ в/к в/у 0,35кг  ОСТАНКИНО</v>
          </cell>
          <cell r="D180">
            <v>324</v>
          </cell>
        </row>
        <row r="181">
          <cell r="A181" t="str">
            <v>6684 СЕРВЕЛАТ КАРЕЛЬСКИЙ ПМ в/к в/у 0.28кг  ОСТАНКИНО</v>
          </cell>
          <cell r="D181">
            <v>377</v>
          </cell>
        </row>
        <row r="182">
          <cell r="A182" t="str">
            <v>6689 СЕРВЕЛАТ ОХОТНИЧИЙ ПМ в/к в/у 0,35кг 8шт  ОСТАНКИНО</v>
          </cell>
          <cell r="D182">
            <v>597</v>
          </cell>
        </row>
        <row r="183">
          <cell r="A183" t="str">
            <v>6692 СЕРВЕЛАТ ПРИМА в/к в/у 0.28кг 8шт.  ОСТАНКИНО</v>
          </cell>
          <cell r="D183">
            <v>91</v>
          </cell>
        </row>
        <row r="184">
          <cell r="A184" t="str">
            <v>6697 СЕРВЕЛАТ ФИНСКИЙ ПМ в/к в/у 0,35кг 8шт.  ОСТАНКИНО</v>
          </cell>
          <cell r="D184">
            <v>745</v>
          </cell>
        </row>
        <row r="185">
          <cell r="A185" t="str">
            <v>6713 СОЧНЫЙ ГРИЛЬ ПМ сос п/о мгс 0.41кг 8шт.  ОСТАНКИНО</v>
          </cell>
          <cell r="D185">
            <v>166</v>
          </cell>
        </row>
        <row r="186">
          <cell r="A186" t="str">
            <v>6716 ОСОБАЯ Коровино (в сетке) 0.5кг 8шт.  ОСТАНКИНО</v>
          </cell>
          <cell r="D186">
            <v>26</v>
          </cell>
        </row>
        <row r="187">
          <cell r="A187" t="str">
            <v>6722 СОЧНЫЕ ПМ сос п/о мгс 0,41кг 10шт.  ОСТАНКИНО</v>
          </cell>
          <cell r="D187">
            <v>477</v>
          </cell>
        </row>
        <row r="188">
          <cell r="A188" t="str">
            <v>6726 СЛИВОЧНЫЕ ПМ сос п/о мгс 0.41кг 10шт.  ОСТАНКИНО</v>
          </cell>
          <cell r="D188">
            <v>199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2</v>
          </cell>
        </row>
        <row r="191">
          <cell r="A191" t="str">
            <v>БОНУС МОЛОЧНЫЕ ТРАДИЦ. сос п/о мгс 0.6кг_UZ (6083)</v>
          </cell>
          <cell r="D191">
            <v>167</v>
          </cell>
        </row>
        <row r="192">
          <cell r="A192" t="str">
            <v>БОНУС МОЛОЧНЫЕ ТРАДИЦ. сос п/о мгс 1*6_UZ (6082)</v>
          </cell>
          <cell r="D192">
            <v>47.206000000000003</v>
          </cell>
        </row>
        <row r="193">
          <cell r="A193" t="str">
            <v>БОНУС СОЧНЫЕ сос п/о мгс 0.41кг_UZ (6087)  ОСТАНКИНО</v>
          </cell>
          <cell r="D193">
            <v>91</v>
          </cell>
        </row>
        <row r="194">
          <cell r="A194" t="str">
            <v>БОНУС СОЧНЫЕ сос п/о мгс 1*6_UZ (6088)  ОСТАНКИНО</v>
          </cell>
          <cell r="D194">
            <v>9.3249999999999993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144</v>
          </cell>
        </row>
        <row r="196">
          <cell r="A196" t="str">
            <v>БОНУС_283  Сосиски Сочинки, ВЕС, ТМ Стародворье ПОКОМ</v>
          </cell>
          <cell r="D196">
            <v>35.033999999999999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23.469000000000001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87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58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34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14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84</v>
          </cell>
        </row>
        <row r="203">
          <cell r="A203" t="str">
            <v>Вацлавская вареная ВЕС СПК</v>
          </cell>
          <cell r="D203">
            <v>2.3919999999999999</v>
          </cell>
        </row>
        <row r="204">
          <cell r="A204" t="str">
            <v>Ветчина Вацлавская 400 гр.шт.  СПК</v>
          </cell>
          <cell r="D204">
            <v>7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151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225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86</v>
          </cell>
        </row>
        <row r="209">
          <cell r="A209" t="str">
            <v>Дельгаро с/в "Эликатессе" 140 гр.шт.  СПК</v>
          </cell>
          <cell r="D209">
            <v>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5</v>
          </cell>
        </row>
        <row r="211">
          <cell r="A211" t="str">
            <v>Докторская вареная термоус.пак. "Высокий вкус"  СПК</v>
          </cell>
          <cell r="D211">
            <v>8.9269999999999996</v>
          </cell>
        </row>
        <row r="212">
          <cell r="A212" t="str">
            <v>Жар-боллы с курочкой и сыром, ВЕС ТМ Зареченские  ПОКОМ</v>
          </cell>
          <cell r="D212">
            <v>34.4</v>
          </cell>
        </row>
        <row r="213">
          <cell r="A213" t="str">
            <v>Жар-ладушки с мясом ТМ Зареченские ВЕС ПОКОМ</v>
          </cell>
          <cell r="D213">
            <v>48.1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3.7</v>
          </cell>
        </row>
        <row r="216">
          <cell r="A216" t="str">
            <v>ЖАР-мени ВЕС ТМ Зареченские  ПОКОМ</v>
          </cell>
          <cell r="D216">
            <v>22</v>
          </cell>
        </row>
        <row r="217">
          <cell r="A217" t="str">
            <v>Карбонад Юбилейный термоус.пак.  СПК</v>
          </cell>
          <cell r="D217">
            <v>3.5379999999999998</v>
          </cell>
        </row>
        <row r="218">
          <cell r="A218" t="str">
            <v>Каша гречневая с говядиной "СПК" ж/б 0,340 кг.шт. термоус. пл. ЧМК  СПК</v>
          </cell>
          <cell r="D218">
            <v>16</v>
          </cell>
        </row>
        <row r="219">
          <cell r="A219" t="str">
            <v>Каша перловая с говядиной "СПК" ж/б 0,340 кг.шт. термоус. пл. ЧМК СПК</v>
          </cell>
          <cell r="D219">
            <v>11</v>
          </cell>
        </row>
        <row r="220">
          <cell r="A220" t="str">
            <v>Классика с/к 235 гр.шт. "Высокий вкус"  СПК</v>
          </cell>
          <cell r="D220">
            <v>35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72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108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108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104</v>
          </cell>
        </row>
        <row r="227">
          <cell r="A227" t="str">
            <v>Ла Фаворте с/в "Эликатессе" 140 гр.шт.  СПК</v>
          </cell>
          <cell r="D227">
            <v>9</v>
          </cell>
        </row>
        <row r="228">
          <cell r="A228" t="str">
            <v>Любительская вареная термоус.пак. "Высокий вкус"  СПК</v>
          </cell>
          <cell r="D228">
            <v>11.206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14.4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40.700000000000003</v>
          </cell>
        </row>
        <row r="231">
          <cell r="A231" t="str">
            <v>Мусульманская вареная "Просто выгодно"  СПК</v>
          </cell>
          <cell r="D231">
            <v>12.173999999999999</v>
          </cell>
        </row>
        <row r="232">
          <cell r="A232" t="str">
            <v>Мусульманская п/к "Просто выгодно" термофор.пак.  СПК</v>
          </cell>
          <cell r="D232">
            <v>8.0500000000000007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199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170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215</v>
          </cell>
        </row>
        <row r="236">
          <cell r="A236" t="str">
            <v>Наггетсы Хрустящие ТМ Зареченские. ВЕС ПОКОМ</v>
          </cell>
          <cell r="D236">
            <v>60</v>
          </cell>
        </row>
        <row r="237">
          <cell r="A237" t="str">
            <v>Оригинальная с перцем с/к  СПК</v>
          </cell>
          <cell r="D237">
            <v>87.953999999999994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864</v>
          </cell>
        </row>
        <row r="239">
          <cell r="A239" t="str">
            <v>Особая вареная  СПК</v>
          </cell>
          <cell r="D239">
            <v>2.3980000000000001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27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14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30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74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54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34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288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310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322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261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55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227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73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90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143</v>
          </cell>
        </row>
        <row r="259">
          <cell r="A259" t="str">
            <v>Пельмени Сочные сфера 0,9 кг ТМ Стародворье ПОКОМ</v>
          </cell>
          <cell r="D259">
            <v>37</v>
          </cell>
        </row>
        <row r="260">
          <cell r="A260" t="str">
            <v>По-Австрийски с/к 260 гр.шт. "Высокий вкус"  СПК</v>
          </cell>
          <cell r="D260">
            <v>14</v>
          </cell>
        </row>
        <row r="261">
          <cell r="A261" t="str">
            <v>Покровская вареная 0,47 кг шт.  СПК</v>
          </cell>
          <cell r="D261">
            <v>8</v>
          </cell>
        </row>
        <row r="262">
          <cell r="A262" t="str">
            <v>Салями Трюфель с/в "Эликатессе" 0,16 кг.шт.  СПК</v>
          </cell>
          <cell r="D262">
            <v>5</v>
          </cell>
        </row>
        <row r="263">
          <cell r="A263" t="str">
            <v>Салями Финская с/к 235 гр.шт. "Высокий вкус"  СПК</v>
          </cell>
          <cell r="D263">
            <v>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31.571999999999999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19.565000000000001</v>
          </cell>
        </row>
        <row r="266">
          <cell r="A266" t="str">
            <v>Семейная с чесночком вареная (СПК+СКМ)  СПК</v>
          </cell>
          <cell r="D266">
            <v>138.88</v>
          </cell>
        </row>
        <row r="267">
          <cell r="A267" t="str">
            <v>Семейная с чесночком Экстра вареная  СПК</v>
          </cell>
          <cell r="D267">
            <v>4.8499999999999996</v>
          </cell>
        </row>
        <row r="268">
          <cell r="A268" t="str">
            <v>Семейная с чесночком Экстра вареная 0,5 кг.шт.  СПК</v>
          </cell>
          <cell r="D268">
            <v>6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8</v>
          </cell>
        </row>
        <row r="270">
          <cell r="A270" t="str">
            <v>Сервелат Финский в/к 0,38 кг.шт. термофор.пак.  СПК</v>
          </cell>
          <cell r="D270">
            <v>8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36</v>
          </cell>
        </row>
        <row r="272">
          <cell r="A272" t="str">
            <v>Сибирская особая с/к 0,235 кг шт.  СПК</v>
          </cell>
          <cell r="D272">
            <v>25</v>
          </cell>
        </row>
        <row r="273">
          <cell r="A273" t="str">
            <v>Славянская п/к 0,38 кг шт.термофор.пак.  СПК</v>
          </cell>
          <cell r="D273">
            <v>3</v>
          </cell>
        </row>
        <row r="274">
          <cell r="A274" t="str">
            <v>Сосиски "Баварские" 0,36 кг.шт. вак.упак.  СПК</v>
          </cell>
          <cell r="D274">
            <v>11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75.83</v>
          </cell>
        </row>
        <row r="276">
          <cell r="A276" t="str">
            <v>Сосиски "Молочные" 0,36 кг.шт. вак.упак.  СПК</v>
          </cell>
          <cell r="D276">
            <v>11</v>
          </cell>
        </row>
        <row r="277">
          <cell r="A277" t="str">
            <v>Сосиски Мусульманские "Просто выгодно" (в ср.защ.атм.)  СПК</v>
          </cell>
          <cell r="D277">
            <v>20.5</v>
          </cell>
        </row>
        <row r="278">
          <cell r="A278" t="str">
            <v>Сосиски Хот-дог ВЕС (лоток с ср.защ.атм.)   СПК</v>
          </cell>
          <cell r="D278">
            <v>25.463000000000001</v>
          </cell>
        </row>
        <row r="279">
          <cell r="A279" t="str">
            <v>Торо Неро с/в "Эликатессе" 140 гр.шт.  СПК</v>
          </cell>
          <cell r="D279">
            <v>1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58</v>
          </cell>
        </row>
        <row r="283">
          <cell r="A283" t="str">
            <v>Фестивальная с/к ВЕС   СПК</v>
          </cell>
          <cell r="D283">
            <v>16.428999999999998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Хинкали Классические ТМ Зареченские ВЕС ПОКОМ</v>
          </cell>
          <cell r="D285">
            <v>10</v>
          </cell>
        </row>
        <row r="286">
          <cell r="A286" t="str">
            <v>Хотстеры ТМ Горячая штучка ТС Хотстеры 0,25 кг зам  ПОКОМ</v>
          </cell>
          <cell r="D286">
            <v>127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21</v>
          </cell>
        </row>
        <row r="288">
          <cell r="A288" t="str">
            <v>Хрустящие крылышки ТМ Горячая штучка 0,3 кг зам  ПОКОМ</v>
          </cell>
          <cell r="D288">
            <v>24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7.2</v>
          </cell>
        </row>
        <row r="290">
          <cell r="A290" t="str">
            <v>Хрустящие крылышки. В панировке куриные жареные.ВЕС  ПОКОМ</v>
          </cell>
          <cell r="D290">
            <v>1.8</v>
          </cell>
        </row>
        <row r="291">
          <cell r="A291" t="str">
            <v>Чебупай сочное яблоко ТМ Горячая штучка 0,2 кг зам.  ПОКОМ</v>
          </cell>
          <cell r="D291">
            <v>11</v>
          </cell>
        </row>
        <row r="292">
          <cell r="A292" t="str">
            <v>Чебупай спелая вишня ТМ Горячая штучка 0,2 кг зам.  ПОКОМ</v>
          </cell>
          <cell r="D292">
            <v>28</v>
          </cell>
        </row>
        <row r="293">
          <cell r="A293" t="str">
            <v>Чебупели Курочка гриль ТМ Горячая штучка, 0,3 кг зам  ПОКОМ</v>
          </cell>
          <cell r="D293">
            <v>21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252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272</v>
          </cell>
        </row>
        <row r="296">
          <cell r="A296" t="str">
            <v>Чебуреки сочные ВЕС ТМ Зареченские  ПОКОМ</v>
          </cell>
          <cell r="D296">
            <v>75</v>
          </cell>
        </row>
        <row r="297">
          <cell r="A297" t="str">
            <v>Шпикачки Русские (черева) (в ср.защ.атм.) "Высокий вкус"  СПК</v>
          </cell>
          <cell r="D297">
            <v>19.349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10</v>
          </cell>
        </row>
        <row r="299">
          <cell r="A299" t="str">
            <v>Юбилейная с/к 0,10 кг.шт. нарезка (лоток с ср.защ.атм.)  СПК</v>
          </cell>
          <cell r="D299">
            <v>26</v>
          </cell>
        </row>
        <row r="300">
          <cell r="A300" t="str">
            <v>Юбилейная с/к 0,235 кг.шт.  СПК</v>
          </cell>
          <cell r="D300">
            <v>131</v>
          </cell>
        </row>
        <row r="301">
          <cell r="A301" t="str">
            <v>Итого</v>
          </cell>
          <cell r="D301">
            <v>30369.425999999999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4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3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.33203125" style="5" customWidth="1"/>
    <col min="22" max="22" width="6.6640625" style="5" bestFit="1" customWidth="1"/>
    <col min="23" max="23" width="6.5" style="5" bestFit="1" customWidth="1"/>
    <col min="24" max="24" width="6.6640625" style="5" customWidth="1"/>
    <col min="25" max="25" width="5.6640625" style="5" bestFit="1" customWidth="1"/>
    <col min="26" max="26" width="6.33203125" style="5" bestFit="1" customWidth="1"/>
    <col min="27" max="28" width="1" style="5" customWidth="1"/>
    <col min="29" max="32" width="6.6640625" style="5" bestFit="1" customWidth="1"/>
    <col min="33" max="33" width="9.1640625" style="5" customWidth="1"/>
    <col min="34" max="34" width="6.6640625" style="5" bestFit="1" customWidth="1"/>
    <col min="35" max="35" width="1.33203125" style="5" customWidth="1"/>
    <col min="36" max="37" width="1.832031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H3" s="15" t="s">
        <v>138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133</v>
      </c>
      <c r="AI4" s="11" t="s">
        <v>133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134</v>
      </c>
      <c r="M5" s="14" t="s">
        <v>135</v>
      </c>
      <c r="N5" s="14" t="s">
        <v>136</v>
      </c>
      <c r="O5" s="14" t="s">
        <v>137</v>
      </c>
      <c r="W5" s="14" t="s">
        <v>139</v>
      </c>
      <c r="AD5" s="14" t="s">
        <v>140</v>
      </c>
      <c r="AE5" s="14" t="s">
        <v>141</v>
      </c>
      <c r="AF5" s="14" t="s">
        <v>134</v>
      </c>
      <c r="AH5" s="14" t="s">
        <v>139</v>
      </c>
    </row>
    <row r="6" spans="1:36" ht="11.1" customHeight="1" x14ac:dyDescent="0.2">
      <c r="A6" s="6"/>
      <c r="B6" s="6"/>
      <c r="C6" s="3"/>
      <c r="D6" s="3"/>
      <c r="E6" s="9">
        <f>SUM(E7:E126)</f>
        <v>120783.93199999999</v>
      </c>
      <c r="F6" s="9">
        <f>SUM(F7:F126)</f>
        <v>66782.853999999992</v>
      </c>
      <c r="J6" s="9">
        <f>SUM(J7:J126)</f>
        <v>121397.546</v>
      </c>
      <c r="K6" s="9">
        <f t="shared" ref="K6:W6" si="0">SUM(K7:K126)</f>
        <v>-613.61399999999878</v>
      </c>
      <c r="L6" s="9">
        <f t="shared" si="0"/>
        <v>27810</v>
      </c>
      <c r="M6" s="9">
        <f t="shared" si="0"/>
        <v>2000</v>
      </c>
      <c r="N6" s="9">
        <f t="shared" si="0"/>
        <v>27260</v>
      </c>
      <c r="O6" s="9">
        <f t="shared" si="0"/>
        <v>20610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20203.970799999996</v>
      </c>
      <c r="W6" s="9">
        <f t="shared" si="0"/>
        <v>20000</v>
      </c>
      <c r="Z6" s="9">
        <f t="shared" ref="Z6" si="1">SUM(Z7:Z126)</f>
        <v>7192.0779999999995</v>
      </c>
      <c r="AA6" s="9">
        <f t="shared" ref="AA6" si="2">SUM(AA7:AA126)</f>
        <v>0</v>
      </c>
      <c r="AB6" s="9">
        <f t="shared" ref="AB6" si="3">SUM(AB7:AB126)</f>
        <v>0</v>
      </c>
      <c r="AC6" s="9">
        <f t="shared" ref="AC6" si="4">SUM(AC7:AC126)</f>
        <v>12572</v>
      </c>
      <c r="AD6" s="9">
        <f t="shared" ref="AD6" si="5">SUM(AD7:AD126)</f>
        <v>21385.769999999997</v>
      </c>
      <c r="AE6" s="9">
        <f t="shared" ref="AE6" si="6">SUM(AE7:AE126)</f>
        <v>21039.705599999998</v>
      </c>
      <c r="AF6" s="9">
        <f t="shared" ref="AF6" si="7">SUM(AF7:AF126)</f>
        <v>13995.222</v>
      </c>
      <c r="AH6" s="9">
        <f t="shared" ref="AH6" si="8">SUM(AH7:AH126)</f>
        <v>12417.6</v>
      </c>
    </row>
    <row r="7" spans="1:36" s="1" customFormat="1" ht="11.1" customHeight="1" outlineLevel="1" x14ac:dyDescent="0.2">
      <c r="A7" s="7" t="s">
        <v>9</v>
      </c>
      <c r="B7" s="7" t="s">
        <v>8</v>
      </c>
      <c r="C7" s="8">
        <v>67.582999999999998</v>
      </c>
      <c r="D7" s="8">
        <v>69.5</v>
      </c>
      <c r="E7" s="8">
        <v>55.002000000000002</v>
      </c>
      <c r="F7" s="8">
        <v>58.396000000000001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52.002000000000002</v>
      </c>
      <c r="K7" s="13">
        <f>E7-J7</f>
        <v>3</v>
      </c>
      <c r="L7" s="13">
        <f>VLOOKUP(A:A,[1]TDSheet!$A:$M,13,0)</f>
        <v>0</v>
      </c>
      <c r="M7" s="13"/>
      <c r="N7" s="13">
        <f>VLOOKUP(A:A,[1]TDSheet!$A:$N,14,0)</f>
        <v>10</v>
      </c>
      <c r="O7" s="13">
        <f>VLOOKUP(A:A,[1]TDSheet!$A:$W,23,0)</f>
        <v>0</v>
      </c>
      <c r="P7" s="13"/>
      <c r="Q7" s="13"/>
      <c r="R7" s="13"/>
      <c r="S7" s="13"/>
      <c r="T7" s="13"/>
      <c r="U7" s="13"/>
      <c r="V7" s="13">
        <f>(E7-Z7-AC7)/5</f>
        <v>11.000400000000001</v>
      </c>
      <c r="W7" s="16">
        <v>20</v>
      </c>
      <c r="X7" s="17">
        <f>(F7+L7+M7+N7+O7+W7)/V7</f>
        <v>8.03570779244391</v>
      </c>
      <c r="Y7" s="13"/>
      <c r="Z7" s="13">
        <f>VLOOKUP(A:A,[1]TDSheet!$A:$Z,26,0)</f>
        <v>0</v>
      </c>
      <c r="AA7" s="13"/>
      <c r="AB7" s="13"/>
      <c r="AC7" s="13">
        <f>VLOOKUP(A:A,[1]TDSheet!$A:$AC,29,0)</f>
        <v>0</v>
      </c>
      <c r="AD7" s="13">
        <f>VLOOKUP(A:A,[1]TDSheet!$A:$AD,30,0)</f>
        <v>16.3124</v>
      </c>
      <c r="AE7" s="13">
        <f>VLOOKUP(A:A,[1]TDSheet!$A:$AE,31,0)</f>
        <v>11.803999999999998</v>
      </c>
      <c r="AF7" s="13">
        <f>VLOOKUP(A:A,[3]TDSheet!$A:$D,4,0)</f>
        <v>11.305</v>
      </c>
      <c r="AG7" s="13">
        <f>VLOOKUP(A:A,[1]TDSheet!$A:$AG,33,0)</f>
        <v>0</v>
      </c>
      <c r="AH7" s="13">
        <f>W7*H7</f>
        <v>20</v>
      </c>
      <c r="AI7" s="13"/>
      <c r="AJ7" s="13"/>
    </row>
    <row r="8" spans="1:36" s="1" customFormat="1" ht="11.1" customHeight="1" outlineLevel="1" x14ac:dyDescent="0.2">
      <c r="A8" s="7" t="s">
        <v>10</v>
      </c>
      <c r="B8" s="7" t="s">
        <v>8</v>
      </c>
      <c r="C8" s="8">
        <v>775.30100000000004</v>
      </c>
      <c r="D8" s="8">
        <v>953.37800000000004</v>
      </c>
      <c r="E8" s="8">
        <v>1019.765</v>
      </c>
      <c r="F8" s="8">
        <v>631.45600000000002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978.32600000000002</v>
      </c>
      <c r="K8" s="13">
        <f t="shared" ref="K8:K71" si="9">E8-J8</f>
        <v>41.438999999999965</v>
      </c>
      <c r="L8" s="13">
        <f>VLOOKUP(A:A,[1]TDSheet!$A:$M,13,0)</f>
        <v>250</v>
      </c>
      <c r="M8" s="13"/>
      <c r="N8" s="13">
        <f>VLOOKUP(A:A,[1]TDSheet!$A:$N,14,0)</f>
        <v>250</v>
      </c>
      <c r="O8" s="13">
        <f>VLOOKUP(A:A,[1]TDSheet!$A:$W,23,0)</f>
        <v>0</v>
      </c>
      <c r="P8" s="13"/>
      <c r="Q8" s="13"/>
      <c r="R8" s="13"/>
      <c r="S8" s="13"/>
      <c r="T8" s="13"/>
      <c r="U8" s="13"/>
      <c r="V8" s="13">
        <f t="shared" ref="V8:V71" si="10">(E8-Z8-AC8)/5</f>
        <v>171.2792</v>
      </c>
      <c r="W8" s="16"/>
      <c r="X8" s="17">
        <f t="shared" ref="X8:X71" si="11">(F8+L8+M8+N8+O8+W8)/V8</f>
        <v>6.6059159547685891</v>
      </c>
      <c r="Y8" s="13"/>
      <c r="Z8" s="13">
        <f>VLOOKUP(A:A,[1]TDSheet!$A:$Z,26,0)</f>
        <v>163.369</v>
      </c>
      <c r="AA8" s="13"/>
      <c r="AB8" s="13"/>
      <c r="AC8" s="13">
        <f>VLOOKUP(A:A,[1]TDSheet!$A:$AC,29,0)</f>
        <v>0</v>
      </c>
      <c r="AD8" s="13">
        <f>VLOOKUP(A:A,[1]TDSheet!$A:$AD,30,0)</f>
        <v>181.67939999999999</v>
      </c>
      <c r="AE8" s="13">
        <f>VLOOKUP(A:A,[1]TDSheet!$A:$AE,31,0)</f>
        <v>170.21620000000001</v>
      </c>
      <c r="AF8" s="13">
        <f>VLOOKUP(A:A,[3]TDSheet!$A:$D,4,0)</f>
        <v>44.627000000000002</v>
      </c>
      <c r="AG8" s="13" t="str">
        <f>VLOOKUP(A:A,[1]TDSheet!$A:$AG,33,0)</f>
        <v>проддек</v>
      </c>
      <c r="AH8" s="13">
        <f t="shared" ref="AH8:AH71" si="12">W8*H8</f>
        <v>0</v>
      </c>
      <c r="AI8" s="13"/>
      <c r="AJ8" s="13"/>
    </row>
    <row r="9" spans="1:36" s="1" customFormat="1" ht="11.1" customHeight="1" outlineLevel="1" x14ac:dyDescent="0.2">
      <c r="A9" s="7" t="s">
        <v>11</v>
      </c>
      <c r="B9" s="7" t="s">
        <v>8</v>
      </c>
      <c r="C9" s="8">
        <v>266.87599999999998</v>
      </c>
      <c r="D9" s="8">
        <v>1127.9739999999999</v>
      </c>
      <c r="E9" s="8">
        <v>616.11699999999996</v>
      </c>
      <c r="F9" s="8">
        <v>302.86200000000002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599.71799999999996</v>
      </c>
      <c r="K9" s="13">
        <f t="shared" si="9"/>
        <v>16.399000000000001</v>
      </c>
      <c r="L9" s="13">
        <f>VLOOKUP(A:A,[1]TDSheet!$A:$M,13,0)</f>
        <v>100</v>
      </c>
      <c r="M9" s="13"/>
      <c r="N9" s="13">
        <f>VLOOKUP(A:A,[1]TDSheet!$A:$N,14,0)</f>
        <v>100</v>
      </c>
      <c r="O9" s="13">
        <f>VLOOKUP(A:A,[1]TDSheet!$A:$W,23,0)</f>
        <v>30</v>
      </c>
      <c r="P9" s="13"/>
      <c r="Q9" s="13"/>
      <c r="R9" s="13"/>
      <c r="S9" s="13"/>
      <c r="T9" s="13"/>
      <c r="U9" s="13"/>
      <c r="V9" s="13">
        <f t="shared" si="10"/>
        <v>82.783999999999992</v>
      </c>
      <c r="W9" s="16">
        <v>100</v>
      </c>
      <c r="X9" s="17">
        <f t="shared" si="11"/>
        <v>7.6447381136451504</v>
      </c>
      <c r="Y9" s="13"/>
      <c r="Z9" s="13">
        <f>VLOOKUP(A:A,[1]TDSheet!$A:$Z,26,0)</f>
        <v>202.197</v>
      </c>
      <c r="AA9" s="13"/>
      <c r="AB9" s="13"/>
      <c r="AC9" s="13">
        <f>VLOOKUP(A:A,[1]TDSheet!$A:$AC,29,0)</f>
        <v>0</v>
      </c>
      <c r="AD9" s="13">
        <f>VLOOKUP(A:A,[1]TDSheet!$A:$AD,30,0)</f>
        <v>92.029399999999995</v>
      </c>
      <c r="AE9" s="13">
        <f>VLOOKUP(A:A,[1]TDSheet!$A:$AE,31,0)</f>
        <v>90.691400000000002</v>
      </c>
      <c r="AF9" s="13">
        <f>VLOOKUP(A:A,[3]TDSheet!$A:$D,4,0)</f>
        <v>64.935000000000002</v>
      </c>
      <c r="AG9" s="13" t="e">
        <f>VLOOKUP(A:A,[1]TDSheet!$A:$AG,33,0)</f>
        <v>#N/A</v>
      </c>
      <c r="AH9" s="13">
        <f t="shared" si="12"/>
        <v>100</v>
      </c>
      <c r="AI9" s="13"/>
      <c r="AJ9" s="13"/>
    </row>
    <row r="10" spans="1:36" s="1" customFormat="1" ht="11.1" customHeight="1" outlineLevel="1" x14ac:dyDescent="0.2">
      <c r="A10" s="7" t="s">
        <v>12</v>
      </c>
      <c r="B10" s="7" t="s">
        <v>8</v>
      </c>
      <c r="C10" s="8">
        <v>939.23</v>
      </c>
      <c r="D10" s="8">
        <v>3593.0430000000001</v>
      </c>
      <c r="E10" s="8">
        <v>2564.2220000000002</v>
      </c>
      <c r="F10" s="8">
        <v>1271.7080000000001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2420.7260000000001</v>
      </c>
      <c r="K10" s="13">
        <f t="shared" si="9"/>
        <v>143.49600000000009</v>
      </c>
      <c r="L10" s="13">
        <f>VLOOKUP(A:A,[1]TDSheet!$A:$M,13,0)</f>
        <v>600</v>
      </c>
      <c r="M10" s="13"/>
      <c r="N10" s="13">
        <f>VLOOKUP(A:A,[1]TDSheet!$A:$N,14,0)</f>
        <v>500</v>
      </c>
      <c r="O10" s="13">
        <f>VLOOKUP(A:A,[1]TDSheet!$A:$W,23,0)</f>
        <v>200</v>
      </c>
      <c r="P10" s="13"/>
      <c r="Q10" s="13"/>
      <c r="R10" s="13"/>
      <c r="S10" s="13"/>
      <c r="T10" s="13"/>
      <c r="U10" s="13"/>
      <c r="V10" s="13">
        <f t="shared" si="10"/>
        <v>370.54600000000005</v>
      </c>
      <c r="W10" s="16">
        <v>200</v>
      </c>
      <c r="X10" s="17">
        <f t="shared" si="11"/>
        <v>7.4800645533887824</v>
      </c>
      <c r="Y10" s="13"/>
      <c r="Z10" s="13">
        <f>VLOOKUP(A:A,[1]TDSheet!$A:$Z,26,0)</f>
        <v>711.49199999999996</v>
      </c>
      <c r="AA10" s="13"/>
      <c r="AB10" s="13"/>
      <c r="AC10" s="13">
        <f>VLOOKUP(A:A,[1]TDSheet!$A:$AC,29,0)</f>
        <v>0</v>
      </c>
      <c r="AD10" s="13">
        <f>VLOOKUP(A:A,[1]TDSheet!$A:$AD,30,0)</f>
        <v>357.78440000000001</v>
      </c>
      <c r="AE10" s="13">
        <f>VLOOKUP(A:A,[1]TDSheet!$A:$AE,31,0)</f>
        <v>404.411</v>
      </c>
      <c r="AF10" s="13">
        <f>VLOOKUP(A:A,[3]TDSheet!$A:$D,4,0)</f>
        <v>98.974999999999994</v>
      </c>
      <c r="AG10" s="13" t="str">
        <f>VLOOKUP(A:A,[1]TDSheet!$A:$AG,33,0)</f>
        <v>проддек</v>
      </c>
      <c r="AH10" s="13">
        <f t="shared" si="12"/>
        <v>200</v>
      </c>
      <c r="AI10" s="13"/>
      <c r="AJ10" s="13"/>
    </row>
    <row r="11" spans="1:36" s="1" customFormat="1" ht="11.1" customHeight="1" outlineLevel="1" x14ac:dyDescent="0.2">
      <c r="A11" s="7" t="s">
        <v>13</v>
      </c>
      <c r="B11" s="7" t="s">
        <v>8</v>
      </c>
      <c r="C11" s="8">
        <v>176.184</v>
      </c>
      <c r="D11" s="8">
        <v>253.648</v>
      </c>
      <c r="E11" s="8">
        <v>149.834</v>
      </c>
      <c r="F11" s="8">
        <v>72.775999999999996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147.55799999999999</v>
      </c>
      <c r="K11" s="13">
        <f t="shared" si="9"/>
        <v>2.2760000000000105</v>
      </c>
      <c r="L11" s="13">
        <f>VLOOKUP(A:A,[1]TDSheet!$A:$M,13,0)</f>
        <v>30</v>
      </c>
      <c r="M11" s="13"/>
      <c r="N11" s="13">
        <f>VLOOKUP(A:A,[1]TDSheet!$A:$N,14,0)</f>
        <v>40</v>
      </c>
      <c r="O11" s="13">
        <f>VLOOKUP(A:A,[1]TDSheet!$A:$W,23,0)</f>
        <v>20</v>
      </c>
      <c r="P11" s="13"/>
      <c r="Q11" s="13"/>
      <c r="R11" s="13"/>
      <c r="S11" s="13"/>
      <c r="T11" s="13"/>
      <c r="U11" s="13"/>
      <c r="V11" s="13">
        <f t="shared" si="10"/>
        <v>29.966799999999999</v>
      </c>
      <c r="W11" s="16">
        <v>50</v>
      </c>
      <c r="X11" s="17">
        <f t="shared" si="11"/>
        <v>7.1003910994834287</v>
      </c>
      <c r="Y11" s="13"/>
      <c r="Z11" s="13">
        <f>VLOOKUP(A:A,[1]TDSheet!$A:$Z,26,0)</f>
        <v>0</v>
      </c>
      <c r="AA11" s="13"/>
      <c r="AB11" s="13"/>
      <c r="AC11" s="13">
        <f>VLOOKUP(A:A,[1]TDSheet!$A:$AC,29,0)</f>
        <v>0</v>
      </c>
      <c r="AD11" s="13">
        <f>VLOOKUP(A:A,[1]TDSheet!$A:$AD,30,0)</f>
        <v>31.156799999999997</v>
      </c>
      <c r="AE11" s="13">
        <f>VLOOKUP(A:A,[1]TDSheet!$A:$AE,31,0)</f>
        <v>27.890999999999998</v>
      </c>
      <c r="AF11" s="13">
        <f>VLOOKUP(A:A,[3]TDSheet!$A:$D,4,0)</f>
        <v>38.314999999999998</v>
      </c>
      <c r="AG11" s="13" t="e">
        <f>VLOOKUP(A:A,[1]TDSheet!$A:$AG,33,0)</f>
        <v>#N/A</v>
      </c>
      <c r="AH11" s="13">
        <f t="shared" si="12"/>
        <v>50</v>
      </c>
      <c r="AI11" s="13"/>
      <c r="AJ11" s="13"/>
    </row>
    <row r="12" spans="1:36" s="1" customFormat="1" ht="11.1" customHeight="1" outlineLevel="1" x14ac:dyDescent="0.2">
      <c r="A12" s="7" t="s">
        <v>15</v>
      </c>
      <c r="B12" s="7" t="s">
        <v>14</v>
      </c>
      <c r="C12" s="8">
        <v>185</v>
      </c>
      <c r="D12" s="8">
        <v>38</v>
      </c>
      <c r="E12" s="8">
        <v>168</v>
      </c>
      <c r="F12" s="8">
        <v>52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176</v>
      </c>
      <c r="K12" s="13">
        <f t="shared" si="9"/>
        <v>-8</v>
      </c>
      <c r="L12" s="13">
        <f>VLOOKUP(A:A,[1]TDSheet!$A:$M,13,0)</f>
        <v>50</v>
      </c>
      <c r="M12" s="13"/>
      <c r="N12" s="13">
        <f>VLOOKUP(A:A,[1]TDSheet!$A:$N,14,0)</f>
        <v>40</v>
      </c>
      <c r="O12" s="13">
        <f>VLOOKUP(A:A,[1]TDSheet!$A:$W,23,0)</f>
        <v>60</v>
      </c>
      <c r="P12" s="13"/>
      <c r="Q12" s="13"/>
      <c r="R12" s="13"/>
      <c r="S12" s="13"/>
      <c r="T12" s="13"/>
      <c r="U12" s="13"/>
      <c r="V12" s="13">
        <f t="shared" si="10"/>
        <v>33.6</v>
      </c>
      <c r="W12" s="16">
        <v>30</v>
      </c>
      <c r="X12" s="17">
        <f t="shared" si="11"/>
        <v>6.9047619047619042</v>
      </c>
      <c r="Y12" s="13"/>
      <c r="Z12" s="13">
        <f>VLOOKUP(A:A,[1]TDSheet!$A:$Z,26,0)</f>
        <v>0</v>
      </c>
      <c r="AA12" s="13"/>
      <c r="AB12" s="13"/>
      <c r="AC12" s="13">
        <f>VLOOKUP(A:A,[1]TDSheet!$A:$AC,29,0)</f>
        <v>0</v>
      </c>
      <c r="AD12" s="13">
        <f>VLOOKUP(A:A,[1]TDSheet!$A:$AD,30,0)</f>
        <v>38.799999999999997</v>
      </c>
      <c r="AE12" s="13">
        <f>VLOOKUP(A:A,[1]TDSheet!$A:$AE,31,0)</f>
        <v>30.2</v>
      </c>
      <c r="AF12" s="13">
        <f>VLOOKUP(A:A,[3]TDSheet!$A:$D,4,0)</f>
        <v>30</v>
      </c>
      <c r="AG12" s="13">
        <f>VLOOKUP(A:A,[1]TDSheet!$A:$AG,33,0)</f>
        <v>0</v>
      </c>
      <c r="AH12" s="13">
        <f t="shared" si="12"/>
        <v>15</v>
      </c>
      <c r="AI12" s="13"/>
      <c r="AJ12" s="13"/>
    </row>
    <row r="13" spans="1:36" s="1" customFormat="1" ht="11.1" customHeight="1" outlineLevel="1" x14ac:dyDescent="0.2">
      <c r="A13" s="7" t="s">
        <v>16</v>
      </c>
      <c r="B13" s="7" t="s">
        <v>14</v>
      </c>
      <c r="C13" s="8">
        <v>675</v>
      </c>
      <c r="D13" s="8">
        <v>2327</v>
      </c>
      <c r="E13" s="8">
        <v>1890</v>
      </c>
      <c r="F13" s="8">
        <v>510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1923</v>
      </c>
      <c r="K13" s="13">
        <f t="shared" si="9"/>
        <v>-33</v>
      </c>
      <c r="L13" s="13">
        <f>VLOOKUP(A:A,[1]TDSheet!$A:$M,13,0)</f>
        <v>300</v>
      </c>
      <c r="M13" s="13"/>
      <c r="N13" s="13">
        <f>VLOOKUP(A:A,[1]TDSheet!$A:$N,14,0)</f>
        <v>300</v>
      </c>
      <c r="O13" s="13">
        <f>VLOOKUP(A:A,[1]TDSheet!$A:$W,23,0)</f>
        <v>200</v>
      </c>
      <c r="P13" s="13"/>
      <c r="Q13" s="13"/>
      <c r="R13" s="13"/>
      <c r="S13" s="13"/>
      <c r="T13" s="13"/>
      <c r="U13" s="13"/>
      <c r="V13" s="13">
        <f t="shared" si="10"/>
        <v>218</v>
      </c>
      <c r="W13" s="16">
        <v>300</v>
      </c>
      <c r="X13" s="17">
        <f t="shared" si="11"/>
        <v>7.3853211009174311</v>
      </c>
      <c r="Y13" s="13"/>
      <c r="Z13" s="13">
        <f>VLOOKUP(A:A,[1]TDSheet!$A:$Z,26,0)</f>
        <v>0</v>
      </c>
      <c r="AA13" s="13"/>
      <c r="AB13" s="13"/>
      <c r="AC13" s="13">
        <f>VLOOKUP(A:A,[1]TDSheet!$A:$AC,29,0)</f>
        <v>800</v>
      </c>
      <c r="AD13" s="13">
        <f>VLOOKUP(A:A,[1]TDSheet!$A:$AD,30,0)</f>
        <v>211.4</v>
      </c>
      <c r="AE13" s="13">
        <f>VLOOKUP(A:A,[1]TDSheet!$A:$AE,31,0)</f>
        <v>215.4</v>
      </c>
      <c r="AF13" s="13">
        <f>VLOOKUP(A:A,[3]TDSheet!$A:$D,4,0)</f>
        <v>236</v>
      </c>
      <c r="AG13" s="13" t="str">
        <f>VLOOKUP(A:A,[1]TDSheet!$A:$AG,33,0)</f>
        <v>?????</v>
      </c>
      <c r="AH13" s="13">
        <f t="shared" si="12"/>
        <v>120</v>
      </c>
      <c r="AI13" s="13"/>
      <c r="AJ13" s="13"/>
    </row>
    <row r="14" spans="1:36" s="1" customFormat="1" ht="11.1" customHeight="1" outlineLevel="1" x14ac:dyDescent="0.2">
      <c r="A14" s="7" t="s">
        <v>17</v>
      </c>
      <c r="B14" s="7" t="s">
        <v>14</v>
      </c>
      <c r="C14" s="8">
        <v>1486</v>
      </c>
      <c r="D14" s="8">
        <v>4164</v>
      </c>
      <c r="E14" s="8">
        <v>3857</v>
      </c>
      <c r="F14" s="8">
        <v>1576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3867</v>
      </c>
      <c r="K14" s="13">
        <f t="shared" si="9"/>
        <v>-10</v>
      </c>
      <c r="L14" s="13">
        <f>VLOOKUP(A:A,[1]TDSheet!$A:$M,13,0)</f>
        <v>700</v>
      </c>
      <c r="M14" s="13"/>
      <c r="N14" s="13">
        <f>VLOOKUP(A:A,[1]TDSheet!$A:$N,14,0)</f>
        <v>900</v>
      </c>
      <c r="O14" s="13">
        <f>VLOOKUP(A:A,[1]TDSheet!$A:$W,23,0)</f>
        <v>700</v>
      </c>
      <c r="P14" s="13"/>
      <c r="Q14" s="13"/>
      <c r="R14" s="13"/>
      <c r="S14" s="13"/>
      <c r="T14" s="13"/>
      <c r="U14" s="13"/>
      <c r="V14" s="13">
        <f t="shared" si="10"/>
        <v>411.4</v>
      </c>
      <c r="W14" s="16">
        <v>300</v>
      </c>
      <c r="X14" s="17">
        <f t="shared" si="11"/>
        <v>10.150704910063199</v>
      </c>
      <c r="Y14" s="13"/>
      <c r="Z14" s="13">
        <f>VLOOKUP(A:A,[1]TDSheet!$A:$Z,26,0)</f>
        <v>0</v>
      </c>
      <c r="AA14" s="13"/>
      <c r="AB14" s="13"/>
      <c r="AC14" s="13">
        <f>VLOOKUP(A:A,[1]TDSheet!$A:$AC,29,0)</f>
        <v>1800</v>
      </c>
      <c r="AD14" s="13">
        <f>VLOOKUP(A:A,[1]TDSheet!$A:$AD,30,0)</f>
        <v>451.6</v>
      </c>
      <c r="AE14" s="13">
        <f>VLOOKUP(A:A,[1]TDSheet!$A:$AE,31,0)</f>
        <v>469.2</v>
      </c>
      <c r="AF14" s="13">
        <f>VLOOKUP(A:A,[3]TDSheet!$A:$D,4,0)</f>
        <v>319</v>
      </c>
      <c r="AG14" s="13" t="str">
        <f>VLOOKUP(A:A,[1]TDSheet!$A:$AG,33,0)</f>
        <v>декак</v>
      </c>
      <c r="AH14" s="13">
        <f t="shared" si="12"/>
        <v>135</v>
      </c>
      <c r="AI14" s="13"/>
      <c r="AJ14" s="13"/>
    </row>
    <row r="15" spans="1:36" s="1" customFormat="1" ht="11.1" customHeight="1" outlineLevel="1" x14ac:dyDescent="0.2">
      <c r="A15" s="7" t="s">
        <v>18</v>
      </c>
      <c r="B15" s="7" t="s">
        <v>14</v>
      </c>
      <c r="C15" s="8">
        <v>2360</v>
      </c>
      <c r="D15" s="8">
        <v>4636</v>
      </c>
      <c r="E15" s="8">
        <v>4508</v>
      </c>
      <c r="F15" s="8">
        <v>1994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4501</v>
      </c>
      <c r="K15" s="13">
        <f t="shared" si="9"/>
        <v>7</v>
      </c>
      <c r="L15" s="13">
        <f>VLOOKUP(A:A,[1]TDSheet!$A:$M,13,0)</f>
        <v>500</v>
      </c>
      <c r="M15" s="13"/>
      <c r="N15" s="13">
        <f>VLOOKUP(A:A,[1]TDSheet!$A:$N,14,0)</f>
        <v>1200</v>
      </c>
      <c r="O15" s="13">
        <f>VLOOKUP(A:A,[1]TDSheet!$A:$W,23,0)</f>
        <v>500</v>
      </c>
      <c r="P15" s="13"/>
      <c r="Q15" s="13"/>
      <c r="R15" s="13"/>
      <c r="S15" s="13"/>
      <c r="T15" s="13"/>
      <c r="U15" s="13"/>
      <c r="V15" s="13">
        <f t="shared" si="10"/>
        <v>740.8</v>
      </c>
      <c r="W15" s="16">
        <v>300</v>
      </c>
      <c r="X15" s="17">
        <f t="shared" si="11"/>
        <v>6.0664146868250546</v>
      </c>
      <c r="Y15" s="13"/>
      <c r="Z15" s="13">
        <f>VLOOKUP(A:A,[1]TDSheet!$A:$Z,26,0)</f>
        <v>42</v>
      </c>
      <c r="AA15" s="13"/>
      <c r="AB15" s="13"/>
      <c r="AC15" s="13">
        <f>VLOOKUP(A:A,[1]TDSheet!$A:$AC,29,0)</f>
        <v>762</v>
      </c>
      <c r="AD15" s="13">
        <f>VLOOKUP(A:A,[1]TDSheet!$A:$AD,30,0)</f>
        <v>808.6</v>
      </c>
      <c r="AE15" s="13">
        <f>VLOOKUP(A:A,[1]TDSheet!$A:$AE,31,0)</f>
        <v>770.6</v>
      </c>
      <c r="AF15" s="13">
        <f>VLOOKUP(A:A,[3]TDSheet!$A:$D,4,0)</f>
        <v>317</v>
      </c>
      <c r="AG15" s="13" t="str">
        <f>VLOOKUP(A:A,[1]TDSheet!$A:$AG,33,0)</f>
        <v>оконч</v>
      </c>
      <c r="AH15" s="13">
        <f t="shared" si="12"/>
        <v>135</v>
      </c>
      <c r="AI15" s="13"/>
      <c r="AJ15" s="13"/>
    </row>
    <row r="16" spans="1:36" s="1" customFormat="1" ht="11.1" customHeight="1" outlineLevel="1" x14ac:dyDescent="0.2">
      <c r="A16" s="7" t="s">
        <v>19</v>
      </c>
      <c r="B16" s="7" t="s">
        <v>14</v>
      </c>
      <c r="C16" s="8">
        <v>194</v>
      </c>
      <c r="D16" s="8">
        <v>168</v>
      </c>
      <c r="E16" s="8">
        <v>190</v>
      </c>
      <c r="F16" s="8">
        <v>40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188</v>
      </c>
      <c r="K16" s="13">
        <f t="shared" si="9"/>
        <v>2</v>
      </c>
      <c r="L16" s="13">
        <f>VLOOKUP(A:A,[1]TDSheet!$A:$M,13,0)</f>
        <v>40</v>
      </c>
      <c r="M16" s="13"/>
      <c r="N16" s="13">
        <f>VLOOKUP(A:A,[1]TDSheet!$A:$N,14,0)</f>
        <v>40</v>
      </c>
      <c r="O16" s="13">
        <f>VLOOKUP(A:A,[1]TDSheet!$A:$W,23,0)</f>
        <v>30</v>
      </c>
      <c r="P16" s="13"/>
      <c r="Q16" s="13"/>
      <c r="R16" s="13"/>
      <c r="S16" s="13"/>
      <c r="T16" s="13"/>
      <c r="U16" s="13"/>
      <c r="V16" s="13">
        <f t="shared" si="10"/>
        <v>38</v>
      </c>
      <c r="W16" s="16">
        <v>120</v>
      </c>
      <c r="X16" s="17">
        <f t="shared" si="11"/>
        <v>7.1052631578947372</v>
      </c>
      <c r="Y16" s="13"/>
      <c r="Z16" s="13">
        <f>VLOOKUP(A:A,[1]TDSheet!$A:$Z,26,0)</f>
        <v>0</v>
      </c>
      <c r="AA16" s="13"/>
      <c r="AB16" s="13"/>
      <c r="AC16" s="13">
        <f>VLOOKUP(A:A,[1]TDSheet!$A:$AC,29,0)</f>
        <v>0</v>
      </c>
      <c r="AD16" s="13">
        <f>VLOOKUP(A:A,[1]TDSheet!$A:$AD,30,0)</f>
        <v>38.4</v>
      </c>
      <c r="AE16" s="13">
        <f>VLOOKUP(A:A,[1]TDSheet!$A:$AE,31,0)</f>
        <v>31.2</v>
      </c>
      <c r="AF16" s="13">
        <f>VLOOKUP(A:A,[3]TDSheet!$A:$D,4,0)</f>
        <v>68</v>
      </c>
      <c r="AG16" s="13" t="e">
        <f>VLOOKUP(A:A,[1]TDSheet!$A:$AG,33,0)</f>
        <v>#N/A</v>
      </c>
      <c r="AH16" s="13">
        <f t="shared" si="12"/>
        <v>60</v>
      </c>
      <c r="AI16" s="13"/>
      <c r="AJ16" s="13"/>
    </row>
    <row r="17" spans="1:36" s="1" customFormat="1" ht="11.1" customHeight="1" outlineLevel="1" x14ac:dyDescent="0.2">
      <c r="A17" s="7" t="s">
        <v>20</v>
      </c>
      <c r="B17" s="7" t="s">
        <v>14</v>
      </c>
      <c r="C17" s="8">
        <v>68</v>
      </c>
      <c r="D17" s="8">
        <v>195</v>
      </c>
      <c r="E17" s="8">
        <v>119</v>
      </c>
      <c r="F17" s="8">
        <v>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131</v>
      </c>
      <c r="K17" s="13">
        <f t="shared" si="9"/>
        <v>-12</v>
      </c>
      <c r="L17" s="13">
        <f>VLOOKUP(A:A,[1]TDSheet!$A:$M,13,0)</f>
        <v>30</v>
      </c>
      <c r="M17" s="13"/>
      <c r="N17" s="13">
        <f>VLOOKUP(A:A,[1]TDSheet!$A:$N,14,0)</f>
        <v>20</v>
      </c>
      <c r="O17" s="13">
        <f>VLOOKUP(A:A,[1]TDSheet!$A:$W,23,0)</f>
        <v>80</v>
      </c>
      <c r="P17" s="13"/>
      <c r="Q17" s="13"/>
      <c r="R17" s="13"/>
      <c r="S17" s="13"/>
      <c r="T17" s="13"/>
      <c r="U17" s="13"/>
      <c r="V17" s="13">
        <f t="shared" si="10"/>
        <v>23.8</v>
      </c>
      <c r="W17" s="16">
        <v>40</v>
      </c>
      <c r="X17" s="17">
        <f t="shared" si="11"/>
        <v>7.4369747899159657</v>
      </c>
      <c r="Y17" s="13"/>
      <c r="Z17" s="13">
        <f>VLOOKUP(A:A,[1]TDSheet!$A:$Z,26,0)</f>
        <v>0</v>
      </c>
      <c r="AA17" s="13"/>
      <c r="AB17" s="13"/>
      <c r="AC17" s="13">
        <f>VLOOKUP(A:A,[1]TDSheet!$A:$AC,29,0)</f>
        <v>0</v>
      </c>
      <c r="AD17" s="13">
        <f>VLOOKUP(A:A,[1]TDSheet!$A:$AD,30,0)</f>
        <v>20.8</v>
      </c>
      <c r="AE17" s="13">
        <f>VLOOKUP(A:A,[1]TDSheet!$A:$AE,31,0)</f>
        <v>18.8</v>
      </c>
      <c r="AF17" s="13">
        <f>VLOOKUP(A:A,[3]TDSheet!$A:$D,4,0)</f>
        <v>25</v>
      </c>
      <c r="AG17" s="13">
        <f>VLOOKUP(A:A,[1]TDSheet!$A:$AG,33,0)</f>
        <v>0</v>
      </c>
      <c r="AH17" s="13">
        <f t="shared" si="12"/>
        <v>16</v>
      </c>
      <c r="AI17" s="13"/>
      <c r="AJ17" s="13"/>
    </row>
    <row r="18" spans="1:36" s="1" customFormat="1" ht="21.95" customHeight="1" outlineLevel="1" x14ac:dyDescent="0.2">
      <c r="A18" s="7" t="s">
        <v>21</v>
      </c>
      <c r="B18" s="7" t="s">
        <v>14</v>
      </c>
      <c r="C18" s="8">
        <v>435</v>
      </c>
      <c r="D18" s="8">
        <v>5</v>
      </c>
      <c r="E18" s="8">
        <v>120</v>
      </c>
      <c r="F18" s="8">
        <v>318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122</v>
      </c>
      <c r="K18" s="13">
        <f t="shared" si="9"/>
        <v>-2</v>
      </c>
      <c r="L18" s="13">
        <f>VLOOKUP(A:A,[1]TDSheet!$A:$M,13,0)</f>
        <v>100</v>
      </c>
      <c r="M18" s="13"/>
      <c r="N18" s="13">
        <f>VLOOKUP(A:A,[1]TDSheet!$A:$N,14,0)</f>
        <v>200</v>
      </c>
      <c r="O18" s="13">
        <f>VLOOKUP(A:A,[1]TDSheet!$A:$W,23,0)</f>
        <v>0</v>
      </c>
      <c r="P18" s="13"/>
      <c r="Q18" s="13"/>
      <c r="R18" s="13"/>
      <c r="S18" s="13"/>
      <c r="T18" s="13"/>
      <c r="U18" s="13"/>
      <c r="V18" s="13">
        <f t="shared" si="10"/>
        <v>24</v>
      </c>
      <c r="W18" s="16"/>
      <c r="X18" s="17">
        <f t="shared" si="11"/>
        <v>25.75</v>
      </c>
      <c r="Y18" s="13"/>
      <c r="Z18" s="13">
        <f>VLOOKUP(A:A,[1]TDSheet!$A:$Z,26,0)</f>
        <v>0</v>
      </c>
      <c r="AA18" s="13"/>
      <c r="AB18" s="13"/>
      <c r="AC18" s="13">
        <f>VLOOKUP(A:A,[1]TDSheet!$A:$AC,29,0)</f>
        <v>0</v>
      </c>
      <c r="AD18" s="13">
        <f>VLOOKUP(A:A,[1]TDSheet!$A:$AD,30,0)</f>
        <v>36.6</v>
      </c>
      <c r="AE18" s="13">
        <f>VLOOKUP(A:A,[1]TDSheet!$A:$AE,31,0)</f>
        <v>37.200000000000003</v>
      </c>
      <c r="AF18" s="13">
        <f>VLOOKUP(A:A,[3]TDSheet!$A:$D,4,0)</f>
        <v>30</v>
      </c>
      <c r="AG18" s="13" t="e">
        <f>VLOOKUP(A:A,[1]TDSheet!$A:$AG,33,0)</f>
        <v>#N/A</v>
      </c>
      <c r="AH18" s="13">
        <f t="shared" si="12"/>
        <v>0</v>
      </c>
      <c r="AI18" s="13"/>
      <c r="AJ18" s="13"/>
    </row>
    <row r="19" spans="1:36" s="1" customFormat="1" ht="11.1" customHeight="1" outlineLevel="1" x14ac:dyDescent="0.2">
      <c r="A19" s="21" t="s">
        <v>22</v>
      </c>
      <c r="B19" s="7" t="s">
        <v>14</v>
      </c>
      <c r="C19" s="8">
        <v>82</v>
      </c>
      <c r="D19" s="8">
        <v>55</v>
      </c>
      <c r="E19" s="8">
        <v>48</v>
      </c>
      <c r="F19" s="8">
        <v>88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164</v>
      </c>
      <c r="K19" s="13">
        <f t="shared" si="9"/>
        <v>-116</v>
      </c>
      <c r="L19" s="13">
        <f>VLOOKUP(A:A,[1]TDSheet!$A:$M,13,0)</f>
        <v>100</v>
      </c>
      <c r="M19" s="13"/>
      <c r="N19" s="13">
        <f>VLOOKUP(A:A,[1]TDSheet!$A:$N,14,0)</f>
        <v>150</v>
      </c>
      <c r="O19" s="13">
        <f>VLOOKUP(A:A,[1]TDSheet!$A:$W,23,0)</f>
        <v>100</v>
      </c>
      <c r="P19" s="13"/>
      <c r="Q19" s="13"/>
      <c r="R19" s="13"/>
      <c r="S19" s="13"/>
      <c r="T19" s="13"/>
      <c r="U19" s="13"/>
      <c r="V19" s="13">
        <f t="shared" si="10"/>
        <v>9.6</v>
      </c>
      <c r="W19" s="16">
        <v>100</v>
      </c>
      <c r="X19" s="17">
        <f t="shared" si="11"/>
        <v>56.041666666666671</v>
      </c>
      <c r="Y19" s="13"/>
      <c r="Z19" s="13">
        <f>VLOOKUP(A:A,[1]TDSheet!$A:$Z,26,0)</f>
        <v>0</v>
      </c>
      <c r="AA19" s="13"/>
      <c r="AB19" s="13"/>
      <c r="AC19" s="13">
        <f>VLOOKUP(A:A,[1]TDSheet!$A:$AC,29,0)</f>
        <v>0</v>
      </c>
      <c r="AD19" s="13">
        <f>VLOOKUP(A:A,[1]TDSheet!$A:$AD,30,0)</f>
        <v>17.600000000000001</v>
      </c>
      <c r="AE19" s="13">
        <f>VLOOKUP(A:A,[1]TDSheet!$A:$AE,31,0)</f>
        <v>12.8</v>
      </c>
      <c r="AF19" s="13">
        <f>VLOOKUP(A:A,[3]TDSheet!$A:$D,4,0)</f>
        <v>-1</v>
      </c>
      <c r="AG19" s="13" t="str">
        <f>VLOOKUP(A:A,[1]TDSheet!$A:$AG,33,0)</f>
        <v>декак</v>
      </c>
      <c r="AH19" s="13">
        <f t="shared" si="12"/>
        <v>45</v>
      </c>
      <c r="AI19" s="13"/>
      <c r="AJ19" s="13"/>
    </row>
    <row r="20" spans="1:36" s="1" customFormat="1" ht="11.1" customHeight="1" outlineLevel="1" x14ac:dyDescent="0.2">
      <c r="A20" s="7" t="s">
        <v>23</v>
      </c>
      <c r="B20" s="7" t="s">
        <v>14</v>
      </c>
      <c r="C20" s="8">
        <v>776</v>
      </c>
      <c r="D20" s="8">
        <v>801</v>
      </c>
      <c r="E20" s="18">
        <v>489</v>
      </c>
      <c r="F20" s="19">
        <v>327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209</v>
      </c>
      <c r="K20" s="13">
        <f t="shared" si="9"/>
        <v>280</v>
      </c>
      <c r="L20" s="13">
        <f>VLOOKUP(A:A,[1]TDSheet!$A:$M,13,0)</f>
        <v>120</v>
      </c>
      <c r="M20" s="13"/>
      <c r="N20" s="13">
        <f>VLOOKUP(A:A,[1]TDSheet!$A:$N,14,0)</f>
        <v>150</v>
      </c>
      <c r="O20" s="13">
        <f>VLOOKUP(A:A,[1]TDSheet!$A:$W,23,0)</f>
        <v>0</v>
      </c>
      <c r="P20" s="13"/>
      <c r="Q20" s="13"/>
      <c r="R20" s="13"/>
      <c r="S20" s="13"/>
      <c r="T20" s="13"/>
      <c r="U20" s="13"/>
      <c r="V20" s="13">
        <f t="shared" si="10"/>
        <v>97.8</v>
      </c>
      <c r="W20" s="16">
        <v>150</v>
      </c>
      <c r="X20" s="17">
        <f t="shared" si="11"/>
        <v>7.6380368098159508</v>
      </c>
      <c r="Y20" s="13"/>
      <c r="Z20" s="13">
        <f>VLOOKUP(A:A,[1]TDSheet!$A:$Z,26,0)</f>
        <v>0</v>
      </c>
      <c r="AA20" s="13"/>
      <c r="AB20" s="13"/>
      <c r="AC20" s="13">
        <f>VLOOKUP(A:A,[1]TDSheet!$A:$AC,29,0)</f>
        <v>0</v>
      </c>
      <c r="AD20" s="13">
        <f>VLOOKUP(A:A,[1]TDSheet!$A:$AD,30,0)</f>
        <v>92.2</v>
      </c>
      <c r="AE20" s="13">
        <f>VLOOKUP(A:A,[1]TDSheet!$A:$AE,31,0)</f>
        <v>111</v>
      </c>
      <c r="AF20" s="13">
        <f>VLOOKUP(A:A,[3]TDSheet!$A:$D,4,0)</f>
        <v>62</v>
      </c>
      <c r="AG20" s="13" t="e">
        <f>VLOOKUP(A:A,[1]TDSheet!$A:$AG,33,0)</f>
        <v>#N/A</v>
      </c>
      <c r="AH20" s="13">
        <f t="shared" si="12"/>
        <v>75</v>
      </c>
      <c r="AI20" s="13"/>
      <c r="AJ20" s="13"/>
    </row>
    <row r="21" spans="1:36" s="1" customFormat="1" ht="11.1" customHeight="1" outlineLevel="1" x14ac:dyDescent="0.2">
      <c r="A21" s="7" t="s">
        <v>24</v>
      </c>
      <c r="B21" s="7" t="s">
        <v>14</v>
      </c>
      <c r="C21" s="8">
        <v>203</v>
      </c>
      <c r="D21" s="8">
        <v>169</v>
      </c>
      <c r="E21" s="8">
        <v>247</v>
      </c>
      <c r="F21" s="8">
        <v>40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279</v>
      </c>
      <c r="K21" s="13">
        <f t="shared" si="9"/>
        <v>-32</v>
      </c>
      <c r="L21" s="13">
        <f>VLOOKUP(A:A,[1]TDSheet!$A:$M,13,0)</f>
        <v>70</v>
      </c>
      <c r="M21" s="13"/>
      <c r="N21" s="13">
        <f>VLOOKUP(A:A,[1]TDSheet!$A:$N,14,0)</f>
        <v>60</v>
      </c>
      <c r="O21" s="13">
        <f>VLOOKUP(A:A,[1]TDSheet!$A:$W,23,0)</f>
        <v>100</v>
      </c>
      <c r="P21" s="13"/>
      <c r="Q21" s="13"/>
      <c r="R21" s="13"/>
      <c r="S21" s="13"/>
      <c r="T21" s="13"/>
      <c r="U21" s="13"/>
      <c r="V21" s="13">
        <f t="shared" si="10"/>
        <v>49.4</v>
      </c>
      <c r="W21" s="16">
        <v>80</v>
      </c>
      <c r="X21" s="17">
        <f t="shared" si="11"/>
        <v>7.0850202429149798</v>
      </c>
      <c r="Y21" s="13"/>
      <c r="Z21" s="13">
        <f>VLOOKUP(A:A,[1]TDSheet!$A:$Z,26,0)</f>
        <v>0</v>
      </c>
      <c r="AA21" s="13"/>
      <c r="AB21" s="13"/>
      <c r="AC21" s="13">
        <f>VLOOKUP(A:A,[1]TDSheet!$A:$AC,29,0)</f>
        <v>0</v>
      </c>
      <c r="AD21" s="13">
        <f>VLOOKUP(A:A,[1]TDSheet!$A:$AD,30,0)</f>
        <v>49.2</v>
      </c>
      <c r="AE21" s="13">
        <f>VLOOKUP(A:A,[1]TDSheet!$A:$AE,31,0)</f>
        <v>42.4</v>
      </c>
      <c r="AF21" s="13">
        <f>VLOOKUP(A:A,[3]TDSheet!$A:$D,4,0)</f>
        <v>55</v>
      </c>
      <c r="AG21" s="13">
        <f>VLOOKUP(A:A,[1]TDSheet!$A:$AG,33,0)</f>
        <v>0</v>
      </c>
      <c r="AH21" s="13">
        <f t="shared" si="12"/>
        <v>24</v>
      </c>
      <c r="AI21" s="13"/>
      <c r="AJ21" s="13"/>
    </row>
    <row r="22" spans="1:36" s="1" customFormat="1" ht="11.1" customHeight="1" outlineLevel="1" x14ac:dyDescent="0.2">
      <c r="A22" s="7" t="s">
        <v>25</v>
      </c>
      <c r="B22" s="7" t="s">
        <v>14</v>
      </c>
      <c r="C22" s="8">
        <v>64</v>
      </c>
      <c r="D22" s="8">
        <v>188</v>
      </c>
      <c r="E22" s="8">
        <v>100</v>
      </c>
      <c r="F22" s="8">
        <v>19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107</v>
      </c>
      <c r="K22" s="13">
        <f t="shared" si="9"/>
        <v>-7</v>
      </c>
      <c r="L22" s="13">
        <f>VLOOKUP(A:A,[1]TDSheet!$A:$M,13,0)</f>
        <v>30</v>
      </c>
      <c r="M22" s="13"/>
      <c r="N22" s="13">
        <f>VLOOKUP(A:A,[1]TDSheet!$A:$N,14,0)</f>
        <v>20</v>
      </c>
      <c r="O22" s="13">
        <f>VLOOKUP(A:A,[1]TDSheet!$A:$W,23,0)</f>
        <v>50</v>
      </c>
      <c r="P22" s="13"/>
      <c r="Q22" s="13"/>
      <c r="R22" s="13"/>
      <c r="S22" s="13"/>
      <c r="T22" s="13"/>
      <c r="U22" s="13"/>
      <c r="V22" s="13">
        <f t="shared" si="10"/>
        <v>20</v>
      </c>
      <c r="W22" s="16">
        <v>30</v>
      </c>
      <c r="X22" s="17">
        <f t="shared" si="11"/>
        <v>7.45</v>
      </c>
      <c r="Y22" s="13"/>
      <c r="Z22" s="13">
        <f>VLOOKUP(A:A,[1]TDSheet!$A:$Z,26,0)</f>
        <v>0</v>
      </c>
      <c r="AA22" s="13"/>
      <c r="AB22" s="13"/>
      <c r="AC22" s="13">
        <f>VLOOKUP(A:A,[1]TDSheet!$A:$AC,29,0)</f>
        <v>0</v>
      </c>
      <c r="AD22" s="13">
        <f>VLOOKUP(A:A,[1]TDSheet!$A:$AD,30,0)</f>
        <v>16.8</v>
      </c>
      <c r="AE22" s="13">
        <f>VLOOKUP(A:A,[1]TDSheet!$A:$AE,31,0)</f>
        <v>16.8</v>
      </c>
      <c r="AF22" s="13">
        <f>VLOOKUP(A:A,[3]TDSheet!$A:$D,4,0)</f>
        <v>19</v>
      </c>
      <c r="AG22" s="13">
        <f>VLOOKUP(A:A,[1]TDSheet!$A:$AG,33,0)</f>
        <v>0</v>
      </c>
      <c r="AH22" s="13">
        <f t="shared" si="12"/>
        <v>15</v>
      </c>
      <c r="AI22" s="13"/>
      <c r="AJ22" s="13"/>
    </row>
    <row r="23" spans="1:36" s="1" customFormat="1" ht="11.1" customHeight="1" outlineLevel="1" x14ac:dyDescent="0.2">
      <c r="A23" s="7" t="s">
        <v>26</v>
      </c>
      <c r="B23" s="7" t="s">
        <v>14</v>
      </c>
      <c r="C23" s="8">
        <v>33</v>
      </c>
      <c r="D23" s="8">
        <v>43</v>
      </c>
      <c r="E23" s="8">
        <v>61</v>
      </c>
      <c r="F23" s="8">
        <v>14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70</v>
      </c>
      <c r="K23" s="13">
        <f t="shared" si="9"/>
        <v>-9</v>
      </c>
      <c r="L23" s="13">
        <f>VLOOKUP(A:A,[1]TDSheet!$A:$M,13,0)</f>
        <v>10</v>
      </c>
      <c r="M23" s="13"/>
      <c r="N23" s="13">
        <f>VLOOKUP(A:A,[1]TDSheet!$A:$N,14,0)</f>
        <v>10</v>
      </c>
      <c r="O23" s="13">
        <f>VLOOKUP(A:A,[1]TDSheet!$A:$W,23,0)</f>
        <v>30</v>
      </c>
      <c r="P23" s="13"/>
      <c r="Q23" s="13"/>
      <c r="R23" s="13"/>
      <c r="S23" s="13"/>
      <c r="T23" s="13"/>
      <c r="U23" s="13"/>
      <c r="V23" s="13">
        <f t="shared" si="10"/>
        <v>12.2</v>
      </c>
      <c r="W23" s="16">
        <v>20</v>
      </c>
      <c r="X23" s="17">
        <f t="shared" si="11"/>
        <v>6.8852459016393448</v>
      </c>
      <c r="Y23" s="13"/>
      <c r="Z23" s="13">
        <f>VLOOKUP(A:A,[1]TDSheet!$A:$Z,26,0)</f>
        <v>0</v>
      </c>
      <c r="AA23" s="13"/>
      <c r="AB23" s="13"/>
      <c r="AC23" s="13">
        <f>VLOOKUP(A:A,[1]TDSheet!$A:$AC,29,0)</f>
        <v>0</v>
      </c>
      <c r="AD23" s="13">
        <f>VLOOKUP(A:A,[1]TDSheet!$A:$AD,30,0)</f>
        <v>14.6</v>
      </c>
      <c r="AE23" s="13">
        <f>VLOOKUP(A:A,[1]TDSheet!$A:$AE,31,0)</f>
        <v>9.8000000000000007</v>
      </c>
      <c r="AF23" s="13">
        <f>VLOOKUP(A:A,[3]TDSheet!$A:$D,4,0)</f>
        <v>9</v>
      </c>
      <c r="AG23" s="13" t="e">
        <f>VLOOKUP(A:A,[1]TDSheet!$A:$AG,33,0)</f>
        <v>#N/A</v>
      </c>
      <c r="AH23" s="13">
        <f t="shared" si="12"/>
        <v>7</v>
      </c>
      <c r="AI23" s="13"/>
      <c r="AJ23" s="13"/>
    </row>
    <row r="24" spans="1:36" s="1" customFormat="1" ht="11.1" customHeight="1" outlineLevel="1" x14ac:dyDescent="0.2">
      <c r="A24" s="7" t="s">
        <v>27</v>
      </c>
      <c r="B24" s="7" t="s">
        <v>14</v>
      </c>
      <c r="C24" s="8">
        <v>3092</v>
      </c>
      <c r="D24" s="8">
        <v>296</v>
      </c>
      <c r="E24" s="8">
        <v>988</v>
      </c>
      <c r="F24" s="8">
        <v>2131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990</v>
      </c>
      <c r="K24" s="13">
        <f t="shared" si="9"/>
        <v>-2</v>
      </c>
      <c r="L24" s="13">
        <f>VLOOKUP(A:A,[1]TDSheet!$A:$M,13,0)</f>
        <v>0</v>
      </c>
      <c r="M24" s="13"/>
      <c r="N24" s="13">
        <f>VLOOKUP(A:A,[1]TDSheet!$A:$N,14,0)</f>
        <v>1000</v>
      </c>
      <c r="O24" s="13">
        <f>VLOOKUP(A:A,[1]TDSheet!$A:$W,23,0)</f>
        <v>0</v>
      </c>
      <c r="P24" s="13"/>
      <c r="Q24" s="13"/>
      <c r="R24" s="13"/>
      <c r="S24" s="13"/>
      <c r="T24" s="13"/>
      <c r="U24" s="13"/>
      <c r="V24" s="13">
        <f t="shared" si="10"/>
        <v>197.6</v>
      </c>
      <c r="W24" s="16">
        <v>1500</v>
      </c>
      <c r="X24" s="17">
        <f t="shared" si="11"/>
        <v>23.436234817813766</v>
      </c>
      <c r="Y24" s="13"/>
      <c r="Z24" s="13">
        <f>VLOOKUP(A:A,[1]TDSheet!$A:$Z,26,0)</f>
        <v>0</v>
      </c>
      <c r="AA24" s="13"/>
      <c r="AB24" s="13"/>
      <c r="AC24" s="13">
        <f>VLOOKUP(A:A,[1]TDSheet!$A:$AC,29,0)</f>
        <v>0</v>
      </c>
      <c r="AD24" s="13">
        <f>VLOOKUP(A:A,[1]TDSheet!$A:$AD,30,0)</f>
        <v>264.8</v>
      </c>
      <c r="AE24" s="13">
        <f>VLOOKUP(A:A,[1]TDSheet!$A:$AE,31,0)</f>
        <v>241.6</v>
      </c>
      <c r="AF24" s="13">
        <f>VLOOKUP(A:A,[3]TDSheet!$A:$D,4,0)</f>
        <v>192</v>
      </c>
      <c r="AG24" s="13">
        <f>VLOOKUP(A:A,[1]TDSheet!$A:$AG,33,0)</f>
        <v>0</v>
      </c>
      <c r="AH24" s="13">
        <f t="shared" si="12"/>
        <v>255.00000000000003</v>
      </c>
      <c r="AI24" s="13"/>
      <c r="AJ24" s="13"/>
    </row>
    <row r="25" spans="1:36" s="1" customFormat="1" ht="11.1" customHeight="1" outlineLevel="1" x14ac:dyDescent="0.2">
      <c r="A25" s="7" t="s">
        <v>28</v>
      </c>
      <c r="B25" s="7" t="s">
        <v>14</v>
      </c>
      <c r="C25" s="8">
        <v>119</v>
      </c>
      <c r="D25" s="8">
        <v>2181</v>
      </c>
      <c r="E25" s="8">
        <v>285</v>
      </c>
      <c r="F25" s="8">
        <v>113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299</v>
      </c>
      <c r="K25" s="13">
        <f t="shared" si="9"/>
        <v>-14</v>
      </c>
      <c r="L25" s="13">
        <f>VLOOKUP(A:A,[1]TDSheet!$A:$M,13,0)</f>
        <v>90</v>
      </c>
      <c r="M25" s="13"/>
      <c r="N25" s="13">
        <f>VLOOKUP(A:A,[1]TDSheet!$A:$N,14,0)</f>
        <v>80</v>
      </c>
      <c r="O25" s="13">
        <f>VLOOKUP(A:A,[1]TDSheet!$A:$W,23,0)</f>
        <v>0</v>
      </c>
      <c r="P25" s="13"/>
      <c r="Q25" s="13"/>
      <c r="R25" s="13"/>
      <c r="S25" s="13"/>
      <c r="T25" s="13"/>
      <c r="U25" s="13"/>
      <c r="V25" s="13">
        <f t="shared" si="10"/>
        <v>57</v>
      </c>
      <c r="W25" s="16">
        <v>120</v>
      </c>
      <c r="X25" s="17">
        <f t="shared" si="11"/>
        <v>7.0701754385964914</v>
      </c>
      <c r="Y25" s="13"/>
      <c r="Z25" s="13">
        <f>VLOOKUP(A:A,[1]TDSheet!$A:$Z,26,0)</f>
        <v>0</v>
      </c>
      <c r="AA25" s="13"/>
      <c r="AB25" s="13"/>
      <c r="AC25" s="13">
        <f>VLOOKUP(A:A,[1]TDSheet!$A:$AC,29,0)</f>
        <v>0</v>
      </c>
      <c r="AD25" s="13">
        <f>VLOOKUP(A:A,[1]TDSheet!$A:$AD,30,0)</f>
        <v>52.8</v>
      </c>
      <c r="AE25" s="13">
        <f>VLOOKUP(A:A,[1]TDSheet!$A:$AE,31,0)</f>
        <v>57.4</v>
      </c>
      <c r="AF25" s="13">
        <f>VLOOKUP(A:A,[3]TDSheet!$A:$D,4,0)</f>
        <v>94</v>
      </c>
      <c r="AG25" s="13" t="e">
        <f>VLOOKUP(A:A,[1]TDSheet!$A:$AG,33,0)</f>
        <v>#N/A</v>
      </c>
      <c r="AH25" s="13">
        <f t="shared" si="12"/>
        <v>45.6</v>
      </c>
      <c r="AI25" s="13"/>
      <c r="AJ25" s="13"/>
    </row>
    <row r="26" spans="1:36" s="1" customFormat="1" ht="11.1" customHeight="1" outlineLevel="1" x14ac:dyDescent="0.2">
      <c r="A26" s="7" t="s">
        <v>29</v>
      </c>
      <c r="B26" s="7" t="s">
        <v>14</v>
      </c>
      <c r="C26" s="8">
        <v>2189</v>
      </c>
      <c r="D26" s="8">
        <v>38217</v>
      </c>
      <c r="E26" s="18">
        <v>2363</v>
      </c>
      <c r="F26" s="18">
        <v>5015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4908</v>
      </c>
      <c r="K26" s="13">
        <f t="shared" si="9"/>
        <v>-2545</v>
      </c>
      <c r="L26" s="13">
        <f>VLOOKUP(A:A,[1]TDSheet!$A:$M,13,0)</f>
        <v>1400</v>
      </c>
      <c r="M26" s="13"/>
      <c r="N26" s="13">
        <f>VLOOKUP(A:A,[1]TDSheet!$A:$N,14,0)</f>
        <v>1000</v>
      </c>
      <c r="O26" s="13">
        <f>VLOOKUP(A:A,[1]TDSheet!$A:$W,23,0)</f>
        <v>0</v>
      </c>
      <c r="P26" s="13"/>
      <c r="Q26" s="13"/>
      <c r="R26" s="13"/>
      <c r="S26" s="13"/>
      <c r="T26" s="13"/>
      <c r="U26" s="13"/>
      <c r="V26" s="13">
        <f t="shared" si="10"/>
        <v>472.6</v>
      </c>
      <c r="W26" s="16"/>
      <c r="X26" s="17">
        <f t="shared" si="11"/>
        <v>15.689801100296233</v>
      </c>
      <c r="Y26" s="13"/>
      <c r="Z26" s="13">
        <f>VLOOKUP(A:A,[1]TDSheet!$A:$Z,26,0)</f>
        <v>0</v>
      </c>
      <c r="AA26" s="13"/>
      <c r="AB26" s="13"/>
      <c r="AC26" s="13">
        <f>VLOOKUP(A:A,[1]TDSheet!$A:$AC,29,0)</f>
        <v>0</v>
      </c>
      <c r="AD26" s="13">
        <f>VLOOKUP(A:A,[1]TDSheet!$A:$AD,30,0)</f>
        <v>798.4</v>
      </c>
      <c r="AE26" s="13">
        <f>VLOOKUP(A:A,[1]TDSheet!$A:$AE,31,0)</f>
        <v>945.8</v>
      </c>
      <c r="AF26" s="13">
        <f>VLOOKUP(A:A,[3]TDSheet!$A:$D,4,0)</f>
        <v>48</v>
      </c>
      <c r="AG26" s="13" t="str">
        <f>VLOOKUP(A:A,[1]TDSheet!$A:$AG,33,0)</f>
        <v>декак</v>
      </c>
      <c r="AH26" s="13">
        <f t="shared" si="12"/>
        <v>0</v>
      </c>
      <c r="AI26" s="13"/>
      <c r="AJ26" s="13"/>
    </row>
    <row r="27" spans="1:36" s="1" customFormat="1" ht="11.1" customHeight="1" outlineLevel="1" x14ac:dyDescent="0.2">
      <c r="A27" s="7" t="s">
        <v>30</v>
      </c>
      <c r="B27" s="7" t="s">
        <v>14</v>
      </c>
      <c r="C27" s="8">
        <v>3768</v>
      </c>
      <c r="D27" s="8">
        <v>54168</v>
      </c>
      <c r="E27" s="8">
        <v>9239</v>
      </c>
      <c r="F27" s="18">
        <v>2377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9290</v>
      </c>
      <c r="K27" s="13">
        <f t="shared" si="9"/>
        <v>-51</v>
      </c>
      <c r="L27" s="13">
        <f>VLOOKUP(A:A,[1]TDSheet!$A:$M,13,0)</f>
        <v>1500</v>
      </c>
      <c r="M27" s="13"/>
      <c r="N27" s="13">
        <f>VLOOKUP(A:A,[1]TDSheet!$A:$N,14,0)</f>
        <v>1500</v>
      </c>
      <c r="O27" s="13">
        <f>VLOOKUP(A:A,[1]TDSheet!$A:$W,23,0)</f>
        <v>500</v>
      </c>
      <c r="P27" s="13"/>
      <c r="Q27" s="13"/>
      <c r="R27" s="13"/>
      <c r="S27" s="13"/>
      <c r="T27" s="13"/>
      <c r="U27" s="13"/>
      <c r="V27" s="13">
        <f t="shared" si="10"/>
        <v>923.8</v>
      </c>
      <c r="W27" s="16">
        <v>500</v>
      </c>
      <c r="X27" s="17">
        <f t="shared" si="11"/>
        <v>6.9030093093743234</v>
      </c>
      <c r="Y27" s="13"/>
      <c r="Z27" s="13">
        <f>VLOOKUP(A:A,[1]TDSheet!$A:$Z,26,0)</f>
        <v>420</v>
      </c>
      <c r="AA27" s="13"/>
      <c r="AB27" s="13"/>
      <c r="AC27" s="13">
        <f>VLOOKUP(A:A,[1]TDSheet!$A:$AC,29,0)</f>
        <v>4200</v>
      </c>
      <c r="AD27" s="13">
        <f>VLOOKUP(A:A,[1]TDSheet!$A:$AD,30,0)</f>
        <v>981.6</v>
      </c>
      <c r="AE27" s="13">
        <f>VLOOKUP(A:A,[1]TDSheet!$A:$AE,31,0)</f>
        <v>970.8</v>
      </c>
      <c r="AF27" s="13">
        <f>VLOOKUP(A:A,[3]TDSheet!$A:$D,4,0)</f>
        <v>702</v>
      </c>
      <c r="AG27" s="13">
        <f>VLOOKUP(A:A,[1]TDSheet!$A:$AG,33,0)</f>
        <v>0</v>
      </c>
      <c r="AH27" s="13">
        <f t="shared" si="12"/>
        <v>210</v>
      </c>
      <c r="AI27" s="13"/>
      <c r="AJ27" s="13"/>
    </row>
    <row r="28" spans="1:36" s="1" customFormat="1" ht="21.95" customHeight="1" outlineLevel="1" x14ac:dyDescent="0.2">
      <c r="A28" s="7" t="s">
        <v>31</v>
      </c>
      <c r="B28" s="7" t="s">
        <v>14</v>
      </c>
      <c r="C28" s="8">
        <v>715</v>
      </c>
      <c r="D28" s="8">
        <v>894</v>
      </c>
      <c r="E28" s="8">
        <v>1052</v>
      </c>
      <c r="F28" s="8">
        <v>432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1046</v>
      </c>
      <c r="K28" s="13">
        <f t="shared" si="9"/>
        <v>6</v>
      </c>
      <c r="L28" s="13">
        <f>VLOOKUP(A:A,[1]TDSheet!$A:$M,13,0)</f>
        <v>200</v>
      </c>
      <c r="M28" s="13"/>
      <c r="N28" s="13">
        <f>VLOOKUP(A:A,[1]TDSheet!$A:$N,14,0)</f>
        <v>250</v>
      </c>
      <c r="O28" s="13">
        <f>VLOOKUP(A:A,[1]TDSheet!$A:$W,23,0)</f>
        <v>500</v>
      </c>
      <c r="P28" s="13"/>
      <c r="Q28" s="13"/>
      <c r="R28" s="13"/>
      <c r="S28" s="13"/>
      <c r="T28" s="13"/>
      <c r="U28" s="13"/>
      <c r="V28" s="13">
        <f t="shared" si="10"/>
        <v>210.4</v>
      </c>
      <c r="W28" s="16">
        <v>200</v>
      </c>
      <c r="X28" s="17">
        <f t="shared" si="11"/>
        <v>7.5190114068441058</v>
      </c>
      <c r="Y28" s="13"/>
      <c r="Z28" s="13">
        <f>VLOOKUP(A:A,[1]TDSheet!$A:$Z,26,0)</f>
        <v>0</v>
      </c>
      <c r="AA28" s="13"/>
      <c r="AB28" s="13"/>
      <c r="AC28" s="13">
        <f>VLOOKUP(A:A,[1]TDSheet!$A:$AC,29,0)</f>
        <v>0</v>
      </c>
      <c r="AD28" s="13">
        <f>VLOOKUP(A:A,[1]TDSheet!$A:$AD,30,0)</f>
        <v>215</v>
      </c>
      <c r="AE28" s="13">
        <f>VLOOKUP(A:A,[1]TDSheet!$A:$AE,31,0)</f>
        <v>191</v>
      </c>
      <c r="AF28" s="13">
        <f>VLOOKUP(A:A,[3]TDSheet!$A:$D,4,0)</f>
        <v>92</v>
      </c>
      <c r="AG28" s="13" t="str">
        <f>VLOOKUP(A:A,[1]TDSheet!$A:$AG,33,0)</f>
        <v>проддек</v>
      </c>
      <c r="AH28" s="13">
        <f t="shared" si="12"/>
        <v>70</v>
      </c>
      <c r="AI28" s="13"/>
      <c r="AJ28" s="13"/>
    </row>
    <row r="29" spans="1:36" s="1" customFormat="1" ht="21.95" customHeight="1" outlineLevel="1" x14ac:dyDescent="0.2">
      <c r="A29" s="7" t="s">
        <v>32</v>
      </c>
      <c r="B29" s="7" t="s">
        <v>14</v>
      </c>
      <c r="C29" s="8">
        <v>202</v>
      </c>
      <c r="D29" s="8">
        <v>950</v>
      </c>
      <c r="E29" s="8">
        <v>873</v>
      </c>
      <c r="F29" s="8">
        <v>237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940</v>
      </c>
      <c r="K29" s="13">
        <f t="shared" si="9"/>
        <v>-67</v>
      </c>
      <c r="L29" s="13">
        <f>VLOOKUP(A:A,[1]TDSheet!$A:$M,13,0)</f>
        <v>50</v>
      </c>
      <c r="M29" s="13"/>
      <c r="N29" s="13">
        <f>VLOOKUP(A:A,[1]TDSheet!$A:$N,14,0)</f>
        <v>100</v>
      </c>
      <c r="O29" s="13">
        <f>VLOOKUP(A:A,[1]TDSheet!$A:$W,23,0)</f>
        <v>0</v>
      </c>
      <c r="P29" s="13"/>
      <c r="Q29" s="13"/>
      <c r="R29" s="13"/>
      <c r="S29" s="13"/>
      <c r="T29" s="13"/>
      <c r="U29" s="13"/>
      <c r="V29" s="13">
        <f t="shared" si="10"/>
        <v>54.6</v>
      </c>
      <c r="W29" s="16"/>
      <c r="X29" s="17">
        <f t="shared" si="11"/>
        <v>7.0879120879120876</v>
      </c>
      <c r="Y29" s="13"/>
      <c r="Z29" s="13">
        <f>VLOOKUP(A:A,[1]TDSheet!$A:$Z,26,0)</f>
        <v>0</v>
      </c>
      <c r="AA29" s="13"/>
      <c r="AB29" s="13"/>
      <c r="AC29" s="13">
        <f>VLOOKUP(A:A,[1]TDSheet!$A:$AC,29,0)</f>
        <v>600</v>
      </c>
      <c r="AD29" s="13">
        <f>VLOOKUP(A:A,[1]TDSheet!$A:$AD,30,0)</f>
        <v>64</v>
      </c>
      <c r="AE29" s="13">
        <f>VLOOKUP(A:A,[1]TDSheet!$A:$AE,31,0)</f>
        <v>65.400000000000006</v>
      </c>
      <c r="AF29" s="13">
        <f>VLOOKUP(A:A,[3]TDSheet!$A:$D,4,0)</f>
        <v>56</v>
      </c>
      <c r="AG29" s="13">
        <f>VLOOKUP(A:A,[1]TDSheet!$A:$AG,33,0)</f>
        <v>0</v>
      </c>
      <c r="AH29" s="13">
        <f t="shared" si="12"/>
        <v>0</v>
      </c>
      <c r="AI29" s="13"/>
      <c r="AJ29" s="13"/>
    </row>
    <row r="30" spans="1:36" s="1" customFormat="1" ht="21.95" customHeight="1" outlineLevel="1" x14ac:dyDescent="0.2">
      <c r="A30" s="7" t="s">
        <v>33</v>
      </c>
      <c r="B30" s="7" t="s">
        <v>14</v>
      </c>
      <c r="C30" s="8">
        <v>415</v>
      </c>
      <c r="D30" s="8">
        <v>601</v>
      </c>
      <c r="E30" s="8">
        <v>761</v>
      </c>
      <c r="F30" s="8">
        <v>121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832</v>
      </c>
      <c r="K30" s="13">
        <f t="shared" si="9"/>
        <v>-71</v>
      </c>
      <c r="L30" s="13">
        <f>VLOOKUP(A:A,[1]TDSheet!$A:$M,13,0)</f>
        <v>50</v>
      </c>
      <c r="M30" s="13"/>
      <c r="N30" s="13">
        <f>VLOOKUP(A:A,[1]TDSheet!$A:$N,14,0)</f>
        <v>100</v>
      </c>
      <c r="O30" s="13">
        <f>VLOOKUP(A:A,[1]TDSheet!$A:$W,23,0)</f>
        <v>500</v>
      </c>
      <c r="P30" s="13"/>
      <c r="Q30" s="13"/>
      <c r="R30" s="13"/>
      <c r="S30" s="13"/>
      <c r="T30" s="13"/>
      <c r="U30" s="13"/>
      <c r="V30" s="13">
        <f t="shared" si="10"/>
        <v>110.2</v>
      </c>
      <c r="W30" s="16"/>
      <c r="X30" s="17">
        <f t="shared" si="11"/>
        <v>6.9963702359346644</v>
      </c>
      <c r="Y30" s="13"/>
      <c r="Z30" s="13">
        <f>VLOOKUP(A:A,[1]TDSheet!$A:$Z,26,0)</f>
        <v>0</v>
      </c>
      <c r="AA30" s="13"/>
      <c r="AB30" s="13"/>
      <c r="AC30" s="13">
        <f>VLOOKUP(A:A,[1]TDSheet!$A:$AC,29,0)</f>
        <v>210</v>
      </c>
      <c r="AD30" s="13">
        <f>VLOOKUP(A:A,[1]TDSheet!$A:$AD,30,0)</f>
        <v>108.2</v>
      </c>
      <c r="AE30" s="13">
        <f>VLOOKUP(A:A,[1]TDSheet!$A:$AE,31,0)</f>
        <v>78.400000000000006</v>
      </c>
      <c r="AF30" s="13">
        <f>VLOOKUP(A:A,[3]TDSheet!$A:$D,4,0)</f>
        <v>60</v>
      </c>
      <c r="AG30" s="13">
        <f>VLOOKUP(A:A,[1]TDSheet!$A:$AG,33,0)</f>
        <v>0</v>
      </c>
      <c r="AH30" s="13">
        <f t="shared" si="12"/>
        <v>0</v>
      </c>
      <c r="AI30" s="13"/>
      <c r="AJ30" s="13"/>
    </row>
    <row r="31" spans="1:36" s="1" customFormat="1" ht="21.95" customHeight="1" outlineLevel="1" x14ac:dyDescent="0.2">
      <c r="A31" s="7" t="s">
        <v>34</v>
      </c>
      <c r="B31" s="7" t="s">
        <v>14</v>
      </c>
      <c r="C31" s="8">
        <v>875</v>
      </c>
      <c r="D31" s="8">
        <v>835</v>
      </c>
      <c r="E31" s="8">
        <v>1077</v>
      </c>
      <c r="F31" s="8">
        <v>461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1119</v>
      </c>
      <c r="K31" s="13">
        <f t="shared" si="9"/>
        <v>-42</v>
      </c>
      <c r="L31" s="13">
        <f>VLOOKUP(A:A,[1]TDSheet!$A:$M,13,0)</f>
        <v>200</v>
      </c>
      <c r="M31" s="13"/>
      <c r="N31" s="13">
        <f>VLOOKUP(A:A,[1]TDSheet!$A:$N,14,0)</f>
        <v>250</v>
      </c>
      <c r="O31" s="13">
        <f>VLOOKUP(A:A,[1]TDSheet!$A:$W,23,0)</f>
        <v>500</v>
      </c>
      <c r="P31" s="13"/>
      <c r="Q31" s="13"/>
      <c r="R31" s="13"/>
      <c r="S31" s="13"/>
      <c r="T31" s="13"/>
      <c r="U31" s="13"/>
      <c r="V31" s="13">
        <f t="shared" si="10"/>
        <v>215.4</v>
      </c>
      <c r="W31" s="16">
        <v>200</v>
      </c>
      <c r="X31" s="17">
        <f t="shared" si="11"/>
        <v>7.4791086350974929</v>
      </c>
      <c r="Y31" s="13"/>
      <c r="Z31" s="13">
        <f>VLOOKUP(A:A,[1]TDSheet!$A:$Z,26,0)</f>
        <v>0</v>
      </c>
      <c r="AA31" s="13"/>
      <c r="AB31" s="13"/>
      <c r="AC31" s="13">
        <f>VLOOKUP(A:A,[1]TDSheet!$A:$AC,29,0)</f>
        <v>0</v>
      </c>
      <c r="AD31" s="13">
        <f>VLOOKUP(A:A,[1]TDSheet!$A:$AD,30,0)</f>
        <v>240.4</v>
      </c>
      <c r="AE31" s="13">
        <f>VLOOKUP(A:A,[1]TDSheet!$A:$AE,31,0)</f>
        <v>191</v>
      </c>
      <c r="AF31" s="13">
        <f>VLOOKUP(A:A,[3]TDSheet!$A:$D,4,0)</f>
        <v>70</v>
      </c>
      <c r="AG31" s="13" t="str">
        <f>VLOOKUP(A:A,[1]TDSheet!$A:$AG,33,0)</f>
        <v>проддек</v>
      </c>
      <c r="AH31" s="13">
        <f t="shared" si="12"/>
        <v>70</v>
      </c>
      <c r="AI31" s="13"/>
      <c r="AJ31" s="13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513.053</v>
      </c>
      <c r="D32" s="8">
        <v>269.80399999999997</v>
      </c>
      <c r="E32" s="8">
        <v>461.43</v>
      </c>
      <c r="F32" s="8">
        <v>244.04599999999999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437.79899999999998</v>
      </c>
      <c r="K32" s="13">
        <f t="shared" si="9"/>
        <v>23.631000000000029</v>
      </c>
      <c r="L32" s="13">
        <f>VLOOKUP(A:A,[1]TDSheet!$A:$M,13,0)</f>
        <v>0</v>
      </c>
      <c r="M32" s="13"/>
      <c r="N32" s="13">
        <f>VLOOKUP(A:A,[1]TDSheet!$A:$N,14,0)</f>
        <v>100</v>
      </c>
      <c r="O32" s="13">
        <f>VLOOKUP(A:A,[1]TDSheet!$A:$W,23,0)</f>
        <v>100</v>
      </c>
      <c r="P32" s="13"/>
      <c r="Q32" s="13"/>
      <c r="R32" s="13"/>
      <c r="S32" s="13"/>
      <c r="T32" s="13"/>
      <c r="U32" s="13"/>
      <c r="V32" s="13">
        <f t="shared" si="10"/>
        <v>75.414000000000001</v>
      </c>
      <c r="W32" s="16">
        <v>120</v>
      </c>
      <c r="X32" s="17">
        <f t="shared" si="11"/>
        <v>7.4793274458323395</v>
      </c>
      <c r="Y32" s="13"/>
      <c r="Z32" s="13">
        <f>VLOOKUP(A:A,[1]TDSheet!$A:$Z,26,0)</f>
        <v>84.36</v>
      </c>
      <c r="AA32" s="13"/>
      <c r="AB32" s="13"/>
      <c r="AC32" s="13">
        <f>VLOOKUP(A:A,[1]TDSheet!$A:$AC,29,0)</f>
        <v>0</v>
      </c>
      <c r="AD32" s="13">
        <f>VLOOKUP(A:A,[1]TDSheet!$A:$AD,30,0)</f>
        <v>98.421399999999991</v>
      </c>
      <c r="AE32" s="13">
        <f>VLOOKUP(A:A,[1]TDSheet!$A:$AE,31,0)</f>
        <v>71.0214</v>
      </c>
      <c r="AF32" s="13">
        <f>VLOOKUP(A:A,[3]TDSheet!$A:$D,4,0)</f>
        <v>62.454000000000001</v>
      </c>
      <c r="AG32" s="13" t="e">
        <f>VLOOKUP(A:A,[1]TDSheet!$A:$AG,33,0)</f>
        <v>#N/A</v>
      </c>
      <c r="AH32" s="13">
        <f t="shared" si="12"/>
        <v>120</v>
      </c>
      <c r="AI32" s="13"/>
      <c r="AJ32" s="13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4291.6030000000001</v>
      </c>
      <c r="D33" s="8">
        <v>5423.4260000000004</v>
      </c>
      <c r="E33" s="8">
        <v>5260.402</v>
      </c>
      <c r="F33" s="8">
        <v>2514.5700000000002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5269.7529999999997</v>
      </c>
      <c r="K33" s="13">
        <f t="shared" si="9"/>
        <v>-9.350999999999658</v>
      </c>
      <c r="L33" s="13">
        <f>VLOOKUP(A:A,[1]TDSheet!$A:$M,13,0)</f>
        <v>1800</v>
      </c>
      <c r="M33" s="13"/>
      <c r="N33" s="13">
        <f>VLOOKUP(A:A,[1]TDSheet!$A:$N,14,0)</f>
        <v>1100</v>
      </c>
      <c r="O33" s="13">
        <f>VLOOKUP(A:A,[1]TDSheet!$A:$W,23,0)</f>
        <v>1200</v>
      </c>
      <c r="P33" s="13"/>
      <c r="Q33" s="13"/>
      <c r="R33" s="13"/>
      <c r="S33" s="13"/>
      <c r="T33" s="13"/>
      <c r="U33" s="13"/>
      <c r="V33" s="13">
        <f t="shared" si="10"/>
        <v>1052.0804000000001</v>
      </c>
      <c r="W33" s="16">
        <v>1300</v>
      </c>
      <c r="X33" s="17">
        <f t="shared" si="11"/>
        <v>7.5227805783664436</v>
      </c>
      <c r="Y33" s="13"/>
      <c r="Z33" s="13">
        <f>VLOOKUP(A:A,[1]TDSheet!$A:$Z,26,0)</f>
        <v>0</v>
      </c>
      <c r="AA33" s="13"/>
      <c r="AB33" s="13"/>
      <c r="AC33" s="13">
        <f>VLOOKUP(A:A,[1]TDSheet!$A:$AC,29,0)</f>
        <v>0</v>
      </c>
      <c r="AD33" s="13">
        <f>VLOOKUP(A:A,[1]TDSheet!$A:$AD,30,0)</f>
        <v>1056.3191999999999</v>
      </c>
      <c r="AE33" s="13">
        <f>VLOOKUP(A:A,[1]TDSheet!$A:$AE,31,0)</f>
        <v>1016.2082</v>
      </c>
      <c r="AF33" s="13">
        <f>VLOOKUP(A:A,[3]TDSheet!$A:$D,4,0)</f>
        <v>729.92200000000003</v>
      </c>
      <c r="AG33" s="13" t="str">
        <f>VLOOKUP(A:A,[1]TDSheet!$A:$AG,33,0)</f>
        <v>проддек</v>
      </c>
      <c r="AH33" s="13">
        <f t="shared" si="12"/>
        <v>1300</v>
      </c>
      <c r="AI33" s="13"/>
      <c r="AJ33" s="13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288.22399999999999</v>
      </c>
      <c r="D34" s="8">
        <v>108.39400000000001</v>
      </c>
      <c r="E34" s="8">
        <v>311.73500000000001</v>
      </c>
      <c r="F34" s="8">
        <v>79.111000000000004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296.65199999999999</v>
      </c>
      <c r="K34" s="13">
        <f t="shared" si="9"/>
        <v>15.083000000000027</v>
      </c>
      <c r="L34" s="13">
        <f>VLOOKUP(A:A,[1]TDSheet!$A:$M,13,0)</f>
        <v>100</v>
      </c>
      <c r="M34" s="13"/>
      <c r="N34" s="13">
        <f>VLOOKUP(A:A,[1]TDSheet!$A:$N,14,0)</f>
        <v>70</v>
      </c>
      <c r="O34" s="13">
        <f>VLOOKUP(A:A,[1]TDSheet!$A:$W,23,0)</f>
        <v>150</v>
      </c>
      <c r="P34" s="13"/>
      <c r="Q34" s="13"/>
      <c r="R34" s="13"/>
      <c r="S34" s="13"/>
      <c r="T34" s="13"/>
      <c r="U34" s="13"/>
      <c r="V34" s="13">
        <f t="shared" si="10"/>
        <v>62.347000000000001</v>
      </c>
      <c r="W34" s="16">
        <v>70</v>
      </c>
      <c r="X34" s="17">
        <f t="shared" si="11"/>
        <v>7.5241952299228512</v>
      </c>
      <c r="Y34" s="13"/>
      <c r="Z34" s="13">
        <f>VLOOKUP(A:A,[1]TDSheet!$A:$Z,26,0)</f>
        <v>0</v>
      </c>
      <c r="AA34" s="13"/>
      <c r="AB34" s="13"/>
      <c r="AC34" s="13">
        <f>VLOOKUP(A:A,[1]TDSheet!$A:$AC,29,0)</f>
        <v>0</v>
      </c>
      <c r="AD34" s="13">
        <f>VLOOKUP(A:A,[1]TDSheet!$A:$AD,30,0)</f>
        <v>74.070599999999985</v>
      </c>
      <c r="AE34" s="13">
        <f>VLOOKUP(A:A,[1]TDSheet!$A:$AE,31,0)</f>
        <v>54.246400000000008</v>
      </c>
      <c r="AF34" s="13">
        <f>VLOOKUP(A:A,[3]TDSheet!$A:$D,4,0)</f>
        <v>35.326999999999998</v>
      </c>
      <c r="AG34" s="13" t="str">
        <f>VLOOKUP(A:A,[1]TDSheet!$A:$AG,33,0)</f>
        <v>зв60</v>
      </c>
      <c r="AH34" s="13">
        <f t="shared" si="12"/>
        <v>70</v>
      </c>
      <c r="AI34" s="13"/>
      <c r="AJ34" s="13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535.23400000000004</v>
      </c>
      <c r="D35" s="8">
        <v>1074.3910000000001</v>
      </c>
      <c r="E35" s="8">
        <v>1142.261</v>
      </c>
      <c r="F35" s="8">
        <v>344.79199999999997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1110.8219999999999</v>
      </c>
      <c r="K35" s="13">
        <f t="shared" si="9"/>
        <v>31.439000000000078</v>
      </c>
      <c r="L35" s="13">
        <f>VLOOKUP(A:A,[1]TDSheet!$A:$M,13,0)</f>
        <v>200</v>
      </c>
      <c r="M35" s="13"/>
      <c r="N35" s="13">
        <f>VLOOKUP(A:A,[1]TDSheet!$A:$N,14,0)</f>
        <v>220</v>
      </c>
      <c r="O35" s="13">
        <f>VLOOKUP(A:A,[1]TDSheet!$A:$W,23,0)</f>
        <v>50</v>
      </c>
      <c r="P35" s="13"/>
      <c r="Q35" s="13"/>
      <c r="R35" s="13"/>
      <c r="S35" s="13"/>
      <c r="T35" s="13"/>
      <c r="U35" s="13"/>
      <c r="V35" s="13">
        <f t="shared" si="10"/>
        <v>127.43319999999999</v>
      </c>
      <c r="W35" s="16">
        <v>140</v>
      </c>
      <c r="X35" s="17">
        <f t="shared" si="11"/>
        <v>7.4924901830920048</v>
      </c>
      <c r="Y35" s="13"/>
      <c r="Z35" s="13">
        <f>VLOOKUP(A:A,[1]TDSheet!$A:$Z,26,0)</f>
        <v>505.09500000000003</v>
      </c>
      <c r="AA35" s="13"/>
      <c r="AB35" s="13"/>
      <c r="AC35" s="13">
        <f>VLOOKUP(A:A,[1]TDSheet!$A:$AC,29,0)</f>
        <v>0</v>
      </c>
      <c r="AD35" s="13">
        <f>VLOOKUP(A:A,[1]TDSheet!$A:$AD,30,0)</f>
        <v>114.7704</v>
      </c>
      <c r="AE35" s="13">
        <f>VLOOKUP(A:A,[1]TDSheet!$A:$AE,31,0)</f>
        <v>136.29759999999999</v>
      </c>
      <c r="AF35" s="13">
        <f>VLOOKUP(A:A,[3]TDSheet!$A:$D,4,0)</f>
        <v>77.2</v>
      </c>
      <c r="AG35" s="13">
        <f>VLOOKUP(A:A,[1]TDSheet!$A:$AG,33,0)</f>
        <v>0</v>
      </c>
      <c r="AH35" s="13">
        <f t="shared" si="12"/>
        <v>140</v>
      </c>
      <c r="AI35" s="13"/>
      <c r="AJ35" s="13"/>
    </row>
    <row r="36" spans="1:36" s="1" customFormat="1" ht="21.95" customHeight="1" outlineLevel="1" x14ac:dyDescent="0.2">
      <c r="A36" s="7" t="s">
        <v>39</v>
      </c>
      <c r="B36" s="7" t="s">
        <v>8</v>
      </c>
      <c r="C36" s="8">
        <v>125.748</v>
      </c>
      <c r="D36" s="8">
        <v>218.58699999999999</v>
      </c>
      <c r="E36" s="8">
        <v>223.84</v>
      </c>
      <c r="F36" s="8">
        <v>82.722999999999999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239.74700000000001</v>
      </c>
      <c r="K36" s="13">
        <f t="shared" si="9"/>
        <v>-15.907000000000011</v>
      </c>
      <c r="L36" s="13">
        <f>VLOOKUP(A:A,[1]TDSheet!$A:$M,13,0)</f>
        <v>70</v>
      </c>
      <c r="M36" s="13"/>
      <c r="N36" s="13">
        <f>VLOOKUP(A:A,[1]TDSheet!$A:$N,14,0)</f>
        <v>50</v>
      </c>
      <c r="O36" s="13">
        <f>VLOOKUP(A:A,[1]TDSheet!$A:$W,23,0)</f>
        <v>70</v>
      </c>
      <c r="P36" s="13"/>
      <c r="Q36" s="13"/>
      <c r="R36" s="13"/>
      <c r="S36" s="13"/>
      <c r="T36" s="13"/>
      <c r="U36" s="13"/>
      <c r="V36" s="13">
        <f t="shared" si="10"/>
        <v>44.768000000000001</v>
      </c>
      <c r="W36" s="16">
        <v>70</v>
      </c>
      <c r="X36" s="17">
        <f t="shared" si="11"/>
        <v>7.6555352037169406</v>
      </c>
      <c r="Y36" s="13"/>
      <c r="Z36" s="13">
        <f>VLOOKUP(A:A,[1]TDSheet!$A:$Z,26,0)</f>
        <v>0</v>
      </c>
      <c r="AA36" s="13"/>
      <c r="AB36" s="13"/>
      <c r="AC36" s="13">
        <f>VLOOKUP(A:A,[1]TDSheet!$A:$AC,29,0)</f>
        <v>0</v>
      </c>
      <c r="AD36" s="13">
        <f>VLOOKUP(A:A,[1]TDSheet!$A:$AD,30,0)</f>
        <v>53.762800000000006</v>
      </c>
      <c r="AE36" s="13">
        <f>VLOOKUP(A:A,[1]TDSheet!$A:$AE,31,0)</f>
        <v>40.473600000000005</v>
      </c>
      <c r="AF36" s="13">
        <f>VLOOKUP(A:A,[3]TDSheet!$A:$D,4,0)</f>
        <v>54.219000000000001</v>
      </c>
      <c r="AG36" s="13">
        <f>VLOOKUP(A:A,[1]TDSheet!$A:$AG,33,0)</f>
        <v>0</v>
      </c>
      <c r="AH36" s="13">
        <f t="shared" si="12"/>
        <v>70</v>
      </c>
      <c r="AI36" s="13"/>
      <c r="AJ36" s="13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8526.7049999999999</v>
      </c>
      <c r="D37" s="8">
        <v>14306.275</v>
      </c>
      <c r="E37" s="8">
        <v>10398.656999999999</v>
      </c>
      <c r="F37" s="8">
        <v>6187.2290000000003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10179.163</v>
      </c>
      <c r="K37" s="13">
        <f t="shared" si="9"/>
        <v>219.49399999999878</v>
      </c>
      <c r="L37" s="13">
        <f>VLOOKUP(A:A,[1]TDSheet!$A:$M,13,0)</f>
        <v>1800</v>
      </c>
      <c r="M37" s="13">
        <v>2000</v>
      </c>
      <c r="N37" s="13">
        <f>VLOOKUP(A:A,[1]TDSheet!$A:$N,14,0)</f>
        <v>2500</v>
      </c>
      <c r="O37" s="13">
        <f>VLOOKUP(A:A,[1]TDSheet!$A:$W,23,0)</f>
        <v>1900</v>
      </c>
      <c r="P37" s="13"/>
      <c r="Q37" s="13"/>
      <c r="R37" s="13"/>
      <c r="S37" s="13"/>
      <c r="T37" s="13"/>
      <c r="U37" s="13"/>
      <c r="V37" s="13">
        <f t="shared" si="10"/>
        <v>2079.7313999999997</v>
      </c>
      <c r="W37" s="16">
        <v>2600</v>
      </c>
      <c r="X37" s="17">
        <f t="shared" si="11"/>
        <v>8.1679917897089993</v>
      </c>
      <c r="Y37" s="13"/>
      <c r="Z37" s="13">
        <f>VLOOKUP(A:A,[1]TDSheet!$A:$Z,26,0)</f>
        <v>0</v>
      </c>
      <c r="AA37" s="13"/>
      <c r="AB37" s="13"/>
      <c r="AC37" s="13">
        <f>VLOOKUP(A:A,[1]TDSheet!$A:$AC,29,0)</f>
        <v>0</v>
      </c>
      <c r="AD37" s="13">
        <f>VLOOKUP(A:A,[1]TDSheet!$A:$AD,30,0)</f>
        <v>2196.4764</v>
      </c>
      <c r="AE37" s="13">
        <f>VLOOKUP(A:A,[1]TDSheet!$A:$AE,31,0)</f>
        <v>2099.6498000000001</v>
      </c>
      <c r="AF37" s="13">
        <f>VLOOKUP(A:A,[3]TDSheet!$A:$D,4,0)</f>
        <v>1388.923</v>
      </c>
      <c r="AG37" s="13" t="str">
        <f>VLOOKUP(A:A,[1]TDSheet!$A:$AG,33,0)</f>
        <v>проддек</v>
      </c>
      <c r="AH37" s="13">
        <f t="shared" si="12"/>
        <v>2600</v>
      </c>
      <c r="AI37" s="13"/>
      <c r="AJ37" s="13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375.10300000000001</v>
      </c>
      <c r="D38" s="8">
        <v>161.077</v>
      </c>
      <c r="E38" s="8">
        <v>137.48500000000001</v>
      </c>
      <c r="F38" s="8">
        <v>237.61799999999999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146.31</v>
      </c>
      <c r="K38" s="13">
        <f t="shared" si="9"/>
        <v>-8.8249999999999886</v>
      </c>
      <c r="L38" s="13">
        <f>VLOOKUP(A:A,[1]TDSheet!$A:$M,13,0)</f>
        <v>0</v>
      </c>
      <c r="M38" s="13"/>
      <c r="N38" s="13">
        <f>VLOOKUP(A:A,[1]TDSheet!$A:$N,14,0)</f>
        <v>0</v>
      </c>
      <c r="O38" s="13">
        <f>VLOOKUP(A:A,[1]TDSheet!$A:$W,23,0)</f>
        <v>0</v>
      </c>
      <c r="P38" s="13"/>
      <c r="Q38" s="13"/>
      <c r="R38" s="13"/>
      <c r="S38" s="13"/>
      <c r="T38" s="13"/>
      <c r="U38" s="13"/>
      <c r="V38" s="13">
        <f t="shared" si="10"/>
        <v>27.497000000000003</v>
      </c>
      <c r="W38" s="16"/>
      <c r="X38" s="17">
        <f t="shared" si="11"/>
        <v>8.6415972651561983</v>
      </c>
      <c r="Y38" s="13"/>
      <c r="Z38" s="13">
        <f>VLOOKUP(A:A,[1]TDSheet!$A:$Z,26,0)</f>
        <v>0</v>
      </c>
      <c r="AA38" s="13"/>
      <c r="AB38" s="13"/>
      <c r="AC38" s="13">
        <f>VLOOKUP(A:A,[1]TDSheet!$A:$AC,29,0)</f>
        <v>0</v>
      </c>
      <c r="AD38" s="13">
        <f>VLOOKUP(A:A,[1]TDSheet!$A:$AD,30,0)</f>
        <v>36.111000000000004</v>
      </c>
      <c r="AE38" s="13">
        <f>VLOOKUP(A:A,[1]TDSheet!$A:$AE,31,0)</f>
        <v>28.906200000000002</v>
      </c>
      <c r="AF38" s="13">
        <f>VLOOKUP(A:A,[3]TDSheet!$A:$D,4,0)</f>
        <v>15.805999999999999</v>
      </c>
      <c r="AG38" s="13" t="str">
        <f>VLOOKUP(A:A,[1]TDSheet!$A:$AG,33,0)</f>
        <v>увел</v>
      </c>
      <c r="AH38" s="13">
        <f t="shared" si="12"/>
        <v>0</v>
      </c>
      <c r="AI38" s="13"/>
      <c r="AJ38" s="13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52.396999999999998</v>
      </c>
      <c r="D39" s="8">
        <v>67.501999999999995</v>
      </c>
      <c r="E39" s="8">
        <v>52.076000000000001</v>
      </c>
      <c r="F39" s="8">
        <v>66.082999999999998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50.706000000000003</v>
      </c>
      <c r="K39" s="13">
        <f t="shared" si="9"/>
        <v>1.3699999999999974</v>
      </c>
      <c r="L39" s="13">
        <f>VLOOKUP(A:A,[1]TDSheet!$A:$M,13,0)</f>
        <v>0</v>
      </c>
      <c r="M39" s="13"/>
      <c r="N39" s="13">
        <f>VLOOKUP(A:A,[1]TDSheet!$A:$N,14,0)</f>
        <v>30</v>
      </c>
      <c r="O39" s="13">
        <f>VLOOKUP(A:A,[1]TDSheet!$A:$W,23,0)</f>
        <v>0</v>
      </c>
      <c r="P39" s="13"/>
      <c r="Q39" s="13"/>
      <c r="R39" s="13"/>
      <c r="S39" s="13"/>
      <c r="T39" s="13"/>
      <c r="U39" s="13"/>
      <c r="V39" s="13">
        <f t="shared" si="10"/>
        <v>10.4152</v>
      </c>
      <c r="W39" s="16"/>
      <c r="X39" s="17">
        <f t="shared" si="11"/>
        <v>9.2252669175819957</v>
      </c>
      <c r="Y39" s="13"/>
      <c r="Z39" s="13">
        <f>VLOOKUP(A:A,[1]TDSheet!$A:$Z,26,0)</f>
        <v>0</v>
      </c>
      <c r="AA39" s="13"/>
      <c r="AB39" s="13"/>
      <c r="AC39" s="13">
        <f>VLOOKUP(A:A,[1]TDSheet!$A:$AC,29,0)</f>
        <v>0</v>
      </c>
      <c r="AD39" s="13">
        <f>VLOOKUP(A:A,[1]TDSheet!$A:$AD,30,0)</f>
        <v>15.2536</v>
      </c>
      <c r="AE39" s="13">
        <f>VLOOKUP(A:A,[1]TDSheet!$A:$AE,31,0)</f>
        <v>14.572999999999999</v>
      </c>
      <c r="AF39" s="13">
        <f>VLOOKUP(A:A,[3]TDSheet!$A:$D,4,0)</f>
        <v>7.0739999999999998</v>
      </c>
      <c r="AG39" s="13">
        <f>VLOOKUP(A:A,[1]TDSheet!$A:$AG,33,0)</f>
        <v>0</v>
      </c>
      <c r="AH39" s="13">
        <f t="shared" si="12"/>
        <v>0</v>
      </c>
      <c r="AI39" s="13"/>
      <c r="AJ39" s="13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219.87700000000001</v>
      </c>
      <c r="D40" s="8">
        <v>825.46</v>
      </c>
      <c r="E40" s="8">
        <v>602.91200000000003</v>
      </c>
      <c r="F40" s="8">
        <v>311.36799999999999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571.83500000000004</v>
      </c>
      <c r="K40" s="13">
        <f t="shared" si="9"/>
        <v>31.076999999999998</v>
      </c>
      <c r="L40" s="13">
        <f>VLOOKUP(A:A,[1]TDSheet!$A:$M,13,0)</f>
        <v>150</v>
      </c>
      <c r="M40" s="13"/>
      <c r="N40" s="13">
        <f>VLOOKUP(A:A,[1]TDSheet!$A:$N,14,0)</f>
        <v>200</v>
      </c>
      <c r="O40" s="13">
        <f>VLOOKUP(A:A,[1]TDSheet!$A:$W,23,0)</f>
        <v>0</v>
      </c>
      <c r="P40" s="13"/>
      <c r="Q40" s="13"/>
      <c r="R40" s="13"/>
      <c r="S40" s="13"/>
      <c r="T40" s="13"/>
      <c r="U40" s="13"/>
      <c r="V40" s="13">
        <f t="shared" si="10"/>
        <v>99.586399999999998</v>
      </c>
      <c r="W40" s="16">
        <v>100</v>
      </c>
      <c r="X40" s="17">
        <f t="shared" si="11"/>
        <v>7.6453009647903727</v>
      </c>
      <c r="Y40" s="13"/>
      <c r="Z40" s="13">
        <f>VLOOKUP(A:A,[1]TDSheet!$A:$Z,26,0)</f>
        <v>104.98</v>
      </c>
      <c r="AA40" s="13"/>
      <c r="AB40" s="13"/>
      <c r="AC40" s="13">
        <f>VLOOKUP(A:A,[1]TDSheet!$A:$AC,29,0)</f>
        <v>0</v>
      </c>
      <c r="AD40" s="13">
        <f>VLOOKUP(A:A,[1]TDSheet!$A:$AD,30,0)</f>
        <v>99.4358</v>
      </c>
      <c r="AE40" s="13">
        <f>VLOOKUP(A:A,[1]TDSheet!$A:$AE,31,0)</f>
        <v>105.91720000000001</v>
      </c>
      <c r="AF40" s="13">
        <f>VLOOKUP(A:A,[3]TDSheet!$A:$D,4,0)</f>
        <v>93.322999999999993</v>
      </c>
      <c r="AG40" s="13">
        <f>VLOOKUP(A:A,[1]TDSheet!$A:$AG,33,0)</f>
        <v>0</v>
      </c>
      <c r="AH40" s="13">
        <f t="shared" si="12"/>
        <v>100</v>
      </c>
      <c r="AI40" s="13"/>
      <c r="AJ40" s="13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2939.76</v>
      </c>
      <c r="D41" s="8">
        <v>6025.4629999999997</v>
      </c>
      <c r="E41" s="8">
        <v>4505.0550000000003</v>
      </c>
      <c r="F41" s="8">
        <v>1852.847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4542.0879999999997</v>
      </c>
      <c r="K41" s="13">
        <f t="shared" si="9"/>
        <v>-37.032999999999447</v>
      </c>
      <c r="L41" s="13">
        <f>VLOOKUP(A:A,[1]TDSheet!$A:$M,13,0)</f>
        <v>1000</v>
      </c>
      <c r="M41" s="13"/>
      <c r="N41" s="13">
        <f>VLOOKUP(A:A,[1]TDSheet!$A:$N,14,0)</f>
        <v>1400</v>
      </c>
      <c r="O41" s="13">
        <f>VLOOKUP(A:A,[1]TDSheet!$A:$W,23,0)</f>
        <v>1000</v>
      </c>
      <c r="P41" s="13"/>
      <c r="Q41" s="13"/>
      <c r="R41" s="13"/>
      <c r="S41" s="13"/>
      <c r="T41" s="13"/>
      <c r="U41" s="13"/>
      <c r="V41" s="13">
        <f t="shared" si="10"/>
        <v>901.01100000000008</v>
      </c>
      <c r="W41" s="16">
        <v>600</v>
      </c>
      <c r="X41" s="17">
        <f t="shared" si="11"/>
        <v>6.4958663101782319</v>
      </c>
      <c r="Y41" s="13"/>
      <c r="Z41" s="13">
        <f>VLOOKUP(A:A,[1]TDSheet!$A:$Z,26,0)</f>
        <v>0</v>
      </c>
      <c r="AA41" s="13"/>
      <c r="AB41" s="13"/>
      <c r="AC41" s="13">
        <f>VLOOKUP(A:A,[1]TDSheet!$A:$AC,29,0)</f>
        <v>0</v>
      </c>
      <c r="AD41" s="13">
        <f>VLOOKUP(A:A,[1]TDSheet!$A:$AD,30,0)</f>
        <v>773.94599999999991</v>
      </c>
      <c r="AE41" s="13">
        <f>VLOOKUP(A:A,[1]TDSheet!$A:$AE,31,0)</f>
        <v>845.61939999999993</v>
      </c>
      <c r="AF41" s="13">
        <f>VLOOKUP(A:A,[3]TDSheet!$A:$D,4,0)</f>
        <v>664.84400000000005</v>
      </c>
      <c r="AG41" s="13" t="str">
        <f>VLOOKUP(A:A,[1]TDSheet!$A:$AG,33,0)</f>
        <v>оконч</v>
      </c>
      <c r="AH41" s="13">
        <f t="shared" si="12"/>
        <v>600</v>
      </c>
      <c r="AI41" s="13"/>
      <c r="AJ41" s="13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3319.1849999999999</v>
      </c>
      <c r="D42" s="8">
        <v>6724.3519999999999</v>
      </c>
      <c r="E42" s="8">
        <v>5073.4179999999997</v>
      </c>
      <c r="F42" s="8">
        <v>1963.027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5038.2259999999997</v>
      </c>
      <c r="K42" s="13">
        <f t="shared" si="9"/>
        <v>35.192000000000007</v>
      </c>
      <c r="L42" s="13">
        <f>VLOOKUP(A:A,[1]TDSheet!$A:$M,13,0)</f>
        <v>1800</v>
      </c>
      <c r="M42" s="13"/>
      <c r="N42" s="13">
        <f>VLOOKUP(A:A,[1]TDSheet!$A:$N,14,0)</f>
        <v>1600</v>
      </c>
      <c r="O42" s="13">
        <f>VLOOKUP(A:A,[1]TDSheet!$A:$W,23,0)</f>
        <v>1000</v>
      </c>
      <c r="P42" s="13"/>
      <c r="Q42" s="13"/>
      <c r="R42" s="13"/>
      <c r="S42" s="13"/>
      <c r="T42" s="13"/>
      <c r="U42" s="13"/>
      <c r="V42" s="13">
        <f t="shared" si="10"/>
        <v>909.91160000000002</v>
      </c>
      <c r="W42" s="16">
        <v>1000</v>
      </c>
      <c r="X42" s="17">
        <f t="shared" si="11"/>
        <v>8.0920245439227276</v>
      </c>
      <c r="Y42" s="13"/>
      <c r="Z42" s="13">
        <f>VLOOKUP(A:A,[1]TDSheet!$A:$Z,26,0)</f>
        <v>523.86</v>
      </c>
      <c r="AA42" s="13"/>
      <c r="AB42" s="13"/>
      <c r="AC42" s="13">
        <f>VLOOKUP(A:A,[1]TDSheet!$A:$AC,29,0)</f>
        <v>0</v>
      </c>
      <c r="AD42" s="13">
        <f>VLOOKUP(A:A,[1]TDSheet!$A:$AD,30,0)</f>
        <v>893.57060000000001</v>
      </c>
      <c r="AE42" s="13">
        <f>VLOOKUP(A:A,[1]TDSheet!$A:$AE,31,0)</f>
        <v>907.77020000000016</v>
      </c>
      <c r="AF42" s="13">
        <f>VLOOKUP(A:A,[3]TDSheet!$A:$D,4,0)</f>
        <v>898.00199999999995</v>
      </c>
      <c r="AG42" s="13">
        <f>VLOOKUP(A:A,[1]TDSheet!$A:$AG,33,0)</f>
        <v>0</v>
      </c>
      <c r="AH42" s="13">
        <f t="shared" si="12"/>
        <v>1000</v>
      </c>
      <c r="AI42" s="13"/>
      <c r="AJ42" s="13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183.994</v>
      </c>
      <c r="D43" s="8">
        <v>292.26499999999999</v>
      </c>
      <c r="E43" s="8">
        <v>226.60599999999999</v>
      </c>
      <c r="F43" s="8">
        <v>213.66499999999999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214.929</v>
      </c>
      <c r="K43" s="13">
        <f t="shared" si="9"/>
        <v>11.676999999999992</v>
      </c>
      <c r="L43" s="13">
        <f>VLOOKUP(A:A,[1]TDSheet!$A:$M,13,0)</f>
        <v>50</v>
      </c>
      <c r="M43" s="13"/>
      <c r="N43" s="13">
        <f>VLOOKUP(A:A,[1]TDSheet!$A:$N,14,0)</f>
        <v>80</v>
      </c>
      <c r="O43" s="13">
        <f>VLOOKUP(A:A,[1]TDSheet!$A:$W,23,0)</f>
        <v>0</v>
      </c>
      <c r="P43" s="13"/>
      <c r="Q43" s="13"/>
      <c r="R43" s="13"/>
      <c r="S43" s="13"/>
      <c r="T43" s="13"/>
      <c r="U43" s="13"/>
      <c r="V43" s="13">
        <f t="shared" si="10"/>
        <v>45.321199999999997</v>
      </c>
      <c r="W43" s="16"/>
      <c r="X43" s="17">
        <f t="shared" si="11"/>
        <v>7.5828751224592459</v>
      </c>
      <c r="Y43" s="13"/>
      <c r="Z43" s="13">
        <f>VLOOKUP(A:A,[1]TDSheet!$A:$Z,26,0)</f>
        <v>0</v>
      </c>
      <c r="AA43" s="13"/>
      <c r="AB43" s="13"/>
      <c r="AC43" s="13">
        <f>VLOOKUP(A:A,[1]TDSheet!$A:$AC,29,0)</f>
        <v>0</v>
      </c>
      <c r="AD43" s="13">
        <f>VLOOKUP(A:A,[1]TDSheet!$A:$AD,30,0)</f>
        <v>54.989800000000002</v>
      </c>
      <c r="AE43" s="13">
        <f>VLOOKUP(A:A,[1]TDSheet!$A:$AE,31,0)</f>
        <v>50.585999999999999</v>
      </c>
      <c r="AF43" s="13">
        <f>VLOOKUP(A:A,[3]TDSheet!$A:$D,4,0)</f>
        <v>43.832000000000001</v>
      </c>
      <c r="AG43" s="13">
        <f>VLOOKUP(A:A,[1]TDSheet!$A:$AG,33,0)</f>
        <v>0</v>
      </c>
      <c r="AH43" s="13">
        <f t="shared" si="12"/>
        <v>0</v>
      </c>
      <c r="AI43" s="13"/>
      <c r="AJ43" s="13"/>
    </row>
    <row r="44" spans="1:36" s="1" customFormat="1" ht="21.95" customHeight="1" outlineLevel="1" x14ac:dyDescent="0.2">
      <c r="A44" s="7" t="s">
        <v>47</v>
      </c>
      <c r="B44" s="7" t="s">
        <v>8</v>
      </c>
      <c r="C44" s="8">
        <v>288.41399999999999</v>
      </c>
      <c r="D44" s="8">
        <v>308.5</v>
      </c>
      <c r="E44" s="8">
        <v>345.61399999999998</v>
      </c>
      <c r="F44" s="8">
        <v>182.18600000000001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333.88799999999998</v>
      </c>
      <c r="K44" s="13">
        <f t="shared" si="9"/>
        <v>11.725999999999999</v>
      </c>
      <c r="L44" s="13">
        <f>VLOOKUP(A:A,[1]TDSheet!$A:$M,13,0)</f>
        <v>50</v>
      </c>
      <c r="M44" s="13"/>
      <c r="N44" s="13">
        <f>VLOOKUP(A:A,[1]TDSheet!$A:$N,14,0)</f>
        <v>120</v>
      </c>
      <c r="O44" s="13">
        <f>VLOOKUP(A:A,[1]TDSheet!$A:$W,23,0)</f>
        <v>0</v>
      </c>
      <c r="P44" s="13"/>
      <c r="Q44" s="13"/>
      <c r="R44" s="13"/>
      <c r="S44" s="13"/>
      <c r="T44" s="13"/>
      <c r="U44" s="13"/>
      <c r="V44" s="13">
        <f t="shared" si="10"/>
        <v>59.659599999999998</v>
      </c>
      <c r="W44" s="16">
        <v>100</v>
      </c>
      <c r="X44" s="17">
        <f t="shared" si="11"/>
        <v>7.5794339888299627</v>
      </c>
      <c r="Y44" s="13"/>
      <c r="Z44" s="13">
        <f>VLOOKUP(A:A,[1]TDSheet!$A:$Z,26,0)</f>
        <v>47.316000000000003</v>
      </c>
      <c r="AA44" s="13"/>
      <c r="AB44" s="13"/>
      <c r="AC44" s="13">
        <f>VLOOKUP(A:A,[1]TDSheet!$A:$AC,29,0)</f>
        <v>0</v>
      </c>
      <c r="AD44" s="13">
        <f>VLOOKUP(A:A,[1]TDSheet!$A:$AD,30,0)</f>
        <v>60.912599999999998</v>
      </c>
      <c r="AE44" s="13">
        <f>VLOOKUP(A:A,[1]TDSheet!$A:$AE,31,0)</f>
        <v>60.101800000000004</v>
      </c>
      <c r="AF44" s="13">
        <f>VLOOKUP(A:A,[3]TDSheet!$A:$D,4,0)</f>
        <v>50.884999999999998</v>
      </c>
      <c r="AG44" s="13">
        <f>VLOOKUP(A:A,[1]TDSheet!$A:$AG,33,0)</f>
        <v>0</v>
      </c>
      <c r="AH44" s="13">
        <f t="shared" si="12"/>
        <v>100</v>
      </c>
      <c r="AI44" s="13"/>
      <c r="AJ44" s="13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76.153000000000006</v>
      </c>
      <c r="D45" s="8">
        <v>18.527999999999999</v>
      </c>
      <c r="E45" s="8">
        <v>26.15</v>
      </c>
      <c r="F45" s="8">
        <v>51.316000000000003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24.777000000000001</v>
      </c>
      <c r="K45" s="13">
        <f t="shared" si="9"/>
        <v>1.3729999999999976</v>
      </c>
      <c r="L45" s="13">
        <f>VLOOKUP(A:A,[1]TDSheet!$A:$M,13,0)</f>
        <v>50</v>
      </c>
      <c r="M45" s="13"/>
      <c r="N45" s="13">
        <f>VLOOKUP(A:A,[1]TDSheet!$A:$N,14,0)</f>
        <v>30</v>
      </c>
      <c r="O45" s="13">
        <f>VLOOKUP(A:A,[1]TDSheet!$A:$W,23,0)</f>
        <v>0</v>
      </c>
      <c r="P45" s="13"/>
      <c r="Q45" s="13"/>
      <c r="R45" s="13"/>
      <c r="S45" s="13"/>
      <c r="T45" s="13"/>
      <c r="U45" s="13"/>
      <c r="V45" s="13">
        <f t="shared" si="10"/>
        <v>5.2299999999999995</v>
      </c>
      <c r="W45" s="16"/>
      <c r="X45" s="17">
        <f t="shared" si="11"/>
        <v>25.108221797323139</v>
      </c>
      <c r="Y45" s="13"/>
      <c r="Z45" s="13">
        <f>VLOOKUP(A:A,[1]TDSheet!$A:$Z,26,0)</f>
        <v>0</v>
      </c>
      <c r="AA45" s="13"/>
      <c r="AB45" s="13"/>
      <c r="AC45" s="13">
        <f>VLOOKUP(A:A,[1]TDSheet!$A:$AC,29,0)</f>
        <v>0</v>
      </c>
      <c r="AD45" s="13">
        <f>VLOOKUP(A:A,[1]TDSheet!$A:$AD,30,0)</f>
        <v>5.9981999999999998</v>
      </c>
      <c r="AE45" s="13">
        <f>VLOOKUP(A:A,[1]TDSheet!$A:$AE,31,0)</f>
        <v>8.6473999999999993</v>
      </c>
      <c r="AF45" s="13">
        <f>VLOOKUP(A:A,[3]TDSheet!$A:$D,4,0)</f>
        <v>4.343</v>
      </c>
      <c r="AG45" s="13" t="e">
        <f>VLOOKUP(A:A,[1]TDSheet!$A:$AG,33,0)</f>
        <v>#N/A</v>
      </c>
      <c r="AH45" s="13">
        <f t="shared" si="12"/>
        <v>0</v>
      </c>
      <c r="AI45" s="13"/>
      <c r="AJ45" s="13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359.226</v>
      </c>
      <c r="D46" s="8">
        <v>622.31899999999996</v>
      </c>
      <c r="E46" s="8">
        <v>573.9</v>
      </c>
      <c r="F46" s="8">
        <v>360.45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560.57100000000003</v>
      </c>
      <c r="K46" s="13">
        <f t="shared" si="9"/>
        <v>13.328999999999951</v>
      </c>
      <c r="L46" s="13">
        <f>VLOOKUP(A:A,[1]TDSheet!$A:$M,13,0)</f>
        <v>100</v>
      </c>
      <c r="M46" s="13"/>
      <c r="N46" s="13">
        <f>VLOOKUP(A:A,[1]TDSheet!$A:$N,14,0)</f>
        <v>150</v>
      </c>
      <c r="O46" s="13">
        <f>VLOOKUP(A:A,[1]TDSheet!$A:$W,23,0)</f>
        <v>0</v>
      </c>
      <c r="P46" s="13"/>
      <c r="Q46" s="13"/>
      <c r="R46" s="13"/>
      <c r="S46" s="13"/>
      <c r="T46" s="13"/>
      <c r="U46" s="13"/>
      <c r="V46" s="13">
        <f t="shared" si="10"/>
        <v>88.363799999999998</v>
      </c>
      <c r="W46" s="16">
        <v>50</v>
      </c>
      <c r="X46" s="17">
        <f t="shared" si="11"/>
        <v>7.474214553923666</v>
      </c>
      <c r="Y46" s="13"/>
      <c r="Z46" s="13">
        <f>VLOOKUP(A:A,[1]TDSheet!$A:$Z,26,0)</f>
        <v>132.08099999999999</v>
      </c>
      <c r="AA46" s="13"/>
      <c r="AB46" s="13"/>
      <c r="AC46" s="13">
        <f>VLOOKUP(A:A,[1]TDSheet!$A:$AC,29,0)</f>
        <v>0</v>
      </c>
      <c r="AD46" s="13">
        <f>VLOOKUP(A:A,[1]TDSheet!$A:$AD,30,0)</f>
        <v>99.907200000000017</v>
      </c>
      <c r="AE46" s="13">
        <f>VLOOKUP(A:A,[1]TDSheet!$A:$AE,31,0)</f>
        <v>101.6292</v>
      </c>
      <c r="AF46" s="13">
        <f>VLOOKUP(A:A,[3]TDSheet!$A:$D,4,0)</f>
        <v>81.63</v>
      </c>
      <c r="AG46" s="13">
        <f>VLOOKUP(A:A,[1]TDSheet!$A:$AG,33,0)</f>
        <v>0</v>
      </c>
      <c r="AH46" s="13">
        <f t="shared" si="12"/>
        <v>50</v>
      </c>
      <c r="AI46" s="13"/>
      <c r="AJ46" s="13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-3.5000000000000003E-2</v>
      </c>
      <c r="D47" s="8">
        <v>521.20399999999995</v>
      </c>
      <c r="E47" s="8">
        <v>121.401</v>
      </c>
      <c r="F47" s="8">
        <v>29.172000000000001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129.29300000000001</v>
      </c>
      <c r="K47" s="13">
        <f t="shared" si="9"/>
        <v>-7.8920000000000101</v>
      </c>
      <c r="L47" s="13">
        <f>VLOOKUP(A:A,[1]TDSheet!$A:$M,13,0)</f>
        <v>10</v>
      </c>
      <c r="M47" s="13"/>
      <c r="N47" s="13">
        <f>VLOOKUP(A:A,[1]TDSheet!$A:$N,14,0)</f>
        <v>0</v>
      </c>
      <c r="O47" s="13">
        <f>VLOOKUP(A:A,[1]TDSheet!$A:$W,23,0)</f>
        <v>50</v>
      </c>
      <c r="P47" s="13"/>
      <c r="Q47" s="13"/>
      <c r="R47" s="13"/>
      <c r="S47" s="13"/>
      <c r="T47" s="13"/>
      <c r="U47" s="13"/>
      <c r="V47" s="13">
        <f t="shared" si="10"/>
        <v>16.728199999999998</v>
      </c>
      <c r="W47" s="16">
        <v>20</v>
      </c>
      <c r="X47" s="17">
        <f t="shared" si="11"/>
        <v>6.5262251766478174</v>
      </c>
      <c r="Y47" s="13"/>
      <c r="Z47" s="13">
        <f>VLOOKUP(A:A,[1]TDSheet!$A:$Z,26,0)</f>
        <v>37.76</v>
      </c>
      <c r="AA47" s="13"/>
      <c r="AB47" s="13"/>
      <c r="AC47" s="13">
        <f>VLOOKUP(A:A,[1]TDSheet!$A:$AC,29,0)</f>
        <v>0</v>
      </c>
      <c r="AD47" s="13">
        <f>VLOOKUP(A:A,[1]TDSheet!$A:$AD,30,0)</f>
        <v>11.772199999999998</v>
      </c>
      <c r="AE47" s="13">
        <f>VLOOKUP(A:A,[1]TDSheet!$A:$AE,31,0)</f>
        <v>8.8038000000000007</v>
      </c>
      <c r="AF47" s="13">
        <f>VLOOKUP(A:A,[3]TDSheet!$A:$D,4,0)</f>
        <v>3.528</v>
      </c>
      <c r="AG47" s="13" t="str">
        <f>VLOOKUP(A:A,[1]TDSheet!$A:$AG,33,0)</f>
        <v>???</v>
      </c>
      <c r="AH47" s="13">
        <f t="shared" si="12"/>
        <v>20</v>
      </c>
      <c r="AI47" s="13"/>
      <c r="AJ47" s="13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53.924999999999997</v>
      </c>
      <c r="D48" s="8">
        <v>264.745</v>
      </c>
      <c r="E48" s="8">
        <v>121.05200000000001</v>
      </c>
      <c r="F48" s="8">
        <v>123.768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122.45099999999999</v>
      </c>
      <c r="K48" s="13">
        <f t="shared" si="9"/>
        <v>-1.3989999999999867</v>
      </c>
      <c r="L48" s="13">
        <f>VLOOKUP(A:A,[1]TDSheet!$A:$M,13,0)</f>
        <v>30</v>
      </c>
      <c r="M48" s="13"/>
      <c r="N48" s="13">
        <f>VLOOKUP(A:A,[1]TDSheet!$A:$N,14,0)</f>
        <v>40</v>
      </c>
      <c r="O48" s="13">
        <f>VLOOKUP(A:A,[1]TDSheet!$A:$W,23,0)</f>
        <v>0</v>
      </c>
      <c r="P48" s="13"/>
      <c r="Q48" s="13"/>
      <c r="R48" s="13"/>
      <c r="S48" s="13"/>
      <c r="T48" s="13"/>
      <c r="U48" s="13"/>
      <c r="V48" s="13">
        <f t="shared" si="10"/>
        <v>24.2104</v>
      </c>
      <c r="W48" s="16"/>
      <c r="X48" s="17">
        <f t="shared" si="11"/>
        <v>8.0035026269702279</v>
      </c>
      <c r="Y48" s="13"/>
      <c r="Z48" s="13">
        <f>VLOOKUP(A:A,[1]TDSheet!$A:$Z,26,0)</f>
        <v>0</v>
      </c>
      <c r="AA48" s="13"/>
      <c r="AB48" s="13"/>
      <c r="AC48" s="13">
        <f>VLOOKUP(A:A,[1]TDSheet!$A:$AC,29,0)</f>
        <v>0</v>
      </c>
      <c r="AD48" s="13">
        <f>VLOOKUP(A:A,[1]TDSheet!$A:$AD,30,0)</f>
        <v>30.773199999999996</v>
      </c>
      <c r="AE48" s="13">
        <f>VLOOKUP(A:A,[1]TDSheet!$A:$AE,31,0)</f>
        <v>29.9146</v>
      </c>
      <c r="AF48" s="13">
        <f>VLOOKUP(A:A,[3]TDSheet!$A:$D,4,0)</f>
        <v>27.716000000000001</v>
      </c>
      <c r="AG48" s="13">
        <f>VLOOKUP(A:A,[1]TDSheet!$A:$AG,33,0)</f>
        <v>0</v>
      </c>
      <c r="AH48" s="13">
        <f t="shared" si="12"/>
        <v>0</v>
      </c>
      <c r="AI48" s="13"/>
      <c r="AJ48" s="13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118.054</v>
      </c>
      <c r="D49" s="8">
        <v>102.26600000000001</v>
      </c>
      <c r="E49" s="8">
        <v>142.57300000000001</v>
      </c>
      <c r="F49" s="8">
        <v>71.41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149.51</v>
      </c>
      <c r="K49" s="13">
        <f t="shared" si="9"/>
        <v>-6.9369999999999834</v>
      </c>
      <c r="L49" s="13">
        <f>VLOOKUP(A:A,[1]TDSheet!$A:$M,13,0)</f>
        <v>40</v>
      </c>
      <c r="M49" s="13"/>
      <c r="N49" s="13">
        <f>VLOOKUP(A:A,[1]TDSheet!$A:$N,14,0)</f>
        <v>40</v>
      </c>
      <c r="O49" s="13">
        <f>VLOOKUP(A:A,[1]TDSheet!$A:$W,23,0)</f>
        <v>20</v>
      </c>
      <c r="P49" s="13"/>
      <c r="Q49" s="13"/>
      <c r="R49" s="13"/>
      <c r="S49" s="13"/>
      <c r="T49" s="13"/>
      <c r="U49" s="13"/>
      <c r="V49" s="13">
        <f t="shared" si="10"/>
        <v>28.514600000000002</v>
      </c>
      <c r="W49" s="16"/>
      <c r="X49" s="17">
        <f t="shared" si="11"/>
        <v>6.0113064886058369</v>
      </c>
      <c r="Y49" s="13"/>
      <c r="Z49" s="13">
        <f>VLOOKUP(A:A,[1]TDSheet!$A:$Z,26,0)</f>
        <v>0</v>
      </c>
      <c r="AA49" s="13"/>
      <c r="AB49" s="13"/>
      <c r="AC49" s="13">
        <f>VLOOKUP(A:A,[1]TDSheet!$A:$AC,29,0)</f>
        <v>0</v>
      </c>
      <c r="AD49" s="13">
        <f>VLOOKUP(A:A,[1]TDSheet!$A:$AD,30,0)</f>
        <v>34.620599999999996</v>
      </c>
      <c r="AE49" s="13">
        <f>VLOOKUP(A:A,[1]TDSheet!$A:$AE,31,0)</f>
        <v>30.354000000000003</v>
      </c>
      <c r="AF49" s="13">
        <f>VLOOKUP(A:A,[3]TDSheet!$A:$D,4,0)</f>
        <v>28.039000000000001</v>
      </c>
      <c r="AG49" s="13">
        <f>VLOOKUP(A:A,[1]TDSheet!$A:$AG,33,0)</f>
        <v>0</v>
      </c>
      <c r="AH49" s="13">
        <f t="shared" si="12"/>
        <v>0</v>
      </c>
      <c r="AI49" s="13"/>
      <c r="AJ49" s="13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515.12400000000002</v>
      </c>
      <c r="D50" s="8">
        <v>1727.5909999999999</v>
      </c>
      <c r="E50" s="8">
        <v>1373.3820000000001</v>
      </c>
      <c r="F50" s="8">
        <v>556.60199999999998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1338.067</v>
      </c>
      <c r="K50" s="13">
        <f t="shared" si="9"/>
        <v>35.315000000000055</v>
      </c>
      <c r="L50" s="13">
        <f>VLOOKUP(A:A,[1]TDSheet!$A:$M,13,0)</f>
        <v>250</v>
      </c>
      <c r="M50" s="13"/>
      <c r="N50" s="13">
        <f>VLOOKUP(A:A,[1]TDSheet!$A:$N,14,0)</f>
        <v>350</v>
      </c>
      <c r="O50" s="13">
        <f>VLOOKUP(A:A,[1]TDSheet!$A:$W,23,0)</f>
        <v>150</v>
      </c>
      <c r="P50" s="13"/>
      <c r="Q50" s="13"/>
      <c r="R50" s="13"/>
      <c r="S50" s="13"/>
      <c r="T50" s="13"/>
      <c r="U50" s="13"/>
      <c r="V50" s="13">
        <f t="shared" si="10"/>
        <v>232.93040000000002</v>
      </c>
      <c r="W50" s="16">
        <v>100</v>
      </c>
      <c r="X50" s="17">
        <f t="shared" si="11"/>
        <v>6.0387222964456324</v>
      </c>
      <c r="Y50" s="13"/>
      <c r="Z50" s="13">
        <f>VLOOKUP(A:A,[1]TDSheet!$A:$Z,26,0)</f>
        <v>208.73</v>
      </c>
      <c r="AA50" s="13"/>
      <c r="AB50" s="13"/>
      <c r="AC50" s="13">
        <f>VLOOKUP(A:A,[1]TDSheet!$A:$AC,29,0)</f>
        <v>0</v>
      </c>
      <c r="AD50" s="13">
        <f>VLOOKUP(A:A,[1]TDSheet!$A:$AD,30,0)</f>
        <v>255.12640000000002</v>
      </c>
      <c r="AE50" s="13">
        <f>VLOOKUP(A:A,[1]TDSheet!$A:$AE,31,0)</f>
        <v>238.25399999999999</v>
      </c>
      <c r="AF50" s="13">
        <f>VLOOKUP(A:A,[3]TDSheet!$A:$D,4,0)</f>
        <v>189.28899999999999</v>
      </c>
      <c r="AG50" s="13">
        <f>VLOOKUP(A:A,[1]TDSheet!$A:$AG,33,0)</f>
        <v>0</v>
      </c>
      <c r="AH50" s="13">
        <f t="shared" si="12"/>
        <v>100</v>
      </c>
      <c r="AI50" s="13"/>
      <c r="AJ50" s="13"/>
    </row>
    <row r="51" spans="1:36" s="1" customFormat="1" ht="21.95" customHeight="1" outlineLevel="1" x14ac:dyDescent="0.2">
      <c r="A51" s="7" t="s">
        <v>54</v>
      </c>
      <c r="B51" s="7" t="s">
        <v>8</v>
      </c>
      <c r="C51" s="8">
        <v>50.686999999999998</v>
      </c>
      <c r="D51" s="8">
        <v>59.752000000000002</v>
      </c>
      <c r="E51" s="8">
        <v>61.677999999999997</v>
      </c>
      <c r="F51" s="8">
        <v>47.386000000000003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58.901000000000003</v>
      </c>
      <c r="K51" s="13">
        <f t="shared" si="9"/>
        <v>2.7769999999999939</v>
      </c>
      <c r="L51" s="13">
        <f>VLOOKUP(A:A,[1]TDSheet!$A:$M,13,0)</f>
        <v>20</v>
      </c>
      <c r="M51" s="13"/>
      <c r="N51" s="13">
        <f>VLOOKUP(A:A,[1]TDSheet!$A:$N,14,0)</f>
        <v>10</v>
      </c>
      <c r="O51" s="13">
        <f>VLOOKUP(A:A,[1]TDSheet!$A:$W,23,0)</f>
        <v>20</v>
      </c>
      <c r="P51" s="13"/>
      <c r="Q51" s="13"/>
      <c r="R51" s="13"/>
      <c r="S51" s="13"/>
      <c r="T51" s="13"/>
      <c r="U51" s="13"/>
      <c r="V51" s="13">
        <f t="shared" si="10"/>
        <v>12.335599999999999</v>
      </c>
      <c r="W51" s="16"/>
      <c r="X51" s="17">
        <f t="shared" si="11"/>
        <v>7.8947112422581798</v>
      </c>
      <c r="Y51" s="13"/>
      <c r="Z51" s="13">
        <f>VLOOKUP(A:A,[1]TDSheet!$A:$Z,26,0)</f>
        <v>0</v>
      </c>
      <c r="AA51" s="13"/>
      <c r="AB51" s="13"/>
      <c r="AC51" s="13">
        <f>VLOOKUP(A:A,[1]TDSheet!$A:$AC,29,0)</f>
        <v>0</v>
      </c>
      <c r="AD51" s="13">
        <f>VLOOKUP(A:A,[1]TDSheet!$A:$AD,30,0)</f>
        <v>15.719800000000001</v>
      </c>
      <c r="AE51" s="13">
        <f>VLOOKUP(A:A,[1]TDSheet!$A:$AE,31,0)</f>
        <v>12.7156</v>
      </c>
      <c r="AF51" s="13">
        <f>VLOOKUP(A:A,[3]TDSheet!$A:$D,4,0)</f>
        <v>6.7649999999999997</v>
      </c>
      <c r="AG51" s="13">
        <f>VLOOKUP(A:A,[1]TDSheet!$A:$AG,33,0)</f>
        <v>0</v>
      </c>
      <c r="AH51" s="13">
        <f t="shared" si="12"/>
        <v>0</v>
      </c>
      <c r="AI51" s="13"/>
      <c r="AJ51" s="13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256.72199999999998</v>
      </c>
      <c r="D52" s="8">
        <v>121.901</v>
      </c>
      <c r="E52" s="8">
        <v>115.05</v>
      </c>
      <c r="F52" s="8">
        <v>197.202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3">
        <f>VLOOKUP(A:A,[2]TDSheet!$A:$F,6,0)</f>
        <v>112.904</v>
      </c>
      <c r="K52" s="13">
        <f t="shared" si="9"/>
        <v>2.1460000000000008</v>
      </c>
      <c r="L52" s="13">
        <f>VLOOKUP(A:A,[1]TDSheet!$A:$M,13,0)</f>
        <v>50</v>
      </c>
      <c r="M52" s="13"/>
      <c r="N52" s="13">
        <f>VLOOKUP(A:A,[1]TDSheet!$A:$N,14,0)</f>
        <v>50</v>
      </c>
      <c r="O52" s="13">
        <f>VLOOKUP(A:A,[1]TDSheet!$A:$W,23,0)</f>
        <v>0</v>
      </c>
      <c r="P52" s="13"/>
      <c r="Q52" s="13"/>
      <c r="R52" s="13"/>
      <c r="S52" s="13"/>
      <c r="T52" s="13"/>
      <c r="U52" s="13"/>
      <c r="V52" s="13">
        <f t="shared" si="10"/>
        <v>23.009999999999998</v>
      </c>
      <c r="W52" s="16"/>
      <c r="X52" s="17">
        <f t="shared" si="11"/>
        <v>12.916210343328988</v>
      </c>
      <c r="Y52" s="13"/>
      <c r="Z52" s="13">
        <f>VLOOKUP(A:A,[1]TDSheet!$A:$Z,26,0)</f>
        <v>0</v>
      </c>
      <c r="AA52" s="13"/>
      <c r="AB52" s="13"/>
      <c r="AC52" s="13">
        <f>VLOOKUP(A:A,[1]TDSheet!$A:$AC,29,0)</f>
        <v>0</v>
      </c>
      <c r="AD52" s="13">
        <f>VLOOKUP(A:A,[1]TDSheet!$A:$AD,30,0)</f>
        <v>38.332400000000014</v>
      </c>
      <c r="AE52" s="13">
        <f>VLOOKUP(A:A,[1]TDSheet!$A:$AE,31,0)</f>
        <v>38.666600000000003</v>
      </c>
      <c r="AF52" s="13">
        <f>VLOOKUP(A:A,[3]TDSheet!$A:$D,4,0)</f>
        <v>25.933</v>
      </c>
      <c r="AG52" s="13">
        <f>VLOOKUP(A:A,[1]TDSheet!$A:$AG,33,0)</f>
        <v>0</v>
      </c>
      <c r="AH52" s="13">
        <f t="shared" si="12"/>
        <v>0</v>
      </c>
      <c r="AI52" s="13"/>
      <c r="AJ52" s="13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50.390999999999998</v>
      </c>
      <c r="D53" s="8">
        <v>187.99199999999999</v>
      </c>
      <c r="E53" s="8">
        <v>127.146</v>
      </c>
      <c r="F53" s="8">
        <v>43.401000000000003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3">
        <f>VLOOKUP(A:A,[2]TDSheet!$A:$F,6,0)</f>
        <v>129.05799999999999</v>
      </c>
      <c r="K53" s="13">
        <f t="shared" si="9"/>
        <v>-1.9119999999999919</v>
      </c>
      <c r="L53" s="13">
        <f>VLOOKUP(A:A,[1]TDSheet!$A:$M,13,0)</f>
        <v>30</v>
      </c>
      <c r="M53" s="13"/>
      <c r="N53" s="13">
        <f>VLOOKUP(A:A,[1]TDSheet!$A:$N,14,0)</f>
        <v>30</v>
      </c>
      <c r="O53" s="13">
        <f>VLOOKUP(A:A,[1]TDSheet!$A:$W,23,0)</f>
        <v>50</v>
      </c>
      <c r="P53" s="13"/>
      <c r="Q53" s="13"/>
      <c r="R53" s="13"/>
      <c r="S53" s="13"/>
      <c r="T53" s="13"/>
      <c r="U53" s="13"/>
      <c r="V53" s="13">
        <f t="shared" si="10"/>
        <v>25.429200000000002</v>
      </c>
      <c r="W53" s="16"/>
      <c r="X53" s="17">
        <f t="shared" si="11"/>
        <v>6.0324744781589672</v>
      </c>
      <c r="Y53" s="13"/>
      <c r="Z53" s="13">
        <f>VLOOKUP(A:A,[1]TDSheet!$A:$Z,26,0)</f>
        <v>0</v>
      </c>
      <c r="AA53" s="13"/>
      <c r="AB53" s="13"/>
      <c r="AC53" s="13">
        <f>VLOOKUP(A:A,[1]TDSheet!$A:$AC,29,0)</f>
        <v>0</v>
      </c>
      <c r="AD53" s="13">
        <f>VLOOKUP(A:A,[1]TDSheet!$A:$AD,30,0)</f>
        <v>21.604199999999999</v>
      </c>
      <c r="AE53" s="13">
        <f>VLOOKUP(A:A,[1]TDSheet!$A:$AE,31,0)</f>
        <v>20.521800000000002</v>
      </c>
      <c r="AF53" s="13">
        <f>VLOOKUP(A:A,[3]TDSheet!$A:$D,4,0)</f>
        <v>23.167999999999999</v>
      </c>
      <c r="AG53" s="13">
        <f>VLOOKUP(A:A,[1]TDSheet!$A:$AG,33,0)</f>
        <v>0</v>
      </c>
      <c r="AH53" s="13">
        <f t="shared" si="12"/>
        <v>0</v>
      </c>
      <c r="AI53" s="13"/>
      <c r="AJ53" s="13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161.001</v>
      </c>
      <c r="D54" s="8">
        <v>1731.115</v>
      </c>
      <c r="E54" s="8">
        <v>845.99599999999998</v>
      </c>
      <c r="F54" s="8">
        <v>223.74700000000001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851.01199999999994</v>
      </c>
      <c r="K54" s="13">
        <f t="shared" si="9"/>
        <v>-5.0159999999999627</v>
      </c>
      <c r="L54" s="13">
        <f>VLOOKUP(A:A,[1]TDSheet!$A:$M,13,0)</f>
        <v>50</v>
      </c>
      <c r="M54" s="13"/>
      <c r="N54" s="13">
        <f>VLOOKUP(A:A,[1]TDSheet!$A:$N,14,0)</f>
        <v>100</v>
      </c>
      <c r="O54" s="13">
        <f>VLOOKUP(A:A,[1]TDSheet!$A:$W,23,0)</f>
        <v>50</v>
      </c>
      <c r="P54" s="13"/>
      <c r="Q54" s="13"/>
      <c r="R54" s="13"/>
      <c r="S54" s="13"/>
      <c r="T54" s="13"/>
      <c r="U54" s="13"/>
      <c r="V54" s="13">
        <f t="shared" si="10"/>
        <v>67.564599999999999</v>
      </c>
      <c r="W54" s="16">
        <v>80</v>
      </c>
      <c r="X54" s="17">
        <f t="shared" si="11"/>
        <v>7.4557830579919075</v>
      </c>
      <c r="Y54" s="13"/>
      <c r="Z54" s="13">
        <f>VLOOKUP(A:A,[1]TDSheet!$A:$Z,26,0)</f>
        <v>508.173</v>
      </c>
      <c r="AA54" s="13"/>
      <c r="AB54" s="13"/>
      <c r="AC54" s="13">
        <f>VLOOKUP(A:A,[1]TDSheet!$A:$AC,29,0)</f>
        <v>0</v>
      </c>
      <c r="AD54" s="13">
        <f>VLOOKUP(A:A,[1]TDSheet!$A:$AD,30,0)</f>
        <v>73.445400000000006</v>
      </c>
      <c r="AE54" s="13">
        <f>VLOOKUP(A:A,[1]TDSheet!$A:$AE,31,0)</f>
        <v>66.9148</v>
      </c>
      <c r="AF54" s="13">
        <f>VLOOKUP(A:A,[3]TDSheet!$A:$D,4,0)</f>
        <v>49.648000000000003</v>
      </c>
      <c r="AG54" s="13">
        <f>VLOOKUP(A:A,[1]TDSheet!$A:$AG,33,0)</f>
        <v>0</v>
      </c>
      <c r="AH54" s="13">
        <f t="shared" si="12"/>
        <v>80</v>
      </c>
      <c r="AI54" s="13"/>
      <c r="AJ54" s="13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111.095</v>
      </c>
      <c r="D55" s="8">
        <v>927.37099999999998</v>
      </c>
      <c r="E55" s="8">
        <v>631.79700000000003</v>
      </c>
      <c r="F55" s="8">
        <v>246.179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640.33699999999999</v>
      </c>
      <c r="K55" s="13">
        <f t="shared" si="9"/>
        <v>-8.5399999999999636</v>
      </c>
      <c r="L55" s="13">
        <f>VLOOKUP(A:A,[1]TDSheet!$A:$M,13,0)</f>
        <v>50</v>
      </c>
      <c r="M55" s="13"/>
      <c r="N55" s="13">
        <f>VLOOKUP(A:A,[1]TDSheet!$A:$N,14,0)</f>
        <v>100</v>
      </c>
      <c r="O55" s="13">
        <f>VLOOKUP(A:A,[1]TDSheet!$A:$W,23,0)</f>
        <v>30</v>
      </c>
      <c r="P55" s="13"/>
      <c r="Q55" s="13"/>
      <c r="R55" s="13"/>
      <c r="S55" s="13"/>
      <c r="T55" s="13"/>
      <c r="U55" s="13"/>
      <c r="V55" s="13">
        <f t="shared" si="10"/>
        <v>65.771000000000001</v>
      </c>
      <c r="W55" s="16">
        <v>70</v>
      </c>
      <c r="X55" s="17">
        <f t="shared" si="11"/>
        <v>7.5440391661978676</v>
      </c>
      <c r="Y55" s="13"/>
      <c r="Z55" s="13">
        <f>VLOOKUP(A:A,[1]TDSheet!$A:$Z,26,0)</f>
        <v>302.94200000000001</v>
      </c>
      <c r="AA55" s="13"/>
      <c r="AB55" s="13"/>
      <c r="AC55" s="13">
        <f>VLOOKUP(A:A,[1]TDSheet!$A:$AC,29,0)</f>
        <v>0</v>
      </c>
      <c r="AD55" s="13">
        <f>VLOOKUP(A:A,[1]TDSheet!$A:$AD,30,0)</f>
        <v>71.331599999999995</v>
      </c>
      <c r="AE55" s="13">
        <f>VLOOKUP(A:A,[1]TDSheet!$A:$AE,31,0)</f>
        <v>68.604799999999997</v>
      </c>
      <c r="AF55" s="13">
        <f>VLOOKUP(A:A,[3]TDSheet!$A:$D,4,0)</f>
        <v>68.046999999999997</v>
      </c>
      <c r="AG55" s="13">
        <f>VLOOKUP(A:A,[1]TDSheet!$A:$AG,33,0)</f>
        <v>0</v>
      </c>
      <c r="AH55" s="13">
        <f t="shared" si="12"/>
        <v>70</v>
      </c>
      <c r="AI55" s="13"/>
      <c r="AJ55" s="13"/>
    </row>
    <row r="56" spans="1:36" s="1" customFormat="1" ht="21.95" customHeight="1" outlineLevel="1" x14ac:dyDescent="0.2">
      <c r="A56" s="7" t="s">
        <v>59</v>
      </c>
      <c r="B56" s="7" t="s">
        <v>8</v>
      </c>
      <c r="C56" s="8">
        <v>173.321</v>
      </c>
      <c r="D56" s="8">
        <v>657.19399999999996</v>
      </c>
      <c r="E56" s="8">
        <v>488.65800000000002</v>
      </c>
      <c r="F56" s="8">
        <v>258.73599999999999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493.36700000000002</v>
      </c>
      <c r="K56" s="13">
        <f t="shared" si="9"/>
        <v>-4.7090000000000032</v>
      </c>
      <c r="L56" s="13">
        <f>VLOOKUP(A:A,[1]TDSheet!$A:$M,13,0)</f>
        <v>50</v>
      </c>
      <c r="M56" s="13"/>
      <c r="N56" s="13">
        <f>VLOOKUP(A:A,[1]TDSheet!$A:$N,14,0)</f>
        <v>100</v>
      </c>
      <c r="O56" s="13">
        <f>VLOOKUP(A:A,[1]TDSheet!$A:$W,23,0)</f>
        <v>0</v>
      </c>
      <c r="P56" s="13"/>
      <c r="Q56" s="13"/>
      <c r="R56" s="13"/>
      <c r="S56" s="13"/>
      <c r="T56" s="13"/>
      <c r="U56" s="13"/>
      <c r="V56" s="13">
        <f t="shared" si="10"/>
        <v>57.147000000000006</v>
      </c>
      <c r="W56" s="16"/>
      <c r="X56" s="17">
        <f t="shared" si="11"/>
        <v>7.1523614537945992</v>
      </c>
      <c r="Y56" s="13"/>
      <c r="Z56" s="13">
        <f>VLOOKUP(A:A,[1]TDSheet!$A:$Z,26,0)</f>
        <v>202.923</v>
      </c>
      <c r="AA56" s="13"/>
      <c r="AB56" s="13"/>
      <c r="AC56" s="13">
        <f>VLOOKUP(A:A,[1]TDSheet!$A:$AC,29,0)</f>
        <v>0</v>
      </c>
      <c r="AD56" s="13">
        <f>VLOOKUP(A:A,[1]TDSheet!$A:$AD,30,0)</f>
        <v>69.503799999999984</v>
      </c>
      <c r="AE56" s="13">
        <f>VLOOKUP(A:A,[1]TDSheet!$A:$AE,31,0)</f>
        <v>64.494200000000006</v>
      </c>
      <c r="AF56" s="13">
        <f>VLOOKUP(A:A,[3]TDSheet!$A:$D,4,0)</f>
        <v>56.433</v>
      </c>
      <c r="AG56" s="13">
        <f>VLOOKUP(A:A,[1]TDSheet!$A:$AG,33,0)</f>
        <v>0</v>
      </c>
      <c r="AH56" s="13">
        <f t="shared" si="12"/>
        <v>0</v>
      </c>
      <c r="AI56" s="13"/>
      <c r="AJ56" s="13"/>
    </row>
    <row r="57" spans="1:36" s="1" customFormat="1" ht="11.1" customHeight="1" outlineLevel="1" x14ac:dyDescent="0.2">
      <c r="A57" s="7" t="s">
        <v>60</v>
      </c>
      <c r="B57" s="7" t="s">
        <v>14</v>
      </c>
      <c r="C57" s="8">
        <v>1447</v>
      </c>
      <c r="D57" s="8">
        <v>3438</v>
      </c>
      <c r="E57" s="18">
        <v>1527</v>
      </c>
      <c r="F57" s="19">
        <v>794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1334</v>
      </c>
      <c r="K57" s="13">
        <f t="shared" si="9"/>
        <v>193</v>
      </c>
      <c r="L57" s="13">
        <f>VLOOKUP(A:A,[1]TDSheet!$A:$M,13,0)</f>
        <v>700</v>
      </c>
      <c r="M57" s="13"/>
      <c r="N57" s="13">
        <f>VLOOKUP(A:A,[1]TDSheet!$A:$N,14,0)</f>
        <v>300</v>
      </c>
      <c r="O57" s="13">
        <f>VLOOKUP(A:A,[1]TDSheet!$A:$W,23,0)</f>
        <v>70</v>
      </c>
      <c r="P57" s="13"/>
      <c r="Q57" s="13"/>
      <c r="R57" s="13"/>
      <c r="S57" s="13"/>
      <c r="T57" s="13"/>
      <c r="U57" s="13"/>
      <c r="V57" s="13">
        <f t="shared" si="10"/>
        <v>305.39999999999998</v>
      </c>
      <c r="W57" s="16">
        <v>400</v>
      </c>
      <c r="X57" s="17">
        <f t="shared" si="11"/>
        <v>7.4132285527177482</v>
      </c>
      <c r="Y57" s="13"/>
      <c r="Z57" s="13">
        <f>VLOOKUP(A:A,[1]TDSheet!$A:$Z,26,0)</f>
        <v>0</v>
      </c>
      <c r="AA57" s="13"/>
      <c r="AB57" s="13"/>
      <c r="AC57" s="13">
        <f>VLOOKUP(A:A,[1]TDSheet!$A:$AC,29,0)</f>
        <v>0</v>
      </c>
      <c r="AD57" s="13">
        <f>VLOOKUP(A:A,[1]TDSheet!$A:$AD,30,0)</f>
        <v>339.8</v>
      </c>
      <c r="AE57" s="13">
        <f>VLOOKUP(A:A,[1]TDSheet!$A:$AE,31,0)</f>
        <v>299.8</v>
      </c>
      <c r="AF57" s="13">
        <f>VLOOKUP(A:A,[3]TDSheet!$A:$D,4,0)</f>
        <v>210</v>
      </c>
      <c r="AG57" s="13" t="str">
        <f>VLOOKUP(A:A,[1]TDSheet!$A:$AG,33,0)</f>
        <v>декак</v>
      </c>
      <c r="AH57" s="13">
        <f t="shared" si="12"/>
        <v>140</v>
      </c>
      <c r="AI57" s="13"/>
      <c r="AJ57" s="13"/>
    </row>
    <row r="58" spans="1:36" s="1" customFormat="1" ht="11.1" customHeight="1" outlineLevel="1" x14ac:dyDescent="0.2">
      <c r="A58" s="7" t="s">
        <v>61</v>
      </c>
      <c r="B58" s="7" t="s">
        <v>14</v>
      </c>
      <c r="C58" s="8">
        <v>3993</v>
      </c>
      <c r="D58" s="8">
        <v>8288</v>
      </c>
      <c r="E58" s="18">
        <v>4083</v>
      </c>
      <c r="F58" s="19">
        <v>2145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3">
        <f>VLOOKUP(A:A,[2]TDSheet!$A:$F,6,0)</f>
        <v>3188</v>
      </c>
      <c r="K58" s="13">
        <f t="shared" si="9"/>
        <v>895</v>
      </c>
      <c r="L58" s="13">
        <f>VLOOKUP(A:A,[1]TDSheet!$A:$M,13,0)</f>
        <v>1100</v>
      </c>
      <c r="M58" s="13"/>
      <c r="N58" s="13">
        <f>VLOOKUP(A:A,[1]TDSheet!$A:$N,14,0)</f>
        <v>1200</v>
      </c>
      <c r="O58" s="13">
        <f>VLOOKUP(A:A,[1]TDSheet!$A:$W,23,0)</f>
        <v>750</v>
      </c>
      <c r="P58" s="13"/>
      <c r="Q58" s="13"/>
      <c r="R58" s="13"/>
      <c r="S58" s="13"/>
      <c r="T58" s="13"/>
      <c r="U58" s="13"/>
      <c r="V58" s="13">
        <f t="shared" si="10"/>
        <v>816.6</v>
      </c>
      <c r="W58" s="16">
        <v>900</v>
      </c>
      <c r="X58" s="17">
        <f t="shared" si="11"/>
        <v>7.4638746020083273</v>
      </c>
      <c r="Y58" s="13"/>
      <c r="Z58" s="13">
        <f>VLOOKUP(A:A,[1]TDSheet!$A:$Z,26,0)</f>
        <v>0</v>
      </c>
      <c r="AA58" s="13"/>
      <c r="AB58" s="13"/>
      <c r="AC58" s="13">
        <f>VLOOKUP(A:A,[1]TDSheet!$A:$AC,29,0)</f>
        <v>0</v>
      </c>
      <c r="AD58" s="13">
        <f>VLOOKUP(A:A,[1]TDSheet!$A:$AD,30,0)</f>
        <v>788.4</v>
      </c>
      <c r="AE58" s="13">
        <f>VLOOKUP(A:A,[1]TDSheet!$A:$AE,31,0)</f>
        <v>839</v>
      </c>
      <c r="AF58" s="13">
        <f>VLOOKUP(A:A,[3]TDSheet!$A:$D,4,0)</f>
        <v>499</v>
      </c>
      <c r="AG58" s="13">
        <f>VLOOKUP(A:A,[1]TDSheet!$A:$AG,33,0)</f>
        <v>0</v>
      </c>
      <c r="AH58" s="13">
        <f t="shared" si="12"/>
        <v>360</v>
      </c>
      <c r="AI58" s="13"/>
      <c r="AJ58" s="13"/>
    </row>
    <row r="59" spans="1:36" s="1" customFormat="1" ht="11.1" customHeight="1" outlineLevel="1" x14ac:dyDescent="0.2">
      <c r="A59" s="7" t="s">
        <v>62</v>
      </c>
      <c r="B59" s="7" t="s">
        <v>14</v>
      </c>
      <c r="C59" s="8">
        <v>2308</v>
      </c>
      <c r="D59" s="8">
        <v>3659</v>
      </c>
      <c r="E59" s="8">
        <v>3694</v>
      </c>
      <c r="F59" s="8">
        <v>1984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3">
        <f>VLOOKUP(A:A,[2]TDSheet!$A:$F,6,0)</f>
        <v>3607</v>
      </c>
      <c r="K59" s="13">
        <f t="shared" si="9"/>
        <v>87</v>
      </c>
      <c r="L59" s="13">
        <f>VLOOKUP(A:A,[1]TDSheet!$A:$M,13,0)</f>
        <v>1000</v>
      </c>
      <c r="M59" s="13"/>
      <c r="N59" s="13">
        <f>VLOOKUP(A:A,[1]TDSheet!$A:$N,14,0)</f>
        <v>1000</v>
      </c>
      <c r="O59" s="13">
        <f>VLOOKUP(A:A,[1]TDSheet!$A:$W,23,0)</f>
        <v>750</v>
      </c>
      <c r="P59" s="13"/>
      <c r="Q59" s="13"/>
      <c r="R59" s="13"/>
      <c r="S59" s="13"/>
      <c r="T59" s="13"/>
      <c r="U59" s="13"/>
      <c r="V59" s="13">
        <f t="shared" si="10"/>
        <v>722.8</v>
      </c>
      <c r="W59" s="16">
        <v>700</v>
      </c>
      <c r="X59" s="17">
        <f t="shared" si="11"/>
        <v>7.5179856115107917</v>
      </c>
      <c r="Y59" s="13"/>
      <c r="Z59" s="13">
        <f>VLOOKUP(A:A,[1]TDSheet!$A:$Z,26,0)</f>
        <v>80</v>
      </c>
      <c r="AA59" s="13"/>
      <c r="AB59" s="13"/>
      <c r="AC59" s="13">
        <f>VLOOKUP(A:A,[1]TDSheet!$A:$AC,29,0)</f>
        <v>0</v>
      </c>
      <c r="AD59" s="13">
        <f>VLOOKUP(A:A,[1]TDSheet!$A:$AD,30,0)</f>
        <v>713.2</v>
      </c>
      <c r="AE59" s="13">
        <f>VLOOKUP(A:A,[1]TDSheet!$A:$AE,31,0)</f>
        <v>745</v>
      </c>
      <c r="AF59" s="13">
        <f>VLOOKUP(A:A,[3]TDSheet!$A:$D,4,0)</f>
        <v>349</v>
      </c>
      <c r="AG59" s="13" t="str">
        <f>VLOOKUP(A:A,[1]TDSheet!$A:$AG,33,0)</f>
        <v>проддек</v>
      </c>
      <c r="AH59" s="13">
        <f t="shared" si="12"/>
        <v>315</v>
      </c>
      <c r="AI59" s="13"/>
      <c r="AJ59" s="13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1240.998</v>
      </c>
      <c r="D60" s="8">
        <v>1014.204</v>
      </c>
      <c r="E60" s="18">
        <v>790</v>
      </c>
      <c r="F60" s="19">
        <v>359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382.63200000000001</v>
      </c>
      <c r="K60" s="13">
        <f t="shared" si="9"/>
        <v>407.36799999999999</v>
      </c>
      <c r="L60" s="13">
        <f>VLOOKUP(A:A,[1]TDSheet!$A:$M,13,0)</f>
        <v>200</v>
      </c>
      <c r="M60" s="13"/>
      <c r="N60" s="13">
        <f>VLOOKUP(A:A,[1]TDSheet!$A:$N,14,0)</f>
        <v>180</v>
      </c>
      <c r="O60" s="13">
        <f>VLOOKUP(A:A,[1]TDSheet!$A:$W,23,0)</f>
        <v>300</v>
      </c>
      <c r="P60" s="13"/>
      <c r="Q60" s="13"/>
      <c r="R60" s="13"/>
      <c r="S60" s="13"/>
      <c r="T60" s="13"/>
      <c r="U60" s="13"/>
      <c r="V60" s="13">
        <f t="shared" si="10"/>
        <v>158</v>
      </c>
      <c r="W60" s="16">
        <v>100</v>
      </c>
      <c r="X60" s="17">
        <f t="shared" si="11"/>
        <v>7.2088607594936711</v>
      </c>
      <c r="Y60" s="13"/>
      <c r="Z60" s="13">
        <f>VLOOKUP(A:A,[1]TDSheet!$A:$Z,26,0)</f>
        <v>0</v>
      </c>
      <c r="AA60" s="13"/>
      <c r="AB60" s="13"/>
      <c r="AC60" s="13">
        <f>VLOOKUP(A:A,[1]TDSheet!$A:$AC,29,0)</f>
        <v>0</v>
      </c>
      <c r="AD60" s="13">
        <f>VLOOKUP(A:A,[1]TDSheet!$A:$AD,30,0)</f>
        <v>163.05760000000001</v>
      </c>
      <c r="AE60" s="13">
        <f>VLOOKUP(A:A,[1]TDSheet!$A:$AE,31,0)</f>
        <v>152.86240000000001</v>
      </c>
      <c r="AF60" s="13">
        <f>VLOOKUP(A:A,[3]TDSheet!$A:$D,4,0)</f>
        <v>66.489999999999995</v>
      </c>
      <c r="AG60" s="13">
        <f>VLOOKUP(A:A,[1]TDSheet!$A:$AG,33,0)</f>
        <v>0</v>
      </c>
      <c r="AH60" s="13">
        <f t="shared" si="12"/>
        <v>100</v>
      </c>
      <c r="AI60" s="13"/>
      <c r="AJ60" s="13"/>
    </row>
    <row r="61" spans="1:36" s="1" customFormat="1" ht="11.1" customHeight="1" outlineLevel="1" x14ac:dyDescent="0.2">
      <c r="A61" s="7" t="s">
        <v>64</v>
      </c>
      <c r="B61" s="7" t="s">
        <v>14</v>
      </c>
      <c r="C61" s="8">
        <v>1192</v>
      </c>
      <c r="D61" s="8">
        <v>6</v>
      </c>
      <c r="E61" s="8">
        <v>351</v>
      </c>
      <c r="F61" s="8">
        <v>842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3">
        <f>VLOOKUP(A:A,[2]TDSheet!$A:$F,6,0)</f>
        <v>356</v>
      </c>
      <c r="K61" s="13">
        <f t="shared" si="9"/>
        <v>-5</v>
      </c>
      <c r="L61" s="13">
        <f>VLOOKUP(A:A,[1]TDSheet!$A:$M,13,0)</f>
        <v>500</v>
      </c>
      <c r="M61" s="13"/>
      <c r="N61" s="13">
        <f>VLOOKUP(A:A,[1]TDSheet!$A:$N,14,0)</f>
        <v>0</v>
      </c>
      <c r="O61" s="13">
        <f>VLOOKUP(A:A,[1]TDSheet!$A:$W,23,0)</f>
        <v>0</v>
      </c>
      <c r="P61" s="13"/>
      <c r="Q61" s="13"/>
      <c r="R61" s="13"/>
      <c r="S61" s="13"/>
      <c r="T61" s="13"/>
      <c r="U61" s="13"/>
      <c r="V61" s="13">
        <f t="shared" si="10"/>
        <v>70.2</v>
      </c>
      <c r="W61" s="16">
        <v>500</v>
      </c>
      <c r="X61" s="17">
        <f t="shared" si="11"/>
        <v>26.239316239316238</v>
      </c>
      <c r="Y61" s="13"/>
      <c r="Z61" s="13">
        <f>VLOOKUP(A:A,[1]TDSheet!$A:$Z,26,0)</f>
        <v>0</v>
      </c>
      <c r="AA61" s="13"/>
      <c r="AB61" s="13"/>
      <c r="AC61" s="13">
        <f>VLOOKUP(A:A,[1]TDSheet!$A:$AC,29,0)</f>
        <v>0</v>
      </c>
      <c r="AD61" s="13">
        <f>VLOOKUP(A:A,[1]TDSheet!$A:$AD,30,0)</f>
        <v>84</v>
      </c>
      <c r="AE61" s="13">
        <f>VLOOKUP(A:A,[1]TDSheet!$A:$AE,31,0)</f>
        <v>73.599999999999994</v>
      </c>
      <c r="AF61" s="13">
        <f>VLOOKUP(A:A,[3]TDSheet!$A:$D,4,0)</f>
        <v>98</v>
      </c>
      <c r="AG61" s="13" t="e">
        <f>VLOOKUP(A:A,[1]TDSheet!$A:$AG,33,0)</f>
        <v>#N/A</v>
      </c>
      <c r="AH61" s="13">
        <f t="shared" si="12"/>
        <v>50</v>
      </c>
      <c r="AI61" s="13"/>
      <c r="AJ61" s="13"/>
    </row>
    <row r="62" spans="1:36" s="1" customFormat="1" ht="21.95" customHeight="1" outlineLevel="1" x14ac:dyDescent="0.2">
      <c r="A62" s="7" t="s">
        <v>65</v>
      </c>
      <c r="B62" s="7" t="s">
        <v>14</v>
      </c>
      <c r="C62" s="8">
        <v>828</v>
      </c>
      <c r="D62" s="8">
        <v>941</v>
      </c>
      <c r="E62" s="8">
        <v>1100</v>
      </c>
      <c r="F62" s="8">
        <v>335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3">
        <f>VLOOKUP(A:A,[2]TDSheet!$A:$F,6,0)</f>
        <v>1127</v>
      </c>
      <c r="K62" s="13">
        <f t="shared" si="9"/>
        <v>-27</v>
      </c>
      <c r="L62" s="13">
        <f>VLOOKUP(A:A,[1]TDSheet!$A:$M,13,0)</f>
        <v>300</v>
      </c>
      <c r="M62" s="13"/>
      <c r="N62" s="13">
        <f>VLOOKUP(A:A,[1]TDSheet!$A:$N,14,0)</f>
        <v>300</v>
      </c>
      <c r="O62" s="13">
        <f>VLOOKUP(A:A,[1]TDSheet!$A:$W,23,0)</f>
        <v>500</v>
      </c>
      <c r="P62" s="13"/>
      <c r="Q62" s="13"/>
      <c r="R62" s="13"/>
      <c r="S62" s="13"/>
      <c r="T62" s="13"/>
      <c r="U62" s="13"/>
      <c r="V62" s="13">
        <f t="shared" si="10"/>
        <v>220</v>
      </c>
      <c r="W62" s="16">
        <v>200</v>
      </c>
      <c r="X62" s="17">
        <f t="shared" si="11"/>
        <v>7.4318181818181817</v>
      </c>
      <c r="Y62" s="13"/>
      <c r="Z62" s="13">
        <f>VLOOKUP(A:A,[1]TDSheet!$A:$Z,26,0)</f>
        <v>0</v>
      </c>
      <c r="AA62" s="13"/>
      <c r="AB62" s="13"/>
      <c r="AC62" s="13">
        <f>VLOOKUP(A:A,[1]TDSheet!$A:$AC,29,0)</f>
        <v>0</v>
      </c>
      <c r="AD62" s="13">
        <f>VLOOKUP(A:A,[1]TDSheet!$A:$AD,30,0)</f>
        <v>246.6</v>
      </c>
      <c r="AE62" s="13">
        <f>VLOOKUP(A:A,[1]TDSheet!$A:$AE,31,0)</f>
        <v>204</v>
      </c>
      <c r="AF62" s="13">
        <f>VLOOKUP(A:A,[3]TDSheet!$A:$D,4,0)</f>
        <v>167.822</v>
      </c>
      <c r="AG62" s="13">
        <f>VLOOKUP(A:A,[1]TDSheet!$A:$AG,33,0)</f>
        <v>0</v>
      </c>
      <c r="AH62" s="13">
        <f t="shared" si="12"/>
        <v>70</v>
      </c>
      <c r="AI62" s="13"/>
      <c r="AJ62" s="13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102.685</v>
      </c>
      <c r="D63" s="8">
        <v>800.87199999999996</v>
      </c>
      <c r="E63" s="8">
        <v>766.26700000000005</v>
      </c>
      <c r="F63" s="8">
        <v>134.42400000000001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751.65800000000002</v>
      </c>
      <c r="K63" s="13">
        <f t="shared" si="9"/>
        <v>14.609000000000037</v>
      </c>
      <c r="L63" s="13">
        <f>VLOOKUP(A:A,[1]TDSheet!$A:$M,13,0)</f>
        <v>100</v>
      </c>
      <c r="M63" s="13"/>
      <c r="N63" s="13">
        <f>VLOOKUP(A:A,[1]TDSheet!$A:$N,14,0)</f>
        <v>50</v>
      </c>
      <c r="O63" s="13">
        <f>VLOOKUP(A:A,[1]TDSheet!$A:$W,23,0)</f>
        <v>80</v>
      </c>
      <c r="P63" s="13"/>
      <c r="Q63" s="13"/>
      <c r="R63" s="13"/>
      <c r="S63" s="13"/>
      <c r="T63" s="13"/>
      <c r="U63" s="13"/>
      <c r="V63" s="13">
        <f t="shared" si="10"/>
        <v>52.368200000000016</v>
      </c>
      <c r="W63" s="16"/>
      <c r="X63" s="17">
        <f t="shared" si="11"/>
        <v>6.9588796254215319</v>
      </c>
      <c r="Y63" s="13"/>
      <c r="Z63" s="13">
        <f>VLOOKUP(A:A,[1]TDSheet!$A:$Z,26,0)</f>
        <v>504.42599999999999</v>
      </c>
      <c r="AA63" s="13"/>
      <c r="AB63" s="13"/>
      <c r="AC63" s="13">
        <f>VLOOKUP(A:A,[1]TDSheet!$A:$AC,29,0)</f>
        <v>0</v>
      </c>
      <c r="AD63" s="13">
        <f>VLOOKUP(A:A,[1]TDSheet!$A:$AD,30,0)</f>
        <v>49.5914</v>
      </c>
      <c r="AE63" s="13">
        <f>VLOOKUP(A:A,[1]TDSheet!$A:$AE,31,0)</f>
        <v>51.865200000000002</v>
      </c>
      <c r="AF63" s="13">
        <f>VLOOKUP(A:A,[3]TDSheet!$A:$D,4,0)</f>
        <v>18.02</v>
      </c>
      <c r="AG63" s="13">
        <f>VLOOKUP(A:A,[1]TDSheet!$A:$AG,33,0)</f>
        <v>0</v>
      </c>
      <c r="AH63" s="13">
        <f t="shared" si="12"/>
        <v>0</v>
      </c>
      <c r="AI63" s="13"/>
      <c r="AJ63" s="13"/>
    </row>
    <row r="64" spans="1:36" s="1" customFormat="1" ht="11.1" customHeight="1" outlineLevel="1" x14ac:dyDescent="0.2">
      <c r="A64" s="7" t="s">
        <v>67</v>
      </c>
      <c r="B64" s="7" t="s">
        <v>14</v>
      </c>
      <c r="C64" s="8">
        <v>2291</v>
      </c>
      <c r="D64" s="8">
        <v>3281</v>
      </c>
      <c r="E64" s="8">
        <v>3123</v>
      </c>
      <c r="F64" s="8">
        <v>1772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3">
        <f>VLOOKUP(A:A,[2]TDSheet!$A:$F,6,0)</f>
        <v>3191</v>
      </c>
      <c r="K64" s="13">
        <f t="shared" si="9"/>
        <v>-68</v>
      </c>
      <c r="L64" s="13">
        <f>VLOOKUP(A:A,[1]TDSheet!$A:$M,13,0)</f>
        <v>1000</v>
      </c>
      <c r="M64" s="13"/>
      <c r="N64" s="13">
        <f>VLOOKUP(A:A,[1]TDSheet!$A:$N,14,0)</f>
        <v>600</v>
      </c>
      <c r="O64" s="13">
        <f>VLOOKUP(A:A,[1]TDSheet!$A:$W,23,0)</f>
        <v>600</v>
      </c>
      <c r="P64" s="13"/>
      <c r="Q64" s="13"/>
      <c r="R64" s="13"/>
      <c r="S64" s="13"/>
      <c r="T64" s="13"/>
      <c r="U64" s="13"/>
      <c r="V64" s="13">
        <f t="shared" si="10"/>
        <v>619.79999999999995</v>
      </c>
      <c r="W64" s="16">
        <v>700</v>
      </c>
      <c r="X64" s="17">
        <f t="shared" si="11"/>
        <v>7.5379154565989035</v>
      </c>
      <c r="Y64" s="13"/>
      <c r="Z64" s="13">
        <f>VLOOKUP(A:A,[1]TDSheet!$A:$Z,26,0)</f>
        <v>24</v>
      </c>
      <c r="AA64" s="13"/>
      <c r="AB64" s="13"/>
      <c r="AC64" s="13">
        <f>VLOOKUP(A:A,[1]TDSheet!$A:$AC,29,0)</f>
        <v>0</v>
      </c>
      <c r="AD64" s="13">
        <f>VLOOKUP(A:A,[1]TDSheet!$A:$AD,30,0)</f>
        <v>681.6</v>
      </c>
      <c r="AE64" s="13">
        <f>VLOOKUP(A:A,[1]TDSheet!$A:$AE,31,0)</f>
        <v>648.20000000000005</v>
      </c>
      <c r="AF64" s="13">
        <f>VLOOKUP(A:A,[3]TDSheet!$A:$D,4,0)</f>
        <v>442</v>
      </c>
      <c r="AG64" s="13" t="e">
        <f>VLOOKUP(A:A,[1]TDSheet!$A:$AG,33,0)</f>
        <v>#N/A</v>
      </c>
      <c r="AH64" s="13">
        <f t="shared" si="12"/>
        <v>280</v>
      </c>
      <c r="AI64" s="13"/>
      <c r="AJ64" s="13"/>
    </row>
    <row r="65" spans="1:36" s="1" customFormat="1" ht="11.1" customHeight="1" outlineLevel="1" x14ac:dyDescent="0.2">
      <c r="A65" s="7" t="s">
        <v>68</v>
      </c>
      <c r="B65" s="7" t="s">
        <v>14</v>
      </c>
      <c r="C65" s="8">
        <v>2856</v>
      </c>
      <c r="D65" s="8">
        <v>3396</v>
      </c>
      <c r="E65" s="8">
        <v>3573</v>
      </c>
      <c r="F65" s="8">
        <v>2225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3636</v>
      </c>
      <c r="K65" s="13">
        <f t="shared" si="9"/>
        <v>-63</v>
      </c>
      <c r="L65" s="13">
        <f>VLOOKUP(A:A,[1]TDSheet!$A:$M,13,0)</f>
        <v>1200</v>
      </c>
      <c r="M65" s="13"/>
      <c r="N65" s="13">
        <f>VLOOKUP(A:A,[1]TDSheet!$A:$N,14,0)</f>
        <v>700</v>
      </c>
      <c r="O65" s="13">
        <f>VLOOKUP(A:A,[1]TDSheet!$A:$W,23,0)</f>
        <v>450</v>
      </c>
      <c r="P65" s="13"/>
      <c r="Q65" s="13"/>
      <c r="R65" s="13"/>
      <c r="S65" s="13"/>
      <c r="T65" s="13"/>
      <c r="U65" s="13"/>
      <c r="V65" s="13">
        <f t="shared" si="10"/>
        <v>697.8</v>
      </c>
      <c r="W65" s="16">
        <v>700</v>
      </c>
      <c r="X65" s="17">
        <f t="shared" si="11"/>
        <v>7.5594726282602469</v>
      </c>
      <c r="Y65" s="13"/>
      <c r="Z65" s="13">
        <f>VLOOKUP(A:A,[1]TDSheet!$A:$Z,26,0)</f>
        <v>84</v>
      </c>
      <c r="AA65" s="13"/>
      <c r="AB65" s="13"/>
      <c r="AC65" s="13">
        <f>VLOOKUP(A:A,[1]TDSheet!$A:$AC,29,0)</f>
        <v>0</v>
      </c>
      <c r="AD65" s="13">
        <f>VLOOKUP(A:A,[1]TDSheet!$A:$AD,30,0)</f>
        <v>802.2</v>
      </c>
      <c r="AE65" s="13">
        <f>VLOOKUP(A:A,[1]TDSheet!$A:$AE,31,0)</f>
        <v>765.8</v>
      </c>
      <c r="AF65" s="13">
        <f>VLOOKUP(A:A,[3]TDSheet!$A:$D,4,0)</f>
        <v>521</v>
      </c>
      <c r="AG65" s="13" t="e">
        <f>VLOOKUP(A:A,[1]TDSheet!$A:$AG,33,0)</f>
        <v>#N/A</v>
      </c>
      <c r="AH65" s="13">
        <f t="shared" si="12"/>
        <v>280</v>
      </c>
      <c r="AI65" s="13"/>
      <c r="AJ65" s="13"/>
    </row>
    <row r="66" spans="1:36" s="1" customFormat="1" ht="21.95" customHeight="1" outlineLevel="1" x14ac:dyDescent="0.2">
      <c r="A66" s="7" t="s">
        <v>69</v>
      </c>
      <c r="B66" s="7" t="s">
        <v>8</v>
      </c>
      <c r="C66" s="8">
        <v>19.712</v>
      </c>
      <c r="D66" s="8">
        <v>54.356999999999999</v>
      </c>
      <c r="E66" s="8">
        <v>55.151000000000003</v>
      </c>
      <c r="F66" s="8">
        <v>18.917999999999999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62.268999999999998</v>
      </c>
      <c r="K66" s="13">
        <f t="shared" si="9"/>
        <v>-7.117999999999995</v>
      </c>
      <c r="L66" s="13">
        <f>VLOOKUP(A:A,[1]TDSheet!$A:$M,13,0)</f>
        <v>0</v>
      </c>
      <c r="M66" s="13"/>
      <c r="N66" s="13">
        <f>VLOOKUP(A:A,[1]TDSheet!$A:$N,14,0)</f>
        <v>0</v>
      </c>
      <c r="O66" s="13">
        <f>VLOOKUP(A:A,[1]TDSheet!$A:$W,23,0)</f>
        <v>50</v>
      </c>
      <c r="P66" s="13"/>
      <c r="Q66" s="13"/>
      <c r="R66" s="13"/>
      <c r="S66" s="13"/>
      <c r="T66" s="13"/>
      <c r="U66" s="13"/>
      <c r="V66" s="13">
        <f t="shared" si="10"/>
        <v>11.030200000000001</v>
      </c>
      <c r="W66" s="16">
        <v>20</v>
      </c>
      <c r="X66" s="17">
        <f t="shared" si="11"/>
        <v>8.061322550815035</v>
      </c>
      <c r="Y66" s="13"/>
      <c r="Z66" s="13">
        <f>VLOOKUP(A:A,[1]TDSheet!$A:$Z,26,0)</f>
        <v>0</v>
      </c>
      <c r="AA66" s="13"/>
      <c r="AB66" s="13"/>
      <c r="AC66" s="13">
        <f>VLOOKUP(A:A,[1]TDSheet!$A:$AC,29,0)</f>
        <v>0</v>
      </c>
      <c r="AD66" s="13">
        <f>VLOOKUP(A:A,[1]TDSheet!$A:$AD,30,0)</f>
        <v>9.8737999999999992</v>
      </c>
      <c r="AE66" s="13">
        <f>VLOOKUP(A:A,[1]TDSheet!$A:$AE,31,0)</f>
        <v>6.0418000000000003</v>
      </c>
      <c r="AF66" s="13">
        <f>VLOOKUP(A:A,[3]TDSheet!$A:$D,4,0)</f>
        <v>6.4550000000000001</v>
      </c>
      <c r="AG66" s="13" t="str">
        <f>VLOOKUP(A:A,[1]TDSheet!$A:$AG,33,0)</f>
        <v>увел</v>
      </c>
      <c r="AH66" s="13">
        <f t="shared" si="12"/>
        <v>20</v>
      </c>
      <c r="AI66" s="13"/>
      <c r="AJ66" s="13"/>
    </row>
    <row r="67" spans="1:36" s="1" customFormat="1" ht="21.95" customHeight="1" outlineLevel="1" x14ac:dyDescent="0.2">
      <c r="A67" s="7" t="s">
        <v>70</v>
      </c>
      <c r="B67" s="7" t="s">
        <v>8</v>
      </c>
      <c r="C67" s="8">
        <v>549.45000000000005</v>
      </c>
      <c r="D67" s="8">
        <v>493.28100000000001</v>
      </c>
      <c r="E67" s="18">
        <v>296</v>
      </c>
      <c r="F67" s="19">
        <v>185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116.32599999999999</v>
      </c>
      <c r="K67" s="13">
        <f t="shared" si="9"/>
        <v>179.67400000000001</v>
      </c>
      <c r="L67" s="13">
        <f>VLOOKUP(A:A,[1]TDSheet!$A:$M,13,0)</f>
        <v>100</v>
      </c>
      <c r="M67" s="13"/>
      <c r="N67" s="13">
        <f>VLOOKUP(A:A,[1]TDSheet!$A:$N,14,0)</f>
        <v>50</v>
      </c>
      <c r="O67" s="13">
        <f>VLOOKUP(A:A,[1]TDSheet!$A:$W,23,0)</f>
        <v>50</v>
      </c>
      <c r="P67" s="13"/>
      <c r="Q67" s="13"/>
      <c r="R67" s="13"/>
      <c r="S67" s="13"/>
      <c r="T67" s="13"/>
      <c r="U67" s="13"/>
      <c r="V67" s="13">
        <f t="shared" si="10"/>
        <v>59.2</v>
      </c>
      <c r="W67" s="16">
        <v>50</v>
      </c>
      <c r="X67" s="17">
        <f t="shared" si="11"/>
        <v>7.3479729729729728</v>
      </c>
      <c r="Y67" s="13"/>
      <c r="Z67" s="13">
        <f>VLOOKUP(A:A,[1]TDSheet!$A:$Z,26,0)</f>
        <v>0</v>
      </c>
      <c r="AA67" s="13"/>
      <c r="AB67" s="13"/>
      <c r="AC67" s="13">
        <f>VLOOKUP(A:A,[1]TDSheet!$A:$AC,29,0)</f>
        <v>0</v>
      </c>
      <c r="AD67" s="13">
        <f>VLOOKUP(A:A,[1]TDSheet!$A:$AD,30,0)</f>
        <v>68.690599999999989</v>
      </c>
      <c r="AE67" s="13">
        <f>VLOOKUP(A:A,[1]TDSheet!$A:$AE,31,0)</f>
        <v>60.02</v>
      </c>
      <c r="AF67" s="13">
        <f>VLOOKUP(A:A,[3]TDSheet!$A:$D,4,0)</f>
        <v>20.004999999999999</v>
      </c>
      <c r="AG67" s="13">
        <f>VLOOKUP(A:A,[1]TDSheet!$A:$AG,33,0)</f>
        <v>0</v>
      </c>
      <c r="AH67" s="13">
        <f t="shared" si="12"/>
        <v>50</v>
      </c>
      <c r="AI67" s="13"/>
      <c r="AJ67" s="13"/>
    </row>
    <row r="68" spans="1:36" s="1" customFormat="1" ht="21.95" customHeight="1" outlineLevel="1" x14ac:dyDescent="0.2">
      <c r="A68" s="7" t="s">
        <v>71</v>
      </c>
      <c r="B68" s="7" t="s">
        <v>14</v>
      </c>
      <c r="C68" s="8">
        <v>672</v>
      </c>
      <c r="D68" s="8">
        <v>1049</v>
      </c>
      <c r="E68" s="8">
        <v>877</v>
      </c>
      <c r="F68" s="8">
        <v>405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3">
        <f>VLOOKUP(A:A,[2]TDSheet!$A:$F,6,0)</f>
        <v>905</v>
      </c>
      <c r="K68" s="13">
        <f t="shared" si="9"/>
        <v>-28</v>
      </c>
      <c r="L68" s="13">
        <f>VLOOKUP(A:A,[1]TDSheet!$A:$M,13,0)</f>
        <v>200</v>
      </c>
      <c r="M68" s="13"/>
      <c r="N68" s="13">
        <f>VLOOKUP(A:A,[1]TDSheet!$A:$N,14,0)</f>
        <v>200</v>
      </c>
      <c r="O68" s="13">
        <f>VLOOKUP(A:A,[1]TDSheet!$A:$W,23,0)</f>
        <v>250</v>
      </c>
      <c r="P68" s="13"/>
      <c r="Q68" s="13"/>
      <c r="R68" s="13"/>
      <c r="S68" s="13"/>
      <c r="T68" s="13"/>
      <c r="U68" s="13"/>
      <c r="V68" s="13">
        <f t="shared" si="10"/>
        <v>175.4</v>
      </c>
      <c r="W68" s="16">
        <v>200</v>
      </c>
      <c r="X68" s="17">
        <f t="shared" si="11"/>
        <v>7.1550741163055873</v>
      </c>
      <c r="Y68" s="13"/>
      <c r="Z68" s="13">
        <f>VLOOKUP(A:A,[1]TDSheet!$A:$Z,26,0)</f>
        <v>0</v>
      </c>
      <c r="AA68" s="13"/>
      <c r="AB68" s="13"/>
      <c r="AC68" s="13">
        <f>VLOOKUP(A:A,[1]TDSheet!$A:$AC,29,0)</f>
        <v>0</v>
      </c>
      <c r="AD68" s="13">
        <f>VLOOKUP(A:A,[1]TDSheet!$A:$AD,30,0)</f>
        <v>195.8</v>
      </c>
      <c r="AE68" s="13">
        <f>VLOOKUP(A:A,[1]TDSheet!$A:$AE,31,0)</f>
        <v>171</v>
      </c>
      <c r="AF68" s="13">
        <f>VLOOKUP(A:A,[3]TDSheet!$A:$D,4,0)</f>
        <v>179</v>
      </c>
      <c r="AG68" s="13">
        <f>VLOOKUP(A:A,[1]TDSheet!$A:$AG,33,0)</f>
        <v>0</v>
      </c>
      <c r="AH68" s="13">
        <f t="shared" si="12"/>
        <v>70</v>
      </c>
      <c r="AI68" s="13"/>
      <c r="AJ68" s="13"/>
    </row>
    <row r="69" spans="1:36" s="1" customFormat="1" ht="21.95" customHeight="1" outlineLevel="1" x14ac:dyDescent="0.2">
      <c r="A69" s="7" t="s">
        <v>72</v>
      </c>
      <c r="B69" s="7" t="s">
        <v>14</v>
      </c>
      <c r="C69" s="8">
        <v>1076</v>
      </c>
      <c r="D69" s="8">
        <v>1182</v>
      </c>
      <c r="E69" s="8">
        <v>1358</v>
      </c>
      <c r="F69" s="8">
        <v>443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1356</v>
      </c>
      <c r="K69" s="13">
        <f t="shared" si="9"/>
        <v>2</v>
      </c>
      <c r="L69" s="13">
        <f>VLOOKUP(A:A,[1]TDSheet!$A:$M,13,0)</f>
        <v>300</v>
      </c>
      <c r="M69" s="13"/>
      <c r="N69" s="13">
        <f>VLOOKUP(A:A,[1]TDSheet!$A:$N,14,0)</f>
        <v>300</v>
      </c>
      <c r="O69" s="13">
        <f>VLOOKUP(A:A,[1]TDSheet!$A:$W,23,0)</f>
        <v>650</v>
      </c>
      <c r="P69" s="13"/>
      <c r="Q69" s="13"/>
      <c r="R69" s="13"/>
      <c r="S69" s="13"/>
      <c r="T69" s="13"/>
      <c r="U69" s="13"/>
      <c r="V69" s="13">
        <f t="shared" si="10"/>
        <v>271.60000000000002</v>
      </c>
      <c r="W69" s="16">
        <v>300</v>
      </c>
      <c r="X69" s="17">
        <f t="shared" si="11"/>
        <v>7.3379970544918995</v>
      </c>
      <c r="Y69" s="13"/>
      <c r="Z69" s="13">
        <f>VLOOKUP(A:A,[1]TDSheet!$A:$Z,26,0)</f>
        <v>0</v>
      </c>
      <c r="AA69" s="13"/>
      <c r="AB69" s="13"/>
      <c r="AC69" s="13">
        <f>VLOOKUP(A:A,[1]TDSheet!$A:$AC,29,0)</f>
        <v>0</v>
      </c>
      <c r="AD69" s="13">
        <f>VLOOKUP(A:A,[1]TDSheet!$A:$AD,30,0)</f>
        <v>286.2</v>
      </c>
      <c r="AE69" s="13">
        <f>VLOOKUP(A:A,[1]TDSheet!$A:$AE,31,0)</f>
        <v>238.8</v>
      </c>
      <c r="AF69" s="13">
        <f>VLOOKUP(A:A,[3]TDSheet!$A:$D,4,0)</f>
        <v>220</v>
      </c>
      <c r="AG69" s="13">
        <f>VLOOKUP(A:A,[1]TDSheet!$A:$AG,33,0)</f>
        <v>0</v>
      </c>
      <c r="AH69" s="13">
        <f t="shared" si="12"/>
        <v>105</v>
      </c>
      <c r="AI69" s="13"/>
      <c r="AJ69" s="13"/>
    </row>
    <row r="70" spans="1:36" s="1" customFormat="1" ht="11.1" customHeight="1" outlineLevel="1" x14ac:dyDescent="0.2">
      <c r="A70" s="7" t="s">
        <v>73</v>
      </c>
      <c r="B70" s="7" t="s">
        <v>14</v>
      </c>
      <c r="C70" s="8">
        <v>407</v>
      </c>
      <c r="D70" s="8">
        <v>896</v>
      </c>
      <c r="E70" s="8">
        <v>818</v>
      </c>
      <c r="F70" s="8">
        <v>458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3">
        <f>VLOOKUP(A:A,[2]TDSheet!$A:$F,6,0)</f>
        <v>832</v>
      </c>
      <c r="K70" s="13">
        <f t="shared" si="9"/>
        <v>-14</v>
      </c>
      <c r="L70" s="13">
        <f>VLOOKUP(A:A,[1]TDSheet!$A:$M,13,0)</f>
        <v>200</v>
      </c>
      <c r="M70" s="13"/>
      <c r="N70" s="13">
        <f>VLOOKUP(A:A,[1]TDSheet!$A:$N,14,0)</f>
        <v>200</v>
      </c>
      <c r="O70" s="13">
        <f>VLOOKUP(A:A,[1]TDSheet!$A:$W,23,0)</f>
        <v>200</v>
      </c>
      <c r="P70" s="13"/>
      <c r="Q70" s="13"/>
      <c r="R70" s="13"/>
      <c r="S70" s="13"/>
      <c r="T70" s="13"/>
      <c r="U70" s="13"/>
      <c r="V70" s="13">
        <f t="shared" si="10"/>
        <v>163.6</v>
      </c>
      <c r="W70" s="16">
        <v>150</v>
      </c>
      <c r="X70" s="17">
        <f t="shared" si="11"/>
        <v>7.3838630806845966</v>
      </c>
      <c r="Y70" s="13"/>
      <c r="Z70" s="13">
        <f>VLOOKUP(A:A,[1]TDSheet!$A:$Z,26,0)</f>
        <v>0</v>
      </c>
      <c r="AA70" s="13"/>
      <c r="AB70" s="13"/>
      <c r="AC70" s="13">
        <f>VLOOKUP(A:A,[1]TDSheet!$A:$AC,29,0)</f>
        <v>0</v>
      </c>
      <c r="AD70" s="13">
        <f>VLOOKUP(A:A,[1]TDSheet!$A:$AD,30,0)</f>
        <v>175.8</v>
      </c>
      <c r="AE70" s="13">
        <f>VLOOKUP(A:A,[1]TDSheet!$A:$AE,31,0)</f>
        <v>175.8</v>
      </c>
      <c r="AF70" s="13">
        <f>VLOOKUP(A:A,[3]TDSheet!$A:$D,4,0)</f>
        <v>171</v>
      </c>
      <c r="AG70" s="13">
        <f>VLOOKUP(A:A,[1]TDSheet!$A:$AG,33,0)</f>
        <v>0</v>
      </c>
      <c r="AH70" s="13">
        <f t="shared" si="12"/>
        <v>60</v>
      </c>
      <c r="AI70" s="13"/>
      <c r="AJ70" s="13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264.96100000000001</v>
      </c>
      <c r="D71" s="8">
        <v>192.52799999999999</v>
      </c>
      <c r="E71" s="8">
        <v>302.99799999999999</v>
      </c>
      <c r="F71" s="8">
        <v>151.816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300.38799999999998</v>
      </c>
      <c r="K71" s="13">
        <f t="shared" si="9"/>
        <v>2.6100000000000136</v>
      </c>
      <c r="L71" s="13">
        <f>VLOOKUP(A:A,[1]TDSheet!$A:$M,13,0)</f>
        <v>0</v>
      </c>
      <c r="M71" s="13"/>
      <c r="N71" s="13">
        <f>VLOOKUP(A:A,[1]TDSheet!$A:$N,14,0)</f>
        <v>50</v>
      </c>
      <c r="O71" s="13">
        <f>VLOOKUP(A:A,[1]TDSheet!$A:$W,23,0)</f>
        <v>40</v>
      </c>
      <c r="P71" s="13"/>
      <c r="Q71" s="13"/>
      <c r="R71" s="13"/>
      <c r="S71" s="13"/>
      <c r="T71" s="13"/>
      <c r="U71" s="13"/>
      <c r="V71" s="13">
        <f t="shared" si="10"/>
        <v>34.813599999999994</v>
      </c>
      <c r="W71" s="16"/>
      <c r="X71" s="17">
        <f t="shared" si="11"/>
        <v>6.9460210952041743</v>
      </c>
      <c r="Y71" s="13"/>
      <c r="Z71" s="13">
        <f>VLOOKUP(A:A,[1]TDSheet!$A:$Z,26,0)</f>
        <v>128.93</v>
      </c>
      <c r="AA71" s="13"/>
      <c r="AB71" s="13"/>
      <c r="AC71" s="13">
        <f>VLOOKUP(A:A,[1]TDSheet!$A:$AC,29,0)</f>
        <v>0</v>
      </c>
      <c r="AD71" s="13">
        <f>VLOOKUP(A:A,[1]TDSheet!$A:$AD,30,0)</f>
        <v>47.752800000000001</v>
      </c>
      <c r="AE71" s="13">
        <f>VLOOKUP(A:A,[1]TDSheet!$A:$AE,31,0)</f>
        <v>34.363999999999997</v>
      </c>
      <c r="AF71" s="13">
        <f>VLOOKUP(A:A,[3]TDSheet!$A:$D,4,0)</f>
        <v>33.624000000000002</v>
      </c>
      <c r="AG71" s="13" t="e">
        <f>VLOOKUP(A:A,[1]TDSheet!$A:$AG,33,0)</f>
        <v>#N/A</v>
      </c>
      <c r="AH71" s="13">
        <f t="shared" si="12"/>
        <v>0</v>
      </c>
      <c r="AI71" s="13"/>
      <c r="AJ71" s="13"/>
    </row>
    <row r="72" spans="1:36" s="1" customFormat="1" ht="11.1" customHeight="1" outlineLevel="1" x14ac:dyDescent="0.2">
      <c r="A72" s="7" t="s">
        <v>75</v>
      </c>
      <c r="B72" s="7" t="s">
        <v>14</v>
      </c>
      <c r="C72" s="8">
        <v>144</v>
      </c>
      <c r="D72" s="8">
        <v>43</v>
      </c>
      <c r="E72" s="8">
        <v>44</v>
      </c>
      <c r="F72" s="8">
        <v>84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3">
        <f>VLOOKUP(A:A,[2]TDSheet!$A:$F,6,0)</f>
        <v>51</v>
      </c>
      <c r="K72" s="13">
        <f t="shared" ref="K72:K114" si="13">E72-J72</f>
        <v>-7</v>
      </c>
      <c r="L72" s="13">
        <f>VLOOKUP(A:A,[1]TDSheet!$A:$M,13,0)</f>
        <v>0</v>
      </c>
      <c r="M72" s="13"/>
      <c r="N72" s="13">
        <f>VLOOKUP(A:A,[1]TDSheet!$A:$N,14,0)</f>
        <v>0</v>
      </c>
      <c r="O72" s="13">
        <f>VLOOKUP(A:A,[1]TDSheet!$A:$W,23,0)</f>
        <v>0</v>
      </c>
      <c r="P72" s="13"/>
      <c r="Q72" s="13"/>
      <c r="R72" s="13"/>
      <c r="S72" s="13"/>
      <c r="T72" s="13"/>
      <c r="U72" s="13"/>
      <c r="V72" s="13">
        <f t="shared" ref="V72:V114" si="14">(E72-Z72-AC72)/5</f>
        <v>8.8000000000000007</v>
      </c>
      <c r="W72" s="16"/>
      <c r="X72" s="17">
        <f t="shared" ref="X72:X114" si="15">(F72+L72+M72+N72+O72+W72)/V72</f>
        <v>9.545454545454545</v>
      </c>
      <c r="Y72" s="13"/>
      <c r="Z72" s="13">
        <f>VLOOKUP(A:A,[1]TDSheet!$A:$Z,26,0)</f>
        <v>0</v>
      </c>
      <c r="AA72" s="13"/>
      <c r="AB72" s="13"/>
      <c r="AC72" s="13">
        <f>VLOOKUP(A:A,[1]TDSheet!$A:$AC,29,0)</f>
        <v>0</v>
      </c>
      <c r="AD72" s="13">
        <f>VLOOKUP(A:A,[1]TDSheet!$A:$AD,30,0)</f>
        <v>5.4</v>
      </c>
      <c r="AE72" s="13">
        <f>VLOOKUP(A:A,[1]TDSheet!$A:$AE,31,0)</f>
        <v>9.8000000000000007</v>
      </c>
      <c r="AF72" s="13">
        <f>VLOOKUP(A:A,[3]TDSheet!$A:$D,4,0)</f>
        <v>6</v>
      </c>
      <c r="AG72" s="20" t="str">
        <f>VLOOKUP(A:A,[1]TDSheet!$A:$AG,33,0)</f>
        <v>увел</v>
      </c>
      <c r="AH72" s="13">
        <f t="shared" ref="AH72:AH114" si="16">W72*H72</f>
        <v>0</v>
      </c>
      <c r="AI72" s="13"/>
      <c r="AJ72" s="13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486.70100000000002</v>
      </c>
      <c r="D73" s="8">
        <v>703.88300000000004</v>
      </c>
      <c r="E73" s="8">
        <v>816.72199999999998</v>
      </c>
      <c r="F73" s="8">
        <v>371.15800000000002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785.91200000000003</v>
      </c>
      <c r="K73" s="13">
        <f t="shared" si="13"/>
        <v>30.809999999999945</v>
      </c>
      <c r="L73" s="13">
        <f>VLOOKUP(A:A,[1]TDSheet!$A:$M,13,0)</f>
        <v>300</v>
      </c>
      <c r="M73" s="13"/>
      <c r="N73" s="13">
        <f>VLOOKUP(A:A,[1]TDSheet!$A:$N,14,0)</f>
        <v>200</v>
      </c>
      <c r="O73" s="13">
        <f>VLOOKUP(A:A,[1]TDSheet!$A:$W,23,0)</f>
        <v>0</v>
      </c>
      <c r="P73" s="13"/>
      <c r="Q73" s="13"/>
      <c r="R73" s="13"/>
      <c r="S73" s="13"/>
      <c r="T73" s="13"/>
      <c r="U73" s="13"/>
      <c r="V73" s="13">
        <f t="shared" si="14"/>
        <v>109.5154</v>
      </c>
      <c r="W73" s="16">
        <v>210</v>
      </c>
      <c r="X73" s="17">
        <f t="shared" si="15"/>
        <v>9.8722006220129757</v>
      </c>
      <c r="Y73" s="13"/>
      <c r="Z73" s="13">
        <f>VLOOKUP(A:A,[1]TDSheet!$A:$Z,26,0)</f>
        <v>269.14499999999998</v>
      </c>
      <c r="AA73" s="13"/>
      <c r="AB73" s="13"/>
      <c r="AC73" s="13">
        <f>VLOOKUP(A:A,[1]TDSheet!$A:$AC,29,0)</f>
        <v>0</v>
      </c>
      <c r="AD73" s="13">
        <f>VLOOKUP(A:A,[1]TDSheet!$A:$AD,30,0)</f>
        <v>119.12139999999999</v>
      </c>
      <c r="AE73" s="13">
        <f>VLOOKUP(A:A,[1]TDSheet!$A:$AE,31,0)</f>
        <v>110.67519999999999</v>
      </c>
      <c r="AF73" s="13">
        <f>VLOOKUP(A:A,[3]TDSheet!$A:$D,4,0)</f>
        <v>58.707999999999998</v>
      </c>
      <c r="AG73" s="13" t="str">
        <f>VLOOKUP(A:A,[1]TDSheet!$A:$AG,33,0)</f>
        <v>декак</v>
      </c>
      <c r="AH73" s="13">
        <f t="shared" si="16"/>
        <v>210</v>
      </c>
      <c r="AI73" s="13"/>
      <c r="AJ73" s="13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109.979</v>
      </c>
      <c r="D74" s="8">
        <v>35.99</v>
      </c>
      <c r="E74" s="8">
        <v>114.015</v>
      </c>
      <c r="F74" s="8">
        <v>31.954000000000001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113.51600000000001</v>
      </c>
      <c r="K74" s="13">
        <f t="shared" si="13"/>
        <v>0.49899999999999523</v>
      </c>
      <c r="L74" s="13">
        <f>VLOOKUP(A:A,[1]TDSheet!$A:$M,13,0)</f>
        <v>50</v>
      </c>
      <c r="M74" s="13"/>
      <c r="N74" s="13">
        <f>VLOOKUP(A:A,[1]TDSheet!$A:$N,14,0)</f>
        <v>30</v>
      </c>
      <c r="O74" s="13">
        <f>VLOOKUP(A:A,[1]TDSheet!$A:$W,23,0)</f>
        <v>40</v>
      </c>
      <c r="P74" s="13"/>
      <c r="Q74" s="13"/>
      <c r="R74" s="13"/>
      <c r="S74" s="13"/>
      <c r="T74" s="13"/>
      <c r="U74" s="13"/>
      <c r="V74" s="13">
        <f t="shared" si="14"/>
        <v>22.803000000000001</v>
      </c>
      <c r="W74" s="16">
        <v>20</v>
      </c>
      <c r="X74" s="17">
        <f t="shared" si="15"/>
        <v>7.5408498881726089</v>
      </c>
      <c r="Y74" s="13"/>
      <c r="Z74" s="13">
        <f>VLOOKUP(A:A,[1]TDSheet!$A:$Z,26,0)</f>
        <v>0</v>
      </c>
      <c r="AA74" s="13"/>
      <c r="AB74" s="13"/>
      <c r="AC74" s="13">
        <f>VLOOKUP(A:A,[1]TDSheet!$A:$AC,29,0)</f>
        <v>0</v>
      </c>
      <c r="AD74" s="13">
        <f>VLOOKUP(A:A,[1]TDSheet!$A:$AD,30,0)</f>
        <v>23.447799999999997</v>
      </c>
      <c r="AE74" s="13">
        <f>VLOOKUP(A:A,[1]TDSheet!$A:$AE,31,0)</f>
        <v>24.7958</v>
      </c>
      <c r="AF74" s="13">
        <f>VLOOKUP(A:A,[3]TDSheet!$A:$D,4,0)</f>
        <v>16.542000000000002</v>
      </c>
      <c r="AG74" s="13">
        <f>VLOOKUP(A:A,[1]TDSheet!$A:$AG,33,0)</f>
        <v>0</v>
      </c>
      <c r="AH74" s="13">
        <f t="shared" si="16"/>
        <v>20</v>
      </c>
      <c r="AI74" s="13"/>
      <c r="AJ74" s="13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23.166</v>
      </c>
      <c r="D75" s="8">
        <v>43.094000000000001</v>
      </c>
      <c r="E75" s="8">
        <v>52.652000000000001</v>
      </c>
      <c r="F75" s="8">
        <v>12.875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3">
        <f>VLOOKUP(A:A,[2]TDSheet!$A:$F,6,0)</f>
        <v>52.956000000000003</v>
      </c>
      <c r="K75" s="13">
        <f t="shared" si="13"/>
        <v>-0.30400000000000205</v>
      </c>
      <c r="L75" s="13">
        <f>VLOOKUP(A:A,[1]TDSheet!$A:$M,13,0)</f>
        <v>0</v>
      </c>
      <c r="M75" s="13"/>
      <c r="N75" s="13">
        <f>VLOOKUP(A:A,[1]TDSheet!$A:$N,14,0)</f>
        <v>0</v>
      </c>
      <c r="O75" s="13">
        <f>VLOOKUP(A:A,[1]TDSheet!$A:$W,23,0)</f>
        <v>0</v>
      </c>
      <c r="P75" s="13"/>
      <c r="Q75" s="13"/>
      <c r="R75" s="13"/>
      <c r="S75" s="13"/>
      <c r="T75" s="13"/>
      <c r="U75" s="13"/>
      <c r="V75" s="13">
        <f t="shared" si="14"/>
        <v>1.9116</v>
      </c>
      <c r="W75" s="16"/>
      <c r="X75" s="17">
        <f t="shared" si="15"/>
        <v>6.7351956476250265</v>
      </c>
      <c r="Y75" s="13"/>
      <c r="Z75" s="13">
        <f>VLOOKUP(A:A,[1]TDSheet!$A:$Z,26,0)</f>
        <v>43.094000000000001</v>
      </c>
      <c r="AA75" s="13"/>
      <c r="AB75" s="13"/>
      <c r="AC75" s="13">
        <f>VLOOKUP(A:A,[1]TDSheet!$A:$AC,29,0)</f>
        <v>0</v>
      </c>
      <c r="AD75" s="13">
        <f>VLOOKUP(A:A,[1]TDSheet!$A:$AD,30,0)</f>
        <v>2.6221999999999994</v>
      </c>
      <c r="AE75" s="13">
        <f>VLOOKUP(A:A,[1]TDSheet!$A:$AE,31,0)</f>
        <v>1.7614000000000001</v>
      </c>
      <c r="AF75" s="13">
        <v>0</v>
      </c>
      <c r="AG75" s="13" t="str">
        <f>VLOOKUP(A:A,[1]TDSheet!$A:$AG,33,0)</f>
        <v>увел</v>
      </c>
      <c r="AH75" s="13">
        <f t="shared" si="16"/>
        <v>0</v>
      </c>
      <c r="AI75" s="13"/>
      <c r="AJ75" s="13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1062.3219999999999</v>
      </c>
      <c r="D76" s="8">
        <v>3228.5529999999999</v>
      </c>
      <c r="E76" s="8">
        <v>2617.9839999999999</v>
      </c>
      <c r="F76" s="8">
        <v>961.81700000000001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2607.3629999999998</v>
      </c>
      <c r="K76" s="13">
        <f t="shared" si="13"/>
        <v>10.621000000000095</v>
      </c>
      <c r="L76" s="13">
        <f>VLOOKUP(A:A,[1]TDSheet!$A:$M,13,0)</f>
        <v>500</v>
      </c>
      <c r="M76" s="13"/>
      <c r="N76" s="13">
        <f>VLOOKUP(A:A,[1]TDSheet!$A:$N,14,0)</f>
        <v>300</v>
      </c>
      <c r="O76" s="13">
        <f>VLOOKUP(A:A,[1]TDSheet!$A:$W,23,0)</f>
        <v>500</v>
      </c>
      <c r="P76" s="13"/>
      <c r="Q76" s="13"/>
      <c r="R76" s="13"/>
      <c r="S76" s="13"/>
      <c r="T76" s="13"/>
      <c r="U76" s="13"/>
      <c r="V76" s="13">
        <f t="shared" si="14"/>
        <v>362.94240000000002</v>
      </c>
      <c r="W76" s="16">
        <v>450</v>
      </c>
      <c r="X76" s="17">
        <f t="shared" si="15"/>
        <v>7.4717558488619682</v>
      </c>
      <c r="Y76" s="13"/>
      <c r="Z76" s="13">
        <f>VLOOKUP(A:A,[1]TDSheet!$A:$Z,26,0)</f>
        <v>803.27200000000005</v>
      </c>
      <c r="AA76" s="13"/>
      <c r="AB76" s="13"/>
      <c r="AC76" s="13">
        <f>VLOOKUP(A:A,[1]TDSheet!$A:$AC,29,0)</f>
        <v>0</v>
      </c>
      <c r="AD76" s="13">
        <f>VLOOKUP(A:A,[1]TDSheet!$A:$AD,30,0)</f>
        <v>357.6508</v>
      </c>
      <c r="AE76" s="13">
        <f>VLOOKUP(A:A,[1]TDSheet!$A:$AE,31,0)</f>
        <v>358.66179999999997</v>
      </c>
      <c r="AF76" s="13">
        <f>VLOOKUP(A:A,[3]TDSheet!$A:$D,4,0)</f>
        <v>250.26599999999999</v>
      </c>
      <c r="AG76" s="13" t="e">
        <f>VLOOKUP(A:A,[1]TDSheet!$A:$AG,33,0)</f>
        <v>#N/A</v>
      </c>
      <c r="AH76" s="13">
        <f t="shared" si="16"/>
        <v>450</v>
      </c>
      <c r="AI76" s="13"/>
      <c r="AJ76" s="13"/>
    </row>
    <row r="77" spans="1:36" s="1" customFormat="1" ht="11.1" customHeight="1" outlineLevel="1" x14ac:dyDescent="0.2">
      <c r="A77" s="7" t="s">
        <v>80</v>
      </c>
      <c r="B77" s="7" t="s">
        <v>14</v>
      </c>
      <c r="C77" s="8">
        <v>2334</v>
      </c>
      <c r="D77" s="8">
        <v>4594</v>
      </c>
      <c r="E77" s="8">
        <v>4588</v>
      </c>
      <c r="F77" s="8">
        <v>1598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3">
        <f>VLOOKUP(A:A,[2]TDSheet!$A:$F,6,0)</f>
        <v>4594</v>
      </c>
      <c r="K77" s="13">
        <f t="shared" si="13"/>
        <v>-6</v>
      </c>
      <c r="L77" s="13">
        <f>VLOOKUP(A:A,[1]TDSheet!$A:$M,13,0)</f>
        <v>1000</v>
      </c>
      <c r="M77" s="13"/>
      <c r="N77" s="13">
        <f>VLOOKUP(A:A,[1]TDSheet!$A:$N,14,0)</f>
        <v>700</v>
      </c>
      <c r="O77" s="13">
        <f>VLOOKUP(A:A,[1]TDSheet!$A:$W,23,0)</f>
        <v>1100</v>
      </c>
      <c r="P77" s="13"/>
      <c r="Q77" s="13"/>
      <c r="R77" s="13"/>
      <c r="S77" s="13"/>
      <c r="T77" s="13"/>
      <c r="U77" s="13"/>
      <c r="V77" s="13">
        <f t="shared" si="14"/>
        <v>677.6</v>
      </c>
      <c r="W77" s="16">
        <v>600</v>
      </c>
      <c r="X77" s="17">
        <f t="shared" si="15"/>
        <v>7.3760330578512399</v>
      </c>
      <c r="Y77" s="13"/>
      <c r="Z77" s="13">
        <f>VLOOKUP(A:A,[1]TDSheet!$A:$Z,26,0)</f>
        <v>0</v>
      </c>
      <c r="AA77" s="13"/>
      <c r="AB77" s="13"/>
      <c r="AC77" s="13">
        <f>VLOOKUP(A:A,[1]TDSheet!$A:$AC,29,0)</f>
        <v>1200</v>
      </c>
      <c r="AD77" s="13">
        <f>VLOOKUP(A:A,[1]TDSheet!$A:$AD,30,0)</f>
        <v>616.6</v>
      </c>
      <c r="AE77" s="13">
        <f>VLOOKUP(A:A,[1]TDSheet!$A:$AE,31,0)</f>
        <v>659.8</v>
      </c>
      <c r="AF77" s="13">
        <f>VLOOKUP(A:A,[3]TDSheet!$A:$D,4,0)</f>
        <v>489</v>
      </c>
      <c r="AG77" s="13">
        <f>VLOOKUP(A:A,[1]TDSheet!$A:$AG,33,0)</f>
        <v>0</v>
      </c>
      <c r="AH77" s="13">
        <f t="shared" si="16"/>
        <v>270</v>
      </c>
      <c r="AI77" s="13"/>
      <c r="AJ77" s="13"/>
    </row>
    <row r="78" spans="1:36" s="1" customFormat="1" ht="11.1" customHeight="1" outlineLevel="1" x14ac:dyDescent="0.2">
      <c r="A78" s="7" t="s">
        <v>81</v>
      </c>
      <c r="B78" s="7" t="s">
        <v>14</v>
      </c>
      <c r="C78" s="8">
        <v>2242</v>
      </c>
      <c r="D78" s="8">
        <v>7371</v>
      </c>
      <c r="E78" s="8">
        <v>6851</v>
      </c>
      <c r="F78" s="8">
        <v>2310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6814</v>
      </c>
      <c r="K78" s="13">
        <f t="shared" si="13"/>
        <v>37</v>
      </c>
      <c r="L78" s="13">
        <f>VLOOKUP(A:A,[1]TDSheet!$A:$M,13,0)</f>
        <v>900</v>
      </c>
      <c r="M78" s="13"/>
      <c r="N78" s="13">
        <f>VLOOKUP(A:A,[1]TDSheet!$A:$N,14,0)</f>
        <v>1100</v>
      </c>
      <c r="O78" s="13">
        <f>VLOOKUP(A:A,[1]TDSheet!$A:$W,23,0)</f>
        <v>700</v>
      </c>
      <c r="P78" s="13"/>
      <c r="Q78" s="13"/>
      <c r="R78" s="13"/>
      <c r="S78" s="13"/>
      <c r="T78" s="13"/>
      <c r="U78" s="13"/>
      <c r="V78" s="13">
        <f t="shared" si="14"/>
        <v>756.2</v>
      </c>
      <c r="W78" s="16">
        <v>600</v>
      </c>
      <c r="X78" s="17">
        <f t="shared" si="15"/>
        <v>7.4186723089129858</v>
      </c>
      <c r="Y78" s="13"/>
      <c r="Z78" s="13">
        <f>VLOOKUP(A:A,[1]TDSheet!$A:$Z,26,0)</f>
        <v>70</v>
      </c>
      <c r="AA78" s="13"/>
      <c r="AB78" s="13"/>
      <c r="AC78" s="13">
        <f>VLOOKUP(A:A,[1]TDSheet!$A:$AC,29,0)</f>
        <v>3000</v>
      </c>
      <c r="AD78" s="13">
        <f>VLOOKUP(A:A,[1]TDSheet!$A:$AD,30,0)</f>
        <v>767.4</v>
      </c>
      <c r="AE78" s="13">
        <f>VLOOKUP(A:A,[1]TDSheet!$A:$AE,31,0)</f>
        <v>817.4</v>
      </c>
      <c r="AF78" s="13">
        <f>VLOOKUP(A:A,[3]TDSheet!$A:$D,4,0)</f>
        <v>438</v>
      </c>
      <c r="AG78" s="13" t="str">
        <f>VLOOKUP(A:A,[1]TDSheet!$A:$AG,33,0)</f>
        <v>оконч</v>
      </c>
      <c r="AH78" s="13">
        <f t="shared" si="16"/>
        <v>270</v>
      </c>
      <c r="AI78" s="13"/>
      <c r="AJ78" s="13"/>
    </row>
    <row r="79" spans="1:36" s="1" customFormat="1" ht="11.1" customHeight="1" outlineLevel="1" x14ac:dyDescent="0.2">
      <c r="A79" s="7" t="s">
        <v>82</v>
      </c>
      <c r="B79" s="7" t="s">
        <v>14</v>
      </c>
      <c r="C79" s="8">
        <v>547</v>
      </c>
      <c r="D79" s="8">
        <v>935</v>
      </c>
      <c r="E79" s="8">
        <v>889</v>
      </c>
      <c r="F79" s="8">
        <v>403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887</v>
      </c>
      <c r="K79" s="13">
        <f t="shared" si="13"/>
        <v>2</v>
      </c>
      <c r="L79" s="13">
        <f>VLOOKUP(A:A,[1]TDSheet!$A:$M,13,0)</f>
        <v>250</v>
      </c>
      <c r="M79" s="13"/>
      <c r="N79" s="13">
        <f>VLOOKUP(A:A,[1]TDSheet!$A:$N,14,0)</f>
        <v>200</v>
      </c>
      <c r="O79" s="13">
        <f>VLOOKUP(A:A,[1]TDSheet!$A:$W,23,0)</f>
        <v>300</v>
      </c>
      <c r="P79" s="13"/>
      <c r="Q79" s="13"/>
      <c r="R79" s="13"/>
      <c r="S79" s="13"/>
      <c r="T79" s="13"/>
      <c r="U79" s="13"/>
      <c r="V79" s="13">
        <f t="shared" si="14"/>
        <v>177.8</v>
      </c>
      <c r="W79" s="16">
        <v>200</v>
      </c>
      <c r="X79" s="17">
        <f t="shared" si="15"/>
        <v>7.6096737907761529</v>
      </c>
      <c r="Y79" s="13"/>
      <c r="Z79" s="13">
        <f>VLOOKUP(A:A,[1]TDSheet!$A:$Z,26,0)</f>
        <v>0</v>
      </c>
      <c r="AA79" s="13"/>
      <c r="AB79" s="13"/>
      <c r="AC79" s="13">
        <f>VLOOKUP(A:A,[1]TDSheet!$A:$AC,29,0)</f>
        <v>0</v>
      </c>
      <c r="AD79" s="13">
        <f>VLOOKUP(A:A,[1]TDSheet!$A:$AD,30,0)</f>
        <v>176.8</v>
      </c>
      <c r="AE79" s="13">
        <f>VLOOKUP(A:A,[1]TDSheet!$A:$AE,31,0)</f>
        <v>169.2</v>
      </c>
      <c r="AF79" s="13">
        <f>VLOOKUP(A:A,[3]TDSheet!$A:$D,4,0)</f>
        <v>78</v>
      </c>
      <c r="AG79" s="13" t="str">
        <f>VLOOKUP(A:A,[1]TDSheet!$A:$AG,33,0)</f>
        <v>проддек</v>
      </c>
      <c r="AH79" s="13">
        <f t="shared" si="16"/>
        <v>90</v>
      </c>
      <c r="AI79" s="13"/>
      <c r="AJ79" s="13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31.071999999999999</v>
      </c>
      <c r="D80" s="8">
        <v>16.585999999999999</v>
      </c>
      <c r="E80" s="8">
        <v>8.7810000000000006</v>
      </c>
      <c r="F80" s="8">
        <v>37.877000000000002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3">
        <f>VLOOKUP(A:A,[2]TDSheet!$A:$F,6,0)</f>
        <v>10.6</v>
      </c>
      <c r="K80" s="13">
        <f t="shared" si="13"/>
        <v>-1.8189999999999991</v>
      </c>
      <c r="L80" s="13">
        <f>VLOOKUP(A:A,[1]TDSheet!$A:$M,13,0)</f>
        <v>0</v>
      </c>
      <c r="M80" s="13"/>
      <c r="N80" s="13">
        <f>VLOOKUP(A:A,[1]TDSheet!$A:$N,14,0)</f>
        <v>0</v>
      </c>
      <c r="O80" s="13">
        <f>VLOOKUP(A:A,[1]TDSheet!$A:$W,23,0)</f>
        <v>0</v>
      </c>
      <c r="P80" s="13"/>
      <c r="Q80" s="13"/>
      <c r="R80" s="13"/>
      <c r="S80" s="13"/>
      <c r="T80" s="13"/>
      <c r="U80" s="13"/>
      <c r="V80" s="13">
        <f t="shared" si="14"/>
        <v>1.7562000000000002</v>
      </c>
      <c r="W80" s="16"/>
      <c r="X80" s="17">
        <f t="shared" si="15"/>
        <v>21.567589112857306</v>
      </c>
      <c r="Y80" s="13"/>
      <c r="Z80" s="13">
        <f>VLOOKUP(A:A,[1]TDSheet!$A:$Z,26,0)</f>
        <v>0</v>
      </c>
      <c r="AA80" s="13"/>
      <c r="AB80" s="13"/>
      <c r="AC80" s="13">
        <f>VLOOKUP(A:A,[1]TDSheet!$A:$AC,29,0)</f>
        <v>0</v>
      </c>
      <c r="AD80" s="13">
        <f>VLOOKUP(A:A,[1]TDSheet!$A:$AD,30,0)</f>
        <v>5.0990000000000002</v>
      </c>
      <c r="AE80" s="13">
        <f>VLOOKUP(A:A,[1]TDSheet!$A:$AE,31,0)</f>
        <v>1.9916</v>
      </c>
      <c r="AF80" s="13">
        <v>0</v>
      </c>
      <c r="AG80" s="20" t="str">
        <f>VLOOKUP(A:A,[1]TDSheet!$A:$AG,33,0)</f>
        <v>увел</v>
      </c>
      <c r="AH80" s="13">
        <f t="shared" si="16"/>
        <v>0</v>
      </c>
      <c r="AI80" s="13"/>
      <c r="AJ80" s="13"/>
    </row>
    <row r="81" spans="1:36" s="1" customFormat="1" ht="11.1" customHeight="1" outlineLevel="1" x14ac:dyDescent="0.2">
      <c r="A81" s="7" t="s">
        <v>84</v>
      </c>
      <c r="B81" s="7" t="s">
        <v>14</v>
      </c>
      <c r="C81" s="8">
        <v>222</v>
      </c>
      <c r="D81" s="8">
        <v>367</v>
      </c>
      <c r="E81" s="8">
        <v>237</v>
      </c>
      <c r="F81" s="8">
        <v>158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250</v>
      </c>
      <c r="K81" s="13">
        <f t="shared" si="13"/>
        <v>-13</v>
      </c>
      <c r="L81" s="13">
        <f>VLOOKUP(A:A,[1]TDSheet!$A:$M,13,0)</f>
        <v>60</v>
      </c>
      <c r="M81" s="13"/>
      <c r="N81" s="13">
        <f>VLOOKUP(A:A,[1]TDSheet!$A:$N,14,0)</f>
        <v>100</v>
      </c>
      <c r="O81" s="13">
        <f>VLOOKUP(A:A,[1]TDSheet!$A:$W,23,0)</f>
        <v>0</v>
      </c>
      <c r="P81" s="13"/>
      <c r="Q81" s="13"/>
      <c r="R81" s="13"/>
      <c r="S81" s="13"/>
      <c r="T81" s="13"/>
      <c r="U81" s="13"/>
      <c r="V81" s="13">
        <f t="shared" si="14"/>
        <v>47.4</v>
      </c>
      <c r="W81" s="16"/>
      <c r="X81" s="17">
        <f t="shared" si="15"/>
        <v>6.7088607594936711</v>
      </c>
      <c r="Y81" s="13"/>
      <c r="Z81" s="13">
        <f>VLOOKUP(A:A,[1]TDSheet!$A:$Z,26,0)</f>
        <v>0</v>
      </c>
      <c r="AA81" s="13"/>
      <c r="AB81" s="13"/>
      <c r="AC81" s="13">
        <f>VLOOKUP(A:A,[1]TDSheet!$A:$AC,29,0)</f>
        <v>0</v>
      </c>
      <c r="AD81" s="13">
        <f>VLOOKUP(A:A,[1]TDSheet!$A:$AD,30,0)</f>
        <v>60.2</v>
      </c>
      <c r="AE81" s="13">
        <f>VLOOKUP(A:A,[1]TDSheet!$A:$AE,31,0)</f>
        <v>51.4</v>
      </c>
      <c r="AF81" s="13">
        <f>VLOOKUP(A:A,[3]TDSheet!$A:$D,4,0)</f>
        <v>48</v>
      </c>
      <c r="AG81" s="13" t="e">
        <f>VLOOKUP(A:A,[1]TDSheet!$A:$AG,33,0)</f>
        <v>#N/A</v>
      </c>
      <c r="AH81" s="13">
        <f t="shared" si="16"/>
        <v>0</v>
      </c>
      <c r="AI81" s="13"/>
      <c r="AJ81" s="13"/>
    </row>
    <row r="82" spans="1:36" s="1" customFormat="1" ht="11.1" customHeight="1" outlineLevel="1" x14ac:dyDescent="0.2">
      <c r="A82" s="7" t="s">
        <v>85</v>
      </c>
      <c r="B82" s="7" t="s">
        <v>14</v>
      </c>
      <c r="C82" s="8">
        <v>257</v>
      </c>
      <c r="D82" s="8">
        <v>336</v>
      </c>
      <c r="E82" s="8">
        <v>260</v>
      </c>
      <c r="F82" s="8">
        <v>164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269</v>
      </c>
      <c r="K82" s="13">
        <f t="shared" si="13"/>
        <v>-9</v>
      </c>
      <c r="L82" s="13">
        <f>VLOOKUP(A:A,[1]TDSheet!$A:$M,13,0)</f>
        <v>70</v>
      </c>
      <c r="M82" s="13"/>
      <c r="N82" s="13">
        <f>VLOOKUP(A:A,[1]TDSheet!$A:$N,14,0)</f>
        <v>100</v>
      </c>
      <c r="O82" s="13">
        <f>VLOOKUP(A:A,[1]TDSheet!$A:$W,23,0)</f>
        <v>0</v>
      </c>
      <c r="P82" s="13"/>
      <c r="Q82" s="13"/>
      <c r="R82" s="13"/>
      <c r="S82" s="13"/>
      <c r="T82" s="13"/>
      <c r="U82" s="13"/>
      <c r="V82" s="13">
        <f t="shared" si="14"/>
        <v>52</v>
      </c>
      <c r="W82" s="16">
        <v>50</v>
      </c>
      <c r="X82" s="17">
        <f t="shared" si="15"/>
        <v>7.384615384615385</v>
      </c>
      <c r="Y82" s="13"/>
      <c r="Z82" s="13">
        <f>VLOOKUP(A:A,[1]TDSheet!$A:$Z,26,0)</f>
        <v>0</v>
      </c>
      <c r="AA82" s="13"/>
      <c r="AB82" s="13"/>
      <c r="AC82" s="13">
        <f>VLOOKUP(A:A,[1]TDSheet!$A:$AC,29,0)</f>
        <v>0</v>
      </c>
      <c r="AD82" s="13">
        <f>VLOOKUP(A:A,[1]TDSheet!$A:$AD,30,0)</f>
        <v>68.2</v>
      </c>
      <c r="AE82" s="13">
        <f>VLOOKUP(A:A,[1]TDSheet!$A:$AE,31,0)</f>
        <v>56.6</v>
      </c>
      <c r="AF82" s="13">
        <f>VLOOKUP(A:A,[3]TDSheet!$A:$D,4,0)</f>
        <v>47</v>
      </c>
      <c r="AG82" s="13" t="e">
        <f>VLOOKUP(A:A,[1]TDSheet!$A:$AG,33,0)</f>
        <v>#N/A</v>
      </c>
      <c r="AH82" s="13">
        <f t="shared" si="16"/>
        <v>20</v>
      </c>
      <c r="AI82" s="13"/>
      <c r="AJ82" s="13"/>
    </row>
    <row r="83" spans="1:36" s="1" customFormat="1" ht="11.1" customHeight="1" outlineLevel="1" x14ac:dyDescent="0.2">
      <c r="A83" s="7" t="s">
        <v>86</v>
      </c>
      <c r="B83" s="7" t="s">
        <v>8</v>
      </c>
      <c r="C83" s="8">
        <v>1086.3309999999999</v>
      </c>
      <c r="D83" s="8">
        <v>1924.047</v>
      </c>
      <c r="E83" s="8">
        <v>1681.1479999999999</v>
      </c>
      <c r="F83" s="8">
        <v>813.69299999999998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1616.394</v>
      </c>
      <c r="K83" s="13">
        <f t="shared" si="13"/>
        <v>64.753999999999905</v>
      </c>
      <c r="L83" s="13">
        <f>VLOOKUP(A:A,[1]TDSheet!$A:$M,13,0)</f>
        <v>300</v>
      </c>
      <c r="M83" s="13"/>
      <c r="N83" s="13">
        <f>VLOOKUP(A:A,[1]TDSheet!$A:$N,14,0)</f>
        <v>300</v>
      </c>
      <c r="O83" s="13">
        <f>VLOOKUP(A:A,[1]TDSheet!$A:$W,23,0)</f>
        <v>600</v>
      </c>
      <c r="P83" s="13"/>
      <c r="Q83" s="13"/>
      <c r="R83" s="13"/>
      <c r="S83" s="13"/>
      <c r="T83" s="13"/>
      <c r="U83" s="13"/>
      <c r="V83" s="13">
        <f t="shared" si="14"/>
        <v>294.08859999999999</v>
      </c>
      <c r="W83" s="16">
        <v>200</v>
      </c>
      <c r="X83" s="17">
        <f t="shared" si="15"/>
        <v>7.5272995961081124</v>
      </c>
      <c r="Y83" s="13"/>
      <c r="Z83" s="13">
        <f>VLOOKUP(A:A,[1]TDSheet!$A:$Z,26,0)</f>
        <v>210.70500000000001</v>
      </c>
      <c r="AA83" s="13"/>
      <c r="AB83" s="13"/>
      <c r="AC83" s="13">
        <f>VLOOKUP(A:A,[1]TDSheet!$A:$AC,29,0)</f>
        <v>0</v>
      </c>
      <c r="AD83" s="13">
        <f>VLOOKUP(A:A,[1]TDSheet!$A:$AD,30,0)</f>
        <v>266.39319999999998</v>
      </c>
      <c r="AE83" s="13">
        <f>VLOOKUP(A:A,[1]TDSheet!$A:$AE,31,0)</f>
        <v>287.87040000000002</v>
      </c>
      <c r="AF83" s="13">
        <f>VLOOKUP(A:A,[3]TDSheet!$A:$D,4,0)</f>
        <v>102.977</v>
      </c>
      <c r="AG83" s="13" t="str">
        <f>VLOOKUP(A:A,[1]TDSheet!$A:$AG,33,0)</f>
        <v>оконч</v>
      </c>
      <c r="AH83" s="13">
        <f t="shared" si="16"/>
        <v>200</v>
      </c>
      <c r="AI83" s="13"/>
      <c r="AJ83" s="13"/>
    </row>
    <row r="84" spans="1:36" s="1" customFormat="1" ht="11.1" customHeight="1" outlineLevel="1" x14ac:dyDescent="0.2">
      <c r="A84" s="7" t="s">
        <v>87</v>
      </c>
      <c r="B84" s="7" t="s">
        <v>8</v>
      </c>
      <c r="C84" s="8">
        <v>19.629000000000001</v>
      </c>
      <c r="D84" s="8">
        <v>16.721</v>
      </c>
      <c r="E84" s="8">
        <v>24.835999999999999</v>
      </c>
      <c r="F84" s="8">
        <v>6.82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29.001000000000001</v>
      </c>
      <c r="K84" s="13">
        <f t="shared" si="13"/>
        <v>-4.1650000000000027</v>
      </c>
      <c r="L84" s="13">
        <f>VLOOKUP(A:A,[1]TDSheet!$A:$M,13,0)</f>
        <v>0</v>
      </c>
      <c r="M84" s="13"/>
      <c r="N84" s="13">
        <f>VLOOKUP(A:A,[1]TDSheet!$A:$N,14,0)</f>
        <v>0</v>
      </c>
      <c r="O84" s="13">
        <f>VLOOKUP(A:A,[1]TDSheet!$A:$W,23,0)</f>
        <v>30</v>
      </c>
      <c r="P84" s="13"/>
      <c r="Q84" s="13"/>
      <c r="R84" s="13"/>
      <c r="S84" s="13"/>
      <c r="T84" s="13"/>
      <c r="U84" s="13"/>
      <c r="V84" s="13">
        <f t="shared" si="14"/>
        <v>4.9672000000000001</v>
      </c>
      <c r="W84" s="16"/>
      <c r="X84" s="17">
        <f t="shared" si="15"/>
        <v>7.412626832018038</v>
      </c>
      <c r="Y84" s="13"/>
      <c r="Z84" s="13">
        <f>VLOOKUP(A:A,[1]TDSheet!$A:$Z,26,0)</f>
        <v>0</v>
      </c>
      <c r="AA84" s="13"/>
      <c r="AB84" s="13"/>
      <c r="AC84" s="13">
        <f>VLOOKUP(A:A,[1]TDSheet!$A:$AC,29,0)</f>
        <v>0</v>
      </c>
      <c r="AD84" s="13">
        <f>VLOOKUP(A:A,[1]TDSheet!$A:$AD,30,0)</f>
        <v>4.2424000000000008</v>
      </c>
      <c r="AE84" s="13">
        <f>VLOOKUP(A:A,[1]TDSheet!$A:$AE,31,0)</f>
        <v>2.1626000000000003</v>
      </c>
      <c r="AF84" s="13">
        <v>0</v>
      </c>
      <c r="AG84" s="13" t="str">
        <f>VLOOKUP(A:A,[1]TDSheet!$A:$AG,33,0)</f>
        <v>увел</v>
      </c>
      <c r="AH84" s="13">
        <f t="shared" si="16"/>
        <v>0</v>
      </c>
      <c r="AI84" s="13"/>
      <c r="AJ84" s="13"/>
    </row>
    <row r="85" spans="1:36" s="1" customFormat="1" ht="11.1" customHeight="1" outlineLevel="1" x14ac:dyDescent="0.2">
      <c r="A85" s="7" t="s">
        <v>88</v>
      </c>
      <c r="B85" s="7" t="s">
        <v>14</v>
      </c>
      <c r="C85" s="8">
        <v>916</v>
      </c>
      <c r="D85" s="8">
        <v>8</v>
      </c>
      <c r="E85" s="8">
        <v>286</v>
      </c>
      <c r="F85" s="8">
        <v>632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3">
        <f>VLOOKUP(A:A,[2]TDSheet!$A:$F,6,0)</f>
        <v>292</v>
      </c>
      <c r="K85" s="13">
        <f t="shared" si="13"/>
        <v>-6</v>
      </c>
      <c r="L85" s="13">
        <f>VLOOKUP(A:A,[1]TDSheet!$A:$M,13,0)</f>
        <v>500</v>
      </c>
      <c r="M85" s="13"/>
      <c r="N85" s="13">
        <f>VLOOKUP(A:A,[1]TDSheet!$A:$N,14,0)</f>
        <v>0</v>
      </c>
      <c r="O85" s="13">
        <f>VLOOKUP(A:A,[1]TDSheet!$A:$W,23,0)</f>
        <v>0</v>
      </c>
      <c r="P85" s="13"/>
      <c r="Q85" s="13"/>
      <c r="R85" s="13"/>
      <c r="S85" s="13"/>
      <c r="T85" s="13"/>
      <c r="U85" s="13"/>
      <c r="V85" s="13">
        <f t="shared" si="14"/>
        <v>57.2</v>
      </c>
      <c r="W85" s="16">
        <v>500</v>
      </c>
      <c r="X85" s="17">
        <f t="shared" si="15"/>
        <v>28.53146853146853</v>
      </c>
      <c r="Y85" s="13"/>
      <c r="Z85" s="13">
        <f>VLOOKUP(A:A,[1]TDSheet!$A:$Z,26,0)</f>
        <v>0</v>
      </c>
      <c r="AA85" s="13"/>
      <c r="AB85" s="13"/>
      <c r="AC85" s="13">
        <f>VLOOKUP(A:A,[1]TDSheet!$A:$AC,29,0)</f>
        <v>0</v>
      </c>
      <c r="AD85" s="13">
        <f>VLOOKUP(A:A,[1]TDSheet!$A:$AD,30,0)</f>
        <v>69.8</v>
      </c>
      <c r="AE85" s="13">
        <f>VLOOKUP(A:A,[1]TDSheet!$A:$AE,31,0)</f>
        <v>64.2</v>
      </c>
      <c r="AF85" s="13">
        <f>VLOOKUP(A:A,[3]TDSheet!$A:$D,4,0)</f>
        <v>63</v>
      </c>
      <c r="AG85" s="13" t="e">
        <f>VLOOKUP(A:A,[1]TDSheet!$A:$AG,33,0)</f>
        <v>#N/A</v>
      </c>
      <c r="AH85" s="13">
        <f t="shared" si="16"/>
        <v>50</v>
      </c>
      <c r="AI85" s="13"/>
      <c r="AJ85" s="13"/>
    </row>
    <row r="86" spans="1:36" s="1" customFormat="1" ht="11.1" customHeight="1" outlineLevel="1" x14ac:dyDescent="0.2">
      <c r="A86" s="7" t="s">
        <v>89</v>
      </c>
      <c r="B86" s="7" t="s">
        <v>8</v>
      </c>
      <c r="C86" s="8">
        <v>71.978999999999999</v>
      </c>
      <c r="D86" s="8">
        <v>99.397999999999996</v>
      </c>
      <c r="E86" s="8">
        <v>75.614999999999995</v>
      </c>
      <c r="F86" s="8">
        <v>30.562000000000001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3">
        <f>VLOOKUP(A:A,[2]TDSheet!$A:$F,6,0)</f>
        <v>73.150000000000006</v>
      </c>
      <c r="K86" s="13">
        <f t="shared" si="13"/>
        <v>2.4649999999999892</v>
      </c>
      <c r="L86" s="13">
        <f>VLOOKUP(A:A,[1]TDSheet!$A:$M,13,0)</f>
        <v>20</v>
      </c>
      <c r="M86" s="13"/>
      <c r="N86" s="13">
        <f>VLOOKUP(A:A,[1]TDSheet!$A:$N,14,0)</f>
        <v>0</v>
      </c>
      <c r="O86" s="13">
        <f>VLOOKUP(A:A,[1]TDSheet!$A:$W,23,0)</f>
        <v>60</v>
      </c>
      <c r="P86" s="13"/>
      <c r="Q86" s="13"/>
      <c r="R86" s="13"/>
      <c r="S86" s="13"/>
      <c r="T86" s="13"/>
      <c r="U86" s="13"/>
      <c r="V86" s="13">
        <f t="shared" si="14"/>
        <v>15.122999999999999</v>
      </c>
      <c r="W86" s="16"/>
      <c r="X86" s="17">
        <f t="shared" si="15"/>
        <v>7.3108510216226943</v>
      </c>
      <c r="Y86" s="13"/>
      <c r="Z86" s="13">
        <f>VLOOKUP(A:A,[1]TDSheet!$A:$Z,26,0)</f>
        <v>0</v>
      </c>
      <c r="AA86" s="13"/>
      <c r="AB86" s="13"/>
      <c r="AC86" s="13">
        <f>VLOOKUP(A:A,[1]TDSheet!$A:$AC,29,0)</f>
        <v>0</v>
      </c>
      <c r="AD86" s="13">
        <f>VLOOKUP(A:A,[1]TDSheet!$A:$AD,30,0)</f>
        <v>15.351400000000002</v>
      </c>
      <c r="AE86" s="13">
        <f>VLOOKUP(A:A,[1]TDSheet!$A:$AE,31,0)</f>
        <v>12.927399999999997</v>
      </c>
      <c r="AF86" s="13">
        <f>VLOOKUP(A:A,[3]TDSheet!$A:$D,4,0)</f>
        <v>12.076000000000001</v>
      </c>
      <c r="AG86" s="13" t="e">
        <f>VLOOKUP(A:A,[1]TDSheet!$A:$AG,33,0)</f>
        <v>#N/A</v>
      </c>
      <c r="AH86" s="13">
        <f t="shared" si="16"/>
        <v>0</v>
      </c>
      <c r="AI86" s="13"/>
      <c r="AJ86" s="13"/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2035</v>
      </c>
      <c r="D87" s="8">
        <v>18128</v>
      </c>
      <c r="E87" s="8">
        <v>2988</v>
      </c>
      <c r="F87" s="8">
        <v>1810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3">
        <f>VLOOKUP(A:A,[2]TDSheet!$A:$F,6,0)</f>
        <v>2962</v>
      </c>
      <c r="K87" s="13">
        <f t="shared" si="13"/>
        <v>26</v>
      </c>
      <c r="L87" s="13">
        <f>VLOOKUP(A:A,[1]TDSheet!$A:$M,13,0)</f>
        <v>500</v>
      </c>
      <c r="M87" s="13"/>
      <c r="N87" s="13">
        <f>VLOOKUP(A:A,[1]TDSheet!$A:$N,14,0)</f>
        <v>700</v>
      </c>
      <c r="O87" s="13">
        <f>VLOOKUP(A:A,[1]TDSheet!$A:$W,23,0)</f>
        <v>900</v>
      </c>
      <c r="P87" s="13"/>
      <c r="Q87" s="13"/>
      <c r="R87" s="13"/>
      <c r="S87" s="13"/>
      <c r="T87" s="13"/>
      <c r="U87" s="13"/>
      <c r="V87" s="13">
        <f t="shared" si="14"/>
        <v>597.6</v>
      </c>
      <c r="W87" s="16">
        <v>600</v>
      </c>
      <c r="X87" s="17">
        <f t="shared" si="15"/>
        <v>7.546854082998661</v>
      </c>
      <c r="Y87" s="13"/>
      <c r="Z87" s="13">
        <f>VLOOKUP(A:A,[1]TDSheet!$A:$Z,26,0)</f>
        <v>0</v>
      </c>
      <c r="AA87" s="13"/>
      <c r="AB87" s="13"/>
      <c r="AC87" s="13">
        <f>VLOOKUP(A:A,[1]TDSheet!$A:$AC,29,0)</f>
        <v>0</v>
      </c>
      <c r="AD87" s="13">
        <f>VLOOKUP(A:A,[1]TDSheet!$A:$AD,30,0)</f>
        <v>602.4</v>
      </c>
      <c r="AE87" s="13">
        <f>VLOOKUP(A:A,[1]TDSheet!$A:$AE,31,0)</f>
        <v>603</v>
      </c>
      <c r="AF87" s="13">
        <f>VLOOKUP(A:A,[3]TDSheet!$A:$D,4,0)</f>
        <v>252</v>
      </c>
      <c r="AG87" s="13" t="str">
        <f>VLOOKUP(A:A,[1]TDSheet!$A:$AG,33,0)</f>
        <v>???</v>
      </c>
      <c r="AH87" s="13">
        <f t="shared" si="16"/>
        <v>240</v>
      </c>
      <c r="AI87" s="13"/>
      <c r="AJ87" s="13"/>
    </row>
    <row r="88" spans="1:36" s="1" customFormat="1" ht="11.1" customHeight="1" outlineLevel="1" x14ac:dyDescent="0.2">
      <c r="A88" s="7" t="s">
        <v>91</v>
      </c>
      <c r="B88" s="7" t="s">
        <v>14</v>
      </c>
      <c r="C88" s="8">
        <v>937</v>
      </c>
      <c r="D88" s="8">
        <v>11717</v>
      </c>
      <c r="E88" s="8">
        <v>1808</v>
      </c>
      <c r="F88" s="8">
        <v>1076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1792</v>
      </c>
      <c r="K88" s="13">
        <f t="shared" si="13"/>
        <v>16</v>
      </c>
      <c r="L88" s="13">
        <f>VLOOKUP(A:A,[1]TDSheet!$A:$M,13,0)</f>
        <v>400</v>
      </c>
      <c r="M88" s="13"/>
      <c r="N88" s="13">
        <f>VLOOKUP(A:A,[1]TDSheet!$A:$N,14,0)</f>
        <v>500</v>
      </c>
      <c r="O88" s="13">
        <f>VLOOKUP(A:A,[1]TDSheet!$A:$W,23,0)</f>
        <v>400</v>
      </c>
      <c r="P88" s="13"/>
      <c r="Q88" s="13"/>
      <c r="R88" s="13"/>
      <c r="S88" s="13"/>
      <c r="T88" s="13"/>
      <c r="U88" s="13"/>
      <c r="V88" s="13">
        <f t="shared" si="14"/>
        <v>361.6</v>
      </c>
      <c r="W88" s="16">
        <v>300</v>
      </c>
      <c r="X88" s="17">
        <f t="shared" si="15"/>
        <v>7.4004424778761058</v>
      </c>
      <c r="Y88" s="13"/>
      <c r="Z88" s="13">
        <f>VLOOKUP(A:A,[1]TDSheet!$A:$Z,26,0)</f>
        <v>0</v>
      </c>
      <c r="AA88" s="13"/>
      <c r="AB88" s="13"/>
      <c r="AC88" s="13">
        <f>VLOOKUP(A:A,[1]TDSheet!$A:$AC,29,0)</f>
        <v>0</v>
      </c>
      <c r="AD88" s="13">
        <f>VLOOKUP(A:A,[1]TDSheet!$A:$AD,30,0)</f>
        <v>358.8</v>
      </c>
      <c r="AE88" s="13">
        <f>VLOOKUP(A:A,[1]TDSheet!$A:$AE,31,0)</f>
        <v>380.4</v>
      </c>
      <c r="AF88" s="13">
        <f>VLOOKUP(A:A,[3]TDSheet!$A:$D,4,0)</f>
        <v>211</v>
      </c>
      <c r="AG88" s="13" t="e">
        <f>VLOOKUP(A:A,[1]TDSheet!$A:$AG,33,0)</f>
        <v>#N/A</v>
      </c>
      <c r="AH88" s="13">
        <f t="shared" si="16"/>
        <v>120</v>
      </c>
      <c r="AI88" s="13"/>
      <c r="AJ88" s="13"/>
    </row>
    <row r="89" spans="1:36" s="1" customFormat="1" ht="21.95" customHeight="1" outlineLevel="1" x14ac:dyDescent="0.2">
      <c r="A89" s="7" t="s">
        <v>92</v>
      </c>
      <c r="B89" s="7" t="s">
        <v>8</v>
      </c>
      <c r="C89" s="8">
        <v>230.38200000000001</v>
      </c>
      <c r="D89" s="8">
        <v>779.08299999999997</v>
      </c>
      <c r="E89" s="8">
        <v>609.85599999999999</v>
      </c>
      <c r="F89" s="8">
        <v>220.87200000000001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605.78499999999997</v>
      </c>
      <c r="K89" s="13">
        <f t="shared" si="13"/>
        <v>4.0710000000000264</v>
      </c>
      <c r="L89" s="13">
        <f>VLOOKUP(A:A,[1]TDSheet!$A:$M,13,0)</f>
        <v>100</v>
      </c>
      <c r="M89" s="13"/>
      <c r="N89" s="13">
        <f>VLOOKUP(A:A,[1]TDSheet!$A:$N,14,0)</f>
        <v>100</v>
      </c>
      <c r="O89" s="13">
        <f>VLOOKUP(A:A,[1]TDSheet!$A:$W,23,0)</f>
        <v>60</v>
      </c>
      <c r="P89" s="13"/>
      <c r="Q89" s="13"/>
      <c r="R89" s="13"/>
      <c r="S89" s="13"/>
      <c r="T89" s="13"/>
      <c r="U89" s="13"/>
      <c r="V89" s="13">
        <f t="shared" si="14"/>
        <v>80.261400000000009</v>
      </c>
      <c r="W89" s="16">
        <v>100</v>
      </c>
      <c r="X89" s="17">
        <f t="shared" si="15"/>
        <v>7.2372522781810433</v>
      </c>
      <c r="Y89" s="13"/>
      <c r="Z89" s="13">
        <f>VLOOKUP(A:A,[1]TDSheet!$A:$Z,26,0)</f>
        <v>208.54900000000001</v>
      </c>
      <c r="AA89" s="13"/>
      <c r="AB89" s="13"/>
      <c r="AC89" s="13">
        <f>VLOOKUP(A:A,[1]TDSheet!$A:$AC,29,0)</f>
        <v>0</v>
      </c>
      <c r="AD89" s="13">
        <f>VLOOKUP(A:A,[1]TDSheet!$A:$AD,30,0)</f>
        <v>75.017400000000009</v>
      </c>
      <c r="AE89" s="13">
        <f>VLOOKUP(A:A,[1]TDSheet!$A:$AE,31,0)</f>
        <v>78.328000000000003</v>
      </c>
      <c r="AF89" s="13">
        <f>VLOOKUP(A:A,[3]TDSheet!$A:$D,4,0)</f>
        <v>81.155000000000001</v>
      </c>
      <c r="AG89" s="13" t="e">
        <f>VLOOKUP(A:A,[1]TDSheet!$A:$AG,33,0)</f>
        <v>#N/A</v>
      </c>
      <c r="AH89" s="13">
        <f t="shared" si="16"/>
        <v>100</v>
      </c>
      <c r="AI89" s="13"/>
      <c r="AJ89" s="13"/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220.16499999999999</v>
      </c>
      <c r="D90" s="8">
        <v>522.39300000000003</v>
      </c>
      <c r="E90" s="8">
        <v>422.4</v>
      </c>
      <c r="F90" s="8">
        <v>164.547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417.87700000000001</v>
      </c>
      <c r="K90" s="13">
        <f t="shared" si="13"/>
        <v>4.5229999999999677</v>
      </c>
      <c r="L90" s="13">
        <f>VLOOKUP(A:A,[1]TDSheet!$A:$M,13,0)</f>
        <v>100</v>
      </c>
      <c r="M90" s="13"/>
      <c r="N90" s="13">
        <f>VLOOKUP(A:A,[1]TDSheet!$A:$N,14,0)</f>
        <v>50</v>
      </c>
      <c r="O90" s="13">
        <f>VLOOKUP(A:A,[1]TDSheet!$A:$W,23,0)</f>
        <v>50</v>
      </c>
      <c r="P90" s="13"/>
      <c r="Q90" s="13"/>
      <c r="R90" s="13"/>
      <c r="S90" s="13"/>
      <c r="T90" s="13"/>
      <c r="U90" s="13"/>
      <c r="V90" s="13">
        <f t="shared" si="14"/>
        <v>63.27239999999999</v>
      </c>
      <c r="W90" s="16">
        <v>100</v>
      </c>
      <c r="X90" s="17">
        <f t="shared" si="15"/>
        <v>7.3420164242228854</v>
      </c>
      <c r="Y90" s="13"/>
      <c r="Z90" s="13">
        <f>VLOOKUP(A:A,[1]TDSheet!$A:$Z,26,0)</f>
        <v>106.038</v>
      </c>
      <c r="AA90" s="13"/>
      <c r="AB90" s="13"/>
      <c r="AC90" s="13">
        <f>VLOOKUP(A:A,[1]TDSheet!$A:$AC,29,0)</f>
        <v>0</v>
      </c>
      <c r="AD90" s="13">
        <f>VLOOKUP(A:A,[1]TDSheet!$A:$AD,30,0)</f>
        <v>61.846199999999996</v>
      </c>
      <c r="AE90" s="13">
        <f>VLOOKUP(A:A,[1]TDSheet!$A:$AE,31,0)</f>
        <v>61.398199999999996</v>
      </c>
      <c r="AF90" s="13">
        <f>VLOOKUP(A:A,[3]TDSheet!$A:$D,4,0)</f>
        <v>71.825000000000003</v>
      </c>
      <c r="AG90" s="13" t="e">
        <f>VLOOKUP(A:A,[1]TDSheet!$A:$AG,33,0)</f>
        <v>#N/A</v>
      </c>
      <c r="AH90" s="13">
        <f t="shared" si="16"/>
        <v>100</v>
      </c>
      <c r="AI90" s="13"/>
      <c r="AJ90" s="13"/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377.42599999999999</v>
      </c>
      <c r="D91" s="8">
        <v>1005.83</v>
      </c>
      <c r="E91" s="8">
        <v>763.63099999999997</v>
      </c>
      <c r="F91" s="8">
        <v>423.92099999999999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761.36699999999996</v>
      </c>
      <c r="K91" s="13">
        <f t="shared" si="13"/>
        <v>2.26400000000001</v>
      </c>
      <c r="L91" s="13">
        <f>VLOOKUP(A:A,[1]TDSheet!$A:$M,13,0)</f>
        <v>150</v>
      </c>
      <c r="M91" s="13"/>
      <c r="N91" s="13">
        <f>VLOOKUP(A:A,[1]TDSheet!$A:$N,14,0)</f>
        <v>100</v>
      </c>
      <c r="O91" s="13">
        <f>VLOOKUP(A:A,[1]TDSheet!$A:$W,23,0)</f>
        <v>0</v>
      </c>
      <c r="P91" s="13"/>
      <c r="Q91" s="13"/>
      <c r="R91" s="13"/>
      <c r="S91" s="13"/>
      <c r="T91" s="13"/>
      <c r="U91" s="13"/>
      <c r="V91" s="13">
        <f t="shared" si="14"/>
        <v>111.26579999999998</v>
      </c>
      <c r="W91" s="16">
        <v>100</v>
      </c>
      <c r="X91" s="17">
        <f t="shared" si="15"/>
        <v>6.9556054061535546</v>
      </c>
      <c r="Y91" s="13"/>
      <c r="Z91" s="13">
        <f>VLOOKUP(A:A,[1]TDSheet!$A:$Z,26,0)</f>
        <v>207.30199999999999</v>
      </c>
      <c r="AA91" s="13"/>
      <c r="AB91" s="13"/>
      <c r="AC91" s="13">
        <f>VLOOKUP(A:A,[1]TDSheet!$A:$AC,29,0)</f>
        <v>0</v>
      </c>
      <c r="AD91" s="13">
        <f>VLOOKUP(A:A,[1]TDSheet!$A:$AD,30,0)</f>
        <v>127.62080000000003</v>
      </c>
      <c r="AE91" s="13">
        <f>VLOOKUP(A:A,[1]TDSheet!$A:$AE,31,0)</f>
        <v>128.61880000000002</v>
      </c>
      <c r="AF91" s="13">
        <f>VLOOKUP(A:A,[3]TDSheet!$A:$D,4,0)</f>
        <v>108.78700000000001</v>
      </c>
      <c r="AG91" s="13" t="e">
        <f>VLOOKUP(A:A,[1]TDSheet!$A:$AG,33,0)</f>
        <v>#N/A</v>
      </c>
      <c r="AH91" s="13">
        <f t="shared" si="16"/>
        <v>100</v>
      </c>
      <c r="AI91" s="13"/>
      <c r="AJ91" s="13"/>
    </row>
    <row r="92" spans="1:36" s="1" customFormat="1" ht="11.1" customHeight="1" outlineLevel="1" x14ac:dyDescent="0.2">
      <c r="A92" s="7" t="s">
        <v>95</v>
      </c>
      <c r="B92" s="7" t="s">
        <v>8</v>
      </c>
      <c r="C92" s="8">
        <v>348.04700000000003</v>
      </c>
      <c r="D92" s="8">
        <v>707.38099999999997</v>
      </c>
      <c r="E92" s="8">
        <v>524.18700000000001</v>
      </c>
      <c r="F92" s="8">
        <v>294.86099999999999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525.59299999999996</v>
      </c>
      <c r="K92" s="13">
        <f t="shared" si="13"/>
        <v>-1.4059999999999491</v>
      </c>
      <c r="L92" s="13">
        <f>VLOOKUP(A:A,[1]TDSheet!$A:$M,13,0)</f>
        <v>100</v>
      </c>
      <c r="M92" s="13"/>
      <c r="N92" s="13">
        <f>VLOOKUP(A:A,[1]TDSheet!$A:$N,14,0)</f>
        <v>70</v>
      </c>
      <c r="O92" s="13">
        <f>VLOOKUP(A:A,[1]TDSheet!$A:$W,23,0)</f>
        <v>0</v>
      </c>
      <c r="P92" s="13"/>
      <c r="Q92" s="13"/>
      <c r="R92" s="13"/>
      <c r="S92" s="13"/>
      <c r="T92" s="13"/>
      <c r="U92" s="13"/>
      <c r="V92" s="13">
        <f t="shared" si="14"/>
        <v>83.769599999999997</v>
      </c>
      <c r="W92" s="16">
        <v>120</v>
      </c>
      <c r="X92" s="17">
        <f t="shared" si="15"/>
        <v>6.9817809802123918</v>
      </c>
      <c r="Y92" s="13"/>
      <c r="Z92" s="13">
        <f>VLOOKUP(A:A,[1]TDSheet!$A:$Z,26,0)</f>
        <v>105.339</v>
      </c>
      <c r="AA92" s="13"/>
      <c r="AB92" s="13"/>
      <c r="AC92" s="13">
        <f>VLOOKUP(A:A,[1]TDSheet!$A:$AC,29,0)</f>
        <v>0</v>
      </c>
      <c r="AD92" s="13">
        <f>VLOOKUP(A:A,[1]TDSheet!$A:$AD,30,0)</f>
        <v>95.168199999999999</v>
      </c>
      <c r="AE92" s="13">
        <f>VLOOKUP(A:A,[1]TDSheet!$A:$AE,31,0)</f>
        <v>89.4816</v>
      </c>
      <c r="AF92" s="13">
        <f>VLOOKUP(A:A,[3]TDSheet!$A:$D,4,0)</f>
        <v>106.492</v>
      </c>
      <c r="AG92" s="13" t="e">
        <f>VLOOKUP(A:A,[1]TDSheet!$A:$AG,33,0)</f>
        <v>#N/A</v>
      </c>
      <c r="AH92" s="13">
        <f t="shared" si="16"/>
        <v>120</v>
      </c>
      <c r="AI92" s="13"/>
      <c r="AJ92" s="13"/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24</v>
      </c>
      <c r="D93" s="8">
        <v>176</v>
      </c>
      <c r="E93" s="8">
        <v>18</v>
      </c>
      <c r="F93" s="8">
        <v>20</v>
      </c>
      <c r="G93" s="1">
        <f>VLOOKUP(A:A,[1]TDSheet!$A:$G,7,0)</f>
        <v>0</v>
      </c>
      <c r="H93" s="12">
        <v>0</v>
      </c>
      <c r="I93" s="1">
        <f>VLOOKUP(A:A,[1]TDSheet!$A:$I,9,0)</f>
        <v>40</v>
      </c>
      <c r="J93" s="13">
        <f>VLOOKUP(A:A,[2]TDSheet!$A:$F,6,0)</f>
        <v>27</v>
      </c>
      <c r="K93" s="13">
        <f t="shared" si="13"/>
        <v>-9</v>
      </c>
      <c r="L93" s="13">
        <f>VLOOKUP(A:A,[1]TDSheet!$A:$M,13,0)</f>
        <v>0</v>
      </c>
      <c r="M93" s="13"/>
      <c r="N93" s="13">
        <f>VLOOKUP(A:A,[1]TDSheet!$A:$N,14,0)</f>
        <v>0</v>
      </c>
      <c r="O93" s="13">
        <f>VLOOKUP(A:A,[1]TDSheet!$A:$W,23,0)</f>
        <v>0</v>
      </c>
      <c r="P93" s="13"/>
      <c r="Q93" s="13"/>
      <c r="R93" s="13"/>
      <c r="S93" s="13"/>
      <c r="T93" s="13"/>
      <c r="U93" s="13"/>
      <c r="V93" s="13">
        <f t="shared" si="14"/>
        <v>3.6</v>
      </c>
      <c r="W93" s="16"/>
      <c r="X93" s="17">
        <f t="shared" si="15"/>
        <v>5.5555555555555554</v>
      </c>
      <c r="Y93" s="13"/>
      <c r="Z93" s="13">
        <f>VLOOKUP(A:A,[1]TDSheet!$A:$Z,26,0)</f>
        <v>0</v>
      </c>
      <c r="AA93" s="13"/>
      <c r="AB93" s="13"/>
      <c r="AC93" s="13">
        <f>VLOOKUP(A:A,[1]TDSheet!$A:$AC,29,0)</f>
        <v>0</v>
      </c>
      <c r="AD93" s="13">
        <f>VLOOKUP(A:A,[1]TDSheet!$A:$AD,30,0)</f>
        <v>5.6</v>
      </c>
      <c r="AE93" s="13">
        <f>VLOOKUP(A:A,[1]TDSheet!$A:$AE,31,0)</f>
        <v>3.4</v>
      </c>
      <c r="AF93" s="13">
        <f>VLOOKUP(A:A,[3]TDSheet!$A:$D,4,0)</f>
        <v>7</v>
      </c>
      <c r="AG93" s="13">
        <f>VLOOKUP(A:A,[1]TDSheet!$A:$AG,33,0)</f>
        <v>0</v>
      </c>
      <c r="AH93" s="13">
        <f t="shared" si="16"/>
        <v>0</v>
      </c>
      <c r="AI93" s="13"/>
      <c r="AJ93" s="13"/>
    </row>
    <row r="94" spans="1:36" s="1" customFormat="1" ht="11.1" customHeight="1" outlineLevel="1" x14ac:dyDescent="0.2">
      <c r="A94" s="7" t="s">
        <v>97</v>
      </c>
      <c r="B94" s="7" t="s">
        <v>14</v>
      </c>
      <c r="C94" s="8">
        <v>15</v>
      </c>
      <c r="D94" s="8">
        <v>148</v>
      </c>
      <c r="E94" s="8">
        <v>29</v>
      </c>
      <c r="F94" s="8"/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3">
        <f>VLOOKUP(A:A,[2]TDSheet!$A:$F,6,0)</f>
        <v>36</v>
      </c>
      <c r="K94" s="13">
        <f t="shared" si="13"/>
        <v>-7</v>
      </c>
      <c r="L94" s="13">
        <f>VLOOKUP(A:A,[1]TDSheet!$A:$M,13,0)</f>
        <v>10</v>
      </c>
      <c r="M94" s="13"/>
      <c r="N94" s="13">
        <f>VLOOKUP(A:A,[1]TDSheet!$A:$N,14,0)</f>
        <v>0</v>
      </c>
      <c r="O94" s="13">
        <f>VLOOKUP(A:A,[1]TDSheet!$A:$W,23,0)</f>
        <v>100</v>
      </c>
      <c r="P94" s="13"/>
      <c r="Q94" s="13"/>
      <c r="R94" s="13"/>
      <c r="S94" s="13"/>
      <c r="T94" s="13"/>
      <c r="U94" s="13"/>
      <c r="V94" s="13">
        <f t="shared" si="14"/>
        <v>5.8</v>
      </c>
      <c r="W94" s="16"/>
      <c r="X94" s="17">
        <f t="shared" si="15"/>
        <v>18.96551724137931</v>
      </c>
      <c r="Y94" s="13"/>
      <c r="Z94" s="13">
        <f>VLOOKUP(A:A,[1]TDSheet!$A:$Z,26,0)</f>
        <v>0</v>
      </c>
      <c r="AA94" s="13"/>
      <c r="AB94" s="13"/>
      <c r="AC94" s="13">
        <f>VLOOKUP(A:A,[1]TDSheet!$A:$AC,29,0)</f>
        <v>0</v>
      </c>
      <c r="AD94" s="13">
        <f>VLOOKUP(A:A,[1]TDSheet!$A:$AD,30,0)</f>
        <v>4.4000000000000004</v>
      </c>
      <c r="AE94" s="13">
        <f>VLOOKUP(A:A,[1]TDSheet!$A:$AE,31,0)</f>
        <v>3.4</v>
      </c>
      <c r="AF94" s="13">
        <f>VLOOKUP(A:A,[3]TDSheet!$A:$D,4,0)</f>
        <v>17</v>
      </c>
      <c r="AG94" s="20" t="s">
        <v>142</v>
      </c>
      <c r="AH94" s="13">
        <f t="shared" si="16"/>
        <v>0</v>
      </c>
      <c r="AI94" s="13"/>
      <c r="AJ94" s="13"/>
    </row>
    <row r="95" spans="1:36" s="1" customFormat="1" ht="11.1" customHeight="1" outlineLevel="1" x14ac:dyDescent="0.2">
      <c r="A95" s="7" t="s">
        <v>98</v>
      </c>
      <c r="B95" s="7" t="s">
        <v>14</v>
      </c>
      <c r="C95" s="8"/>
      <c r="D95" s="8">
        <v>140</v>
      </c>
      <c r="E95" s="8">
        <v>15</v>
      </c>
      <c r="F95" s="8">
        <v>21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25</v>
      </c>
      <c r="K95" s="13">
        <f t="shared" si="13"/>
        <v>-10</v>
      </c>
      <c r="L95" s="13">
        <f>VLOOKUP(A:A,[1]TDSheet!$A:$M,13,0)</f>
        <v>0</v>
      </c>
      <c r="M95" s="13"/>
      <c r="N95" s="13">
        <f>VLOOKUP(A:A,[1]TDSheet!$A:$N,14,0)</f>
        <v>10</v>
      </c>
      <c r="O95" s="13">
        <f>VLOOKUP(A:A,[1]TDSheet!$A:$W,23,0)</f>
        <v>100</v>
      </c>
      <c r="P95" s="13"/>
      <c r="Q95" s="13"/>
      <c r="R95" s="13"/>
      <c r="S95" s="13"/>
      <c r="T95" s="13"/>
      <c r="U95" s="13"/>
      <c r="V95" s="13">
        <f t="shared" si="14"/>
        <v>3</v>
      </c>
      <c r="W95" s="16"/>
      <c r="X95" s="17">
        <f t="shared" si="15"/>
        <v>43.666666666666664</v>
      </c>
      <c r="Y95" s="13"/>
      <c r="Z95" s="13">
        <f>VLOOKUP(A:A,[1]TDSheet!$A:$Z,26,0)</f>
        <v>0</v>
      </c>
      <c r="AA95" s="13"/>
      <c r="AB95" s="13"/>
      <c r="AC95" s="13">
        <f>VLOOKUP(A:A,[1]TDSheet!$A:$AC,29,0)</f>
        <v>0</v>
      </c>
      <c r="AD95" s="13">
        <f>VLOOKUP(A:A,[1]TDSheet!$A:$AD,30,0)</f>
        <v>0.6</v>
      </c>
      <c r="AE95" s="13">
        <f>VLOOKUP(A:A,[1]TDSheet!$A:$AE,31,0)</f>
        <v>0</v>
      </c>
      <c r="AF95" s="13">
        <f>VLOOKUP(A:A,[3]TDSheet!$A:$D,4,0)</f>
        <v>13</v>
      </c>
      <c r="AG95" s="20" t="s">
        <v>142</v>
      </c>
      <c r="AH95" s="13">
        <f t="shared" si="16"/>
        <v>0</v>
      </c>
      <c r="AI95" s="13"/>
      <c r="AJ95" s="13"/>
    </row>
    <row r="96" spans="1:36" s="1" customFormat="1" ht="11.1" customHeight="1" outlineLevel="1" x14ac:dyDescent="0.2">
      <c r="A96" s="7" t="s">
        <v>99</v>
      </c>
      <c r="B96" s="7" t="s">
        <v>14</v>
      </c>
      <c r="C96" s="8">
        <v>19</v>
      </c>
      <c r="D96" s="8">
        <v>175</v>
      </c>
      <c r="E96" s="8">
        <v>23</v>
      </c>
      <c r="F96" s="8">
        <v>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32</v>
      </c>
      <c r="K96" s="13">
        <f t="shared" si="13"/>
        <v>-9</v>
      </c>
      <c r="L96" s="13">
        <f>VLOOKUP(A:A,[1]TDSheet!$A:$M,13,0)</f>
        <v>10</v>
      </c>
      <c r="M96" s="13"/>
      <c r="N96" s="13">
        <f>VLOOKUP(A:A,[1]TDSheet!$A:$N,14,0)</f>
        <v>10</v>
      </c>
      <c r="O96" s="13">
        <f>VLOOKUP(A:A,[1]TDSheet!$A:$W,23,0)</f>
        <v>100</v>
      </c>
      <c r="P96" s="13"/>
      <c r="Q96" s="13"/>
      <c r="R96" s="13"/>
      <c r="S96" s="13"/>
      <c r="T96" s="13"/>
      <c r="U96" s="13"/>
      <c r="V96" s="13">
        <f t="shared" si="14"/>
        <v>4.5999999999999996</v>
      </c>
      <c r="W96" s="16"/>
      <c r="X96" s="17">
        <f t="shared" si="15"/>
        <v>31.521739130434785</v>
      </c>
      <c r="Y96" s="13"/>
      <c r="Z96" s="13">
        <f>VLOOKUP(A:A,[1]TDSheet!$A:$Z,26,0)</f>
        <v>0</v>
      </c>
      <c r="AA96" s="13"/>
      <c r="AB96" s="13"/>
      <c r="AC96" s="13">
        <f>VLOOKUP(A:A,[1]TDSheet!$A:$AC,29,0)</f>
        <v>0</v>
      </c>
      <c r="AD96" s="13">
        <f>VLOOKUP(A:A,[1]TDSheet!$A:$AD,30,0)</f>
        <v>6.8</v>
      </c>
      <c r="AE96" s="13">
        <f>VLOOKUP(A:A,[1]TDSheet!$A:$AE,31,0)</f>
        <v>6.6</v>
      </c>
      <c r="AF96" s="13">
        <f>VLOOKUP(A:A,[3]TDSheet!$A:$D,4,0)</f>
        <v>12</v>
      </c>
      <c r="AG96" s="20" t="s">
        <v>142</v>
      </c>
      <c r="AH96" s="13">
        <f t="shared" si="16"/>
        <v>0</v>
      </c>
      <c r="AI96" s="13"/>
      <c r="AJ96" s="13"/>
    </row>
    <row r="97" spans="1:36" s="1" customFormat="1" ht="11.1" customHeight="1" outlineLevel="1" x14ac:dyDescent="0.2">
      <c r="A97" s="7" t="s">
        <v>100</v>
      </c>
      <c r="B97" s="7" t="s">
        <v>8</v>
      </c>
      <c r="C97" s="8">
        <v>183.56299999999999</v>
      </c>
      <c r="D97" s="8">
        <v>222.22200000000001</v>
      </c>
      <c r="E97" s="8">
        <v>244.80199999999999</v>
      </c>
      <c r="F97" s="8">
        <v>158.32900000000001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3">
        <f>VLOOKUP(A:A,[2]TDSheet!$A:$F,6,0)</f>
        <v>243.721</v>
      </c>
      <c r="K97" s="13">
        <f t="shared" si="13"/>
        <v>1.0809999999999889</v>
      </c>
      <c r="L97" s="13">
        <f>VLOOKUP(A:A,[1]TDSheet!$A:$M,13,0)</f>
        <v>50</v>
      </c>
      <c r="M97" s="13"/>
      <c r="N97" s="13">
        <f>VLOOKUP(A:A,[1]TDSheet!$A:$N,14,0)</f>
        <v>70</v>
      </c>
      <c r="O97" s="13">
        <f>VLOOKUP(A:A,[1]TDSheet!$A:$W,23,0)</f>
        <v>30</v>
      </c>
      <c r="P97" s="13"/>
      <c r="Q97" s="13"/>
      <c r="R97" s="13"/>
      <c r="S97" s="13"/>
      <c r="T97" s="13"/>
      <c r="U97" s="13"/>
      <c r="V97" s="13">
        <f t="shared" si="14"/>
        <v>48.9604</v>
      </c>
      <c r="W97" s="16"/>
      <c r="X97" s="17">
        <f t="shared" si="15"/>
        <v>6.2975179941340347</v>
      </c>
      <c r="Y97" s="13"/>
      <c r="Z97" s="13">
        <f>VLOOKUP(A:A,[1]TDSheet!$A:$Z,26,0)</f>
        <v>0</v>
      </c>
      <c r="AA97" s="13"/>
      <c r="AB97" s="13"/>
      <c r="AC97" s="13">
        <f>VLOOKUP(A:A,[1]TDSheet!$A:$AC,29,0)</f>
        <v>0</v>
      </c>
      <c r="AD97" s="13">
        <f>VLOOKUP(A:A,[1]TDSheet!$A:$AD,30,0)</f>
        <v>59.054400000000008</v>
      </c>
      <c r="AE97" s="13">
        <f>VLOOKUP(A:A,[1]TDSheet!$A:$AE,31,0)</f>
        <v>52.422600000000003</v>
      </c>
      <c r="AF97" s="13">
        <f>VLOOKUP(A:A,[3]TDSheet!$A:$D,4,0)</f>
        <v>59.667000000000002</v>
      </c>
      <c r="AG97" s="13" t="e">
        <f>VLOOKUP(A:A,[1]TDSheet!$A:$AG,33,0)</f>
        <v>#N/A</v>
      </c>
      <c r="AH97" s="13">
        <f t="shared" si="16"/>
        <v>0</v>
      </c>
      <c r="AI97" s="13"/>
      <c r="AJ97" s="13"/>
    </row>
    <row r="98" spans="1:36" s="1" customFormat="1" ht="11.1" customHeight="1" outlineLevel="1" x14ac:dyDescent="0.2">
      <c r="A98" s="7" t="s">
        <v>101</v>
      </c>
      <c r="B98" s="7" t="s">
        <v>14</v>
      </c>
      <c r="C98" s="8">
        <v>507</v>
      </c>
      <c r="D98" s="8">
        <v>641</v>
      </c>
      <c r="E98" s="8">
        <v>154</v>
      </c>
      <c r="F98" s="8">
        <v>961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3">
        <f>VLOOKUP(A:A,[2]TDSheet!$A:$F,6,0)</f>
        <v>159</v>
      </c>
      <c r="K98" s="13">
        <f t="shared" si="13"/>
        <v>-5</v>
      </c>
      <c r="L98" s="13">
        <f>VLOOKUP(A:A,[1]TDSheet!$A:$M,13,0)</f>
        <v>200</v>
      </c>
      <c r="M98" s="13"/>
      <c r="N98" s="13">
        <f>VLOOKUP(A:A,[1]TDSheet!$A:$N,14,0)</f>
        <v>0</v>
      </c>
      <c r="O98" s="13">
        <f>VLOOKUP(A:A,[1]TDSheet!$A:$W,23,0)</f>
        <v>0</v>
      </c>
      <c r="P98" s="13"/>
      <c r="Q98" s="13"/>
      <c r="R98" s="13"/>
      <c r="S98" s="13"/>
      <c r="T98" s="13"/>
      <c r="U98" s="13"/>
      <c r="V98" s="13">
        <f t="shared" si="14"/>
        <v>30.8</v>
      </c>
      <c r="W98" s="16"/>
      <c r="X98" s="17">
        <f t="shared" si="15"/>
        <v>37.694805194805191</v>
      </c>
      <c r="Y98" s="13"/>
      <c r="Z98" s="13">
        <f>VLOOKUP(A:A,[1]TDSheet!$A:$Z,26,0)</f>
        <v>0</v>
      </c>
      <c r="AA98" s="13"/>
      <c r="AB98" s="13"/>
      <c r="AC98" s="13">
        <f>VLOOKUP(A:A,[1]TDSheet!$A:$AC,29,0)</f>
        <v>0</v>
      </c>
      <c r="AD98" s="13">
        <f>VLOOKUP(A:A,[1]TDSheet!$A:$AD,30,0)</f>
        <v>59.2</v>
      </c>
      <c r="AE98" s="13">
        <f>VLOOKUP(A:A,[1]TDSheet!$A:$AE,31,0)</f>
        <v>55.2</v>
      </c>
      <c r="AF98" s="13">
        <f>VLOOKUP(A:A,[3]TDSheet!$A:$D,4,0)</f>
        <v>11</v>
      </c>
      <c r="AG98" s="13" t="e">
        <f>VLOOKUP(A:A,[1]TDSheet!$A:$AG,33,0)</f>
        <v>#N/A</v>
      </c>
      <c r="AH98" s="13">
        <f t="shared" si="16"/>
        <v>0</v>
      </c>
      <c r="AI98" s="13"/>
      <c r="AJ98" s="13"/>
    </row>
    <row r="99" spans="1:36" s="1" customFormat="1" ht="11.1" customHeight="1" outlineLevel="1" x14ac:dyDescent="0.2">
      <c r="A99" s="7" t="s">
        <v>102</v>
      </c>
      <c r="B99" s="7" t="s">
        <v>8</v>
      </c>
      <c r="C99" s="8">
        <v>28.402000000000001</v>
      </c>
      <c r="D99" s="8">
        <v>59.430999999999997</v>
      </c>
      <c r="E99" s="8">
        <v>41.798000000000002</v>
      </c>
      <c r="F99" s="8">
        <v>41.991999999999997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3">
        <f>VLOOKUP(A:A,[2]TDSheet!$A:$F,6,0)</f>
        <v>42.451000000000001</v>
      </c>
      <c r="K99" s="13">
        <f t="shared" si="13"/>
        <v>-0.65299999999999869</v>
      </c>
      <c r="L99" s="13">
        <f>VLOOKUP(A:A,[1]TDSheet!$A:$M,13,0)</f>
        <v>0</v>
      </c>
      <c r="M99" s="13"/>
      <c r="N99" s="13">
        <f>VLOOKUP(A:A,[1]TDSheet!$A:$N,14,0)</f>
        <v>0</v>
      </c>
      <c r="O99" s="13">
        <f>VLOOKUP(A:A,[1]TDSheet!$A:$W,23,0)</f>
        <v>20</v>
      </c>
      <c r="P99" s="13"/>
      <c r="Q99" s="13"/>
      <c r="R99" s="13"/>
      <c r="S99" s="13"/>
      <c r="T99" s="13"/>
      <c r="U99" s="13"/>
      <c r="V99" s="13">
        <f t="shared" si="14"/>
        <v>8.3596000000000004</v>
      </c>
      <c r="W99" s="16"/>
      <c r="X99" s="17">
        <f t="shared" si="15"/>
        <v>7.4156658213311637</v>
      </c>
      <c r="Y99" s="13"/>
      <c r="Z99" s="13">
        <f>VLOOKUP(A:A,[1]TDSheet!$A:$Z,26,0)</f>
        <v>0</v>
      </c>
      <c r="AA99" s="13"/>
      <c r="AB99" s="13"/>
      <c r="AC99" s="13">
        <f>VLOOKUP(A:A,[1]TDSheet!$A:$AC,29,0)</f>
        <v>0</v>
      </c>
      <c r="AD99" s="13">
        <f>VLOOKUP(A:A,[1]TDSheet!$A:$AD,30,0)</f>
        <v>10.815799999999999</v>
      </c>
      <c r="AE99" s="13">
        <f>VLOOKUP(A:A,[1]TDSheet!$A:$AE,31,0)</f>
        <v>9.1821999999999999</v>
      </c>
      <c r="AF99" s="13">
        <f>VLOOKUP(A:A,[3]TDSheet!$A:$D,4,0)</f>
        <v>6.734</v>
      </c>
      <c r="AG99" s="13" t="str">
        <f>VLOOKUP(A:A,[1]TDSheet!$A:$AG,33,0)</f>
        <v>у</v>
      </c>
      <c r="AH99" s="13">
        <f t="shared" si="16"/>
        <v>0</v>
      </c>
      <c r="AI99" s="13"/>
      <c r="AJ99" s="13"/>
    </row>
    <row r="100" spans="1:36" s="1" customFormat="1" ht="11.1" customHeight="1" outlineLevel="1" x14ac:dyDescent="0.2">
      <c r="A100" s="7" t="s">
        <v>103</v>
      </c>
      <c r="B100" s="7" t="s">
        <v>8</v>
      </c>
      <c r="C100" s="8">
        <v>259.66300000000001</v>
      </c>
      <c r="D100" s="8">
        <v>79.337999999999994</v>
      </c>
      <c r="E100" s="8">
        <v>88.781999999999996</v>
      </c>
      <c r="F100" s="8">
        <v>235.43600000000001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89.953000000000003</v>
      </c>
      <c r="K100" s="13">
        <f t="shared" si="13"/>
        <v>-1.1710000000000065</v>
      </c>
      <c r="L100" s="13">
        <f>VLOOKUP(A:A,[1]TDSheet!$A:$M,13,0)</f>
        <v>0</v>
      </c>
      <c r="M100" s="13"/>
      <c r="N100" s="13">
        <f>VLOOKUP(A:A,[1]TDSheet!$A:$N,14,0)</f>
        <v>0</v>
      </c>
      <c r="O100" s="13">
        <f>VLOOKUP(A:A,[1]TDSheet!$A:$W,23,0)</f>
        <v>0</v>
      </c>
      <c r="P100" s="13"/>
      <c r="Q100" s="13"/>
      <c r="R100" s="13"/>
      <c r="S100" s="13"/>
      <c r="T100" s="13"/>
      <c r="U100" s="13"/>
      <c r="V100" s="13">
        <f t="shared" si="14"/>
        <v>17.756399999999999</v>
      </c>
      <c r="W100" s="16"/>
      <c r="X100" s="17">
        <f t="shared" si="15"/>
        <v>13.25921921110135</v>
      </c>
      <c r="Y100" s="13"/>
      <c r="Z100" s="13">
        <f>VLOOKUP(A:A,[1]TDSheet!$A:$Z,26,0)</f>
        <v>0</v>
      </c>
      <c r="AA100" s="13"/>
      <c r="AB100" s="13"/>
      <c r="AC100" s="13">
        <f>VLOOKUP(A:A,[1]TDSheet!$A:$AC,29,0)</f>
        <v>0</v>
      </c>
      <c r="AD100" s="13">
        <f>VLOOKUP(A:A,[1]TDSheet!$A:$AD,30,0)</f>
        <v>46.119600000000005</v>
      </c>
      <c r="AE100" s="13">
        <f>VLOOKUP(A:A,[1]TDSheet!$A:$AE,31,0)</f>
        <v>29.0762</v>
      </c>
      <c r="AF100" s="13">
        <f>VLOOKUP(A:A,[3]TDSheet!$A:$D,4,0)</f>
        <v>17.567</v>
      </c>
      <c r="AG100" s="13" t="str">
        <f>VLOOKUP(A:A,[1]TDSheet!$A:$AG,33,0)</f>
        <v>у</v>
      </c>
      <c r="AH100" s="13">
        <f t="shared" si="16"/>
        <v>0</v>
      </c>
      <c r="AI100" s="13"/>
      <c r="AJ100" s="13"/>
    </row>
    <row r="101" spans="1:36" s="1" customFormat="1" ht="11.1" customHeight="1" outlineLevel="1" x14ac:dyDescent="0.2">
      <c r="A101" s="7" t="s">
        <v>104</v>
      </c>
      <c r="B101" s="7" t="s">
        <v>14</v>
      </c>
      <c r="C101" s="8">
        <v>118</v>
      </c>
      <c r="D101" s="8">
        <v>585</v>
      </c>
      <c r="E101" s="8">
        <v>150</v>
      </c>
      <c r="F101" s="8">
        <v>142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3">
        <f>VLOOKUP(A:A,[2]TDSheet!$A:$F,6,0)</f>
        <v>158</v>
      </c>
      <c r="K101" s="13">
        <f t="shared" si="13"/>
        <v>-8</v>
      </c>
      <c r="L101" s="13">
        <f>VLOOKUP(A:A,[1]TDSheet!$A:$M,13,0)</f>
        <v>30</v>
      </c>
      <c r="M101" s="13"/>
      <c r="N101" s="13">
        <f>VLOOKUP(A:A,[1]TDSheet!$A:$N,14,0)</f>
        <v>30</v>
      </c>
      <c r="O101" s="13">
        <f>VLOOKUP(A:A,[1]TDSheet!$A:$W,23,0)</f>
        <v>120</v>
      </c>
      <c r="P101" s="13"/>
      <c r="Q101" s="13"/>
      <c r="R101" s="13"/>
      <c r="S101" s="13"/>
      <c r="T101" s="13"/>
      <c r="U101" s="13"/>
      <c r="V101" s="13">
        <f t="shared" si="14"/>
        <v>30</v>
      </c>
      <c r="W101" s="16"/>
      <c r="X101" s="17">
        <f t="shared" si="15"/>
        <v>10.733333333333333</v>
      </c>
      <c r="Y101" s="13"/>
      <c r="Z101" s="13">
        <f>VLOOKUP(A:A,[1]TDSheet!$A:$Z,26,0)</f>
        <v>0</v>
      </c>
      <c r="AA101" s="13"/>
      <c r="AB101" s="13"/>
      <c r="AC101" s="13">
        <f>VLOOKUP(A:A,[1]TDSheet!$A:$AC,29,0)</f>
        <v>0</v>
      </c>
      <c r="AD101" s="13">
        <f>VLOOKUP(A:A,[1]TDSheet!$A:$AD,30,0)</f>
        <v>32.200000000000003</v>
      </c>
      <c r="AE101" s="13">
        <f>VLOOKUP(A:A,[1]TDSheet!$A:$AE,31,0)</f>
        <v>29.8</v>
      </c>
      <c r="AF101" s="13">
        <f>VLOOKUP(A:A,[3]TDSheet!$A:$D,4,0)</f>
        <v>32</v>
      </c>
      <c r="AG101" s="22" t="s">
        <v>142</v>
      </c>
      <c r="AH101" s="13">
        <f t="shared" si="16"/>
        <v>0</v>
      </c>
      <c r="AI101" s="13"/>
      <c r="AJ101" s="13"/>
    </row>
    <row r="102" spans="1:36" s="1" customFormat="1" ht="11.1" customHeight="1" outlineLevel="1" x14ac:dyDescent="0.2">
      <c r="A102" s="7" t="s">
        <v>105</v>
      </c>
      <c r="B102" s="7" t="s">
        <v>14</v>
      </c>
      <c r="C102" s="8">
        <v>120</v>
      </c>
      <c r="D102" s="8">
        <v>512</v>
      </c>
      <c r="E102" s="8">
        <v>167</v>
      </c>
      <c r="F102" s="8">
        <v>38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171</v>
      </c>
      <c r="K102" s="13">
        <f t="shared" si="13"/>
        <v>-4</v>
      </c>
      <c r="L102" s="13">
        <f>VLOOKUP(A:A,[1]TDSheet!$A:$M,13,0)</f>
        <v>40</v>
      </c>
      <c r="M102" s="13"/>
      <c r="N102" s="13">
        <f>VLOOKUP(A:A,[1]TDSheet!$A:$N,14,0)</f>
        <v>30</v>
      </c>
      <c r="O102" s="13">
        <f>VLOOKUP(A:A,[1]TDSheet!$A:$W,23,0)</f>
        <v>150</v>
      </c>
      <c r="P102" s="13"/>
      <c r="Q102" s="13"/>
      <c r="R102" s="13"/>
      <c r="S102" s="13"/>
      <c r="T102" s="13"/>
      <c r="U102" s="13"/>
      <c r="V102" s="13">
        <f t="shared" si="14"/>
        <v>33.4</v>
      </c>
      <c r="W102" s="16">
        <v>50</v>
      </c>
      <c r="X102" s="17">
        <f t="shared" si="15"/>
        <v>9.2215568862275461</v>
      </c>
      <c r="Y102" s="13"/>
      <c r="Z102" s="13">
        <f>VLOOKUP(A:A,[1]TDSheet!$A:$Z,26,0)</f>
        <v>0</v>
      </c>
      <c r="AA102" s="13"/>
      <c r="AB102" s="13"/>
      <c r="AC102" s="13">
        <f>VLOOKUP(A:A,[1]TDSheet!$A:$AC,29,0)</f>
        <v>0</v>
      </c>
      <c r="AD102" s="13">
        <f>VLOOKUP(A:A,[1]TDSheet!$A:$AD,30,0)</f>
        <v>34</v>
      </c>
      <c r="AE102" s="13">
        <f>VLOOKUP(A:A,[1]TDSheet!$A:$AE,31,0)</f>
        <v>28.8</v>
      </c>
      <c r="AF102" s="13">
        <f>VLOOKUP(A:A,[3]TDSheet!$A:$D,4,0)</f>
        <v>44</v>
      </c>
      <c r="AG102" s="22" t="s">
        <v>142</v>
      </c>
      <c r="AH102" s="13">
        <f t="shared" si="16"/>
        <v>30</v>
      </c>
      <c r="AI102" s="13"/>
      <c r="AJ102" s="13"/>
    </row>
    <row r="103" spans="1:36" s="1" customFormat="1" ht="21.95" customHeight="1" outlineLevel="1" x14ac:dyDescent="0.2">
      <c r="A103" s="7" t="s">
        <v>106</v>
      </c>
      <c r="B103" s="7" t="s">
        <v>14</v>
      </c>
      <c r="C103" s="8">
        <v>294</v>
      </c>
      <c r="D103" s="8">
        <v>660</v>
      </c>
      <c r="E103" s="8">
        <v>191</v>
      </c>
      <c r="F103" s="8">
        <v>741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3">
        <f>VLOOKUP(A:A,[2]TDSheet!$A:$F,6,0)</f>
        <v>193</v>
      </c>
      <c r="K103" s="13">
        <f t="shared" si="13"/>
        <v>-2</v>
      </c>
      <c r="L103" s="13">
        <f>VLOOKUP(A:A,[1]TDSheet!$A:$M,13,0)</f>
        <v>250</v>
      </c>
      <c r="M103" s="13"/>
      <c r="N103" s="13">
        <f>VLOOKUP(A:A,[1]TDSheet!$A:$N,14,0)</f>
        <v>0</v>
      </c>
      <c r="O103" s="13">
        <f>VLOOKUP(A:A,[1]TDSheet!$A:$W,23,0)</f>
        <v>0</v>
      </c>
      <c r="P103" s="13"/>
      <c r="Q103" s="13"/>
      <c r="R103" s="13"/>
      <c r="S103" s="13"/>
      <c r="T103" s="13"/>
      <c r="U103" s="13"/>
      <c r="V103" s="13">
        <f t="shared" si="14"/>
        <v>38.200000000000003</v>
      </c>
      <c r="W103" s="16"/>
      <c r="X103" s="17">
        <f t="shared" si="15"/>
        <v>25.94240837696335</v>
      </c>
      <c r="Y103" s="13"/>
      <c r="Z103" s="13">
        <f>VLOOKUP(A:A,[1]TDSheet!$A:$Z,26,0)</f>
        <v>0</v>
      </c>
      <c r="AA103" s="13"/>
      <c r="AB103" s="13"/>
      <c r="AC103" s="13">
        <f>VLOOKUP(A:A,[1]TDSheet!$A:$AC,29,0)</f>
        <v>0</v>
      </c>
      <c r="AD103" s="13">
        <f>VLOOKUP(A:A,[1]TDSheet!$A:$AD,30,0)</f>
        <v>51</v>
      </c>
      <c r="AE103" s="13">
        <f>VLOOKUP(A:A,[1]TDSheet!$A:$AE,31,0)</f>
        <v>53.4</v>
      </c>
      <c r="AF103" s="13">
        <f>VLOOKUP(A:A,[3]TDSheet!$A:$D,4,0)</f>
        <v>22</v>
      </c>
      <c r="AG103" s="13" t="e">
        <f>VLOOKUP(A:A,[1]TDSheet!$A:$AG,33,0)</f>
        <v>#N/A</v>
      </c>
      <c r="AH103" s="13">
        <f t="shared" si="16"/>
        <v>0</v>
      </c>
      <c r="AI103" s="13"/>
      <c r="AJ103" s="13"/>
    </row>
    <row r="104" spans="1:36" s="1" customFormat="1" ht="11.1" customHeight="1" outlineLevel="1" x14ac:dyDescent="0.2">
      <c r="A104" s="7" t="s">
        <v>107</v>
      </c>
      <c r="B104" s="7" t="s">
        <v>14</v>
      </c>
      <c r="C104" s="8">
        <v>1375</v>
      </c>
      <c r="D104" s="8">
        <v>1648</v>
      </c>
      <c r="E104" s="8">
        <v>1729</v>
      </c>
      <c r="F104" s="8">
        <v>867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3">
        <f>VLOOKUP(A:A,[2]TDSheet!$A:$F,6,0)</f>
        <v>1782</v>
      </c>
      <c r="K104" s="13">
        <f t="shared" si="13"/>
        <v>-53</v>
      </c>
      <c r="L104" s="13">
        <f>VLOOKUP(A:A,[1]TDSheet!$A:$M,13,0)</f>
        <v>400</v>
      </c>
      <c r="M104" s="13"/>
      <c r="N104" s="13">
        <f>VLOOKUP(A:A,[1]TDSheet!$A:$N,14,0)</f>
        <v>400</v>
      </c>
      <c r="O104" s="13">
        <f>VLOOKUP(A:A,[1]TDSheet!$A:$W,23,0)</f>
        <v>500</v>
      </c>
      <c r="P104" s="13"/>
      <c r="Q104" s="13"/>
      <c r="R104" s="13"/>
      <c r="S104" s="13"/>
      <c r="T104" s="13"/>
      <c r="U104" s="13"/>
      <c r="V104" s="13">
        <f t="shared" si="14"/>
        <v>345.8</v>
      </c>
      <c r="W104" s="16"/>
      <c r="X104" s="17">
        <f t="shared" si="15"/>
        <v>6.2666281087333715</v>
      </c>
      <c r="Y104" s="13"/>
      <c r="Z104" s="13">
        <f>VLOOKUP(A:A,[1]TDSheet!$A:$Z,26,0)</f>
        <v>0</v>
      </c>
      <c r="AA104" s="13"/>
      <c r="AB104" s="13"/>
      <c r="AC104" s="13">
        <f>VLOOKUP(A:A,[1]TDSheet!$A:$AC,29,0)</f>
        <v>0</v>
      </c>
      <c r="AD104" s="13">
        <f>VLOOKUP(A:A,[1]TDSheet!$A:$AD,30,0)</f>
        <v>394.2</v>
      </c>
      <c r="AE104" s="13">
        <f>VLOOKUP(A:A,[1]TDSheet!$A:$AE,31,0)</f>
        <v>346.2</v>
      </c>
      <c r="AF104" s="13">
        <f>VLOOKUP(A:A,[3]TDSheet!$A:$D,4,0)</f>
        <v>287</v>
      </c>
      <c r="AG104" s="13" t="e">
        <f>VLOOKUP(A:A,[1]TDSheet!$A:$AG,33,0)</f>
        <v>#N/A</v>
      </c>
      <c r="AH104" s="13">
        <f t="shared" si="16"/>
        <v>0</v>
      </c>
      <c r="AI104" s="13"/>
      <c r="AJ104" s="13"/>
    </row>
    <row r="105" spans="1:36" s="1" customFormat="1" ht="11.1" customHeight="1" outlineLevel="1" x14ac:dyDescent="0.2">
      <c r="A105" s="7" t="s">
        <v>108</v>
      </c>
      <c r="B105" s="7" t="s">
        <v>14</v>
      </c>
      <c r="C105" s="8">
        <v>541</v>
      </c>
      <c r="D105" s="8">
        <v>370</v>
      </c>
      <c r="E105" s="8">
        <v>412</v>
      </c>
      <c r="F105" s="8">
        <v>239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3">
        <f>VLOOKUP(A:A,[2]TDSheet!$A:$F,6,0)</f>
        <v>415</v>
      </c>
      <c r="K105" s="13">
        <f t="shared" si="13"/>
        <v>-3</v>
      </c>
      <c r="L105" s="13">
        <f>VLOOKUP(A:A,[1]TDSheet!$A:$M,13,0)</f>
        <v>150</v>
      </c>
      <c r="M105" s="13"/>
      <c r="N105" s="13">
        <f>VLOOKUP(A:A,[1]TDSheet!$A:$N,14,0)</f>
        <v>100</v>
      </c>
      <c r="O105" s="13">
        <f>VLOOKUP(A:A,[1]TDSheet!$A:$W,23,0)</f>
        <v>0</v>
      </c>
      <c r="P105" s="13"/>
      <c r="Q105" s="13"/>
      <c r="R105" s="13"/>
      <c r="S105" s="13"/>
      <c r="T105" s="13"/>
      <c r="U105" s="13"/>
      <c r="V105" s="13">
        <f t="shared" si="14"/>
        <v>82.4</v>
      </c>
      <c r="W105" s="16">
        <v>100</v>
      </c>
      <c r="X105" s="17">
        <f t="shared" si="15"/>
        <v>7.1480582524271838</v>
      </c>
      <c r="Y105" s="13"/>
      <c r="Z105" s="13">
        <f>VLOOKUP(A:A,[1]TDSheet!$A:$Z,26,0)</f>
        <v>0</v>
      </c>
      <c r="AA105" s="13"/>
      <c r="AB105" s="13"/>
      <c r="AC105" s="13">
        <f>VLOOKUP(A:A,[1]TDSheet!$A:$AC,29,0)</f>
        <v>0</v>
      </c>
      <c r="AD105" s="13">
        <f>VLOOKUP(A:A,[1]TDSheet!$A:$AD,30,0)</f>
        <v>126.6</v>
      </c>
      <c r="AE105" s="13">
        <f>VLOOKUP(A:A,[1]TDSheet!$A:$AE,31,0)</f>
        <v>105.8</v>
      </c>
      <c r="AF105" s="13">
        <f>VLOOKUP(A:A,[3]TDSheet!$A:$D,4,0)</f>
        <v>114</v>
      </c>
      <c r="AG105" s="13" t="str">
        <f>VLOOKUP(A:A,[1]TDSheet!$A:$AG,33,0)</f>
        <v>увел</v>
      </c>
      <c r="AH105" s="13">
        <f t="shared" si="16"/>
        <v>40</v>
      </c>
      <c r="AI105" s="13"/>
      <c r="AJ105" s="13"/>
    </row>
    <row r="106" spans="1:36" s="1" customFormat="1" ht="11.1" customHeight="1" outlineLevel="1" x14ac:dyDescent="0.2">
      <c r="A106" s="7" t="s">
        <v>109</v>
      </c>
      <c r="B106" s="7" t="s">
        <v>14</v>
      </c>
      <c r="C106" s="8">
        <v>602</v>
      </c>
      <c r="D106" s="8">
        <v>314</v>
      </c>
      <c r="E106" s="8">
        <v>458</v>
      </c>
      <c r="F106" s="8">
        <v>326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3">
        <f>VLOOKUP(A:A,[2]TDSheet!$A:$F,6,0)</f>
        <v>470</v>
      </c>
      <c r="K106" s="13">
        <f t="shared" si="13"/>
        <v>-12</v>
      </c>
      <c r="L106" s="13">
        <f>VLOOKUP(A:A,[1]TDSheet!$A:$M,13,0)</f>
        <v>120</v>
      </c>
      <c r="M106" s="13"/>
      <c r="N106" s="13">
        <f>VLOOKUP(A:A,[1]TDSheet!$A:$N,14,0)</f>
        <v>120</v>
      </c>
      <c r="O106" s="13">
        <f>VLOOKUP(A:A,[1]TDSheet!$A:$W,23,0)</f>
        <v>70</v>
      </c>
      <c r="P106" s="13"/>
      <c r="Q106" s="13"/>
      <c r="R106" s="13"/>
      <c r="S106" s="13"/>
      <c r="T106" s="13"/>
      <c r="U106" s="13"/>
      <c r="V106" s="13">
        <f t="shared" si="14"/>
        <v>91.6</v>
      </c>
      <c r="W106" s="16"/>
      <c r="X106" s="17">
        <f t="shared" si="15"/>
        <v>6.9432314410480354</v>
      </c>
      <c r="Y106" s="13"/>
      <c r="Z106" s="13">
        <f>VLOOKUP(A:A,[1]TDSheet!$A:$Z,26,0)</f>
        <v>0</v>
      </c>
      <c r="AA106" s="13"/>
      <c r="AB106" s="13"/>
      <c r="AC106" s="13">
        <f>VLOOKUP(A:A,[1]TDSheet!$A:$AC,29,0)</f>
        <v>0</v>
      </c>
      <c r="AD106" s="13">
        <f>VLOOKUP(A:A,[1]TDSheet!$A:$AD,30,0)</f>
        <v>134.19999999999999</v>
      </c>
      <c r="AE106" s="13">
        <f>VLOOKUP(A:A,[1]TDSheet!$A:$AE,31,0)</f>
        <v>106</v>
      </c>
      <c r="AF106" s="13">
        <f>VLOOKUP(A:A,[3]TDSheet!$A:$D,4,0)</f>
        <v>85</v>
      </c>
      <c r="AG106" s="13" t="e">
        <f>VLOOKUP(A:A,[1]TDSheet!$A:$AG,33,0)</f>
        <v>#N/A</v>
      </c>
      <c r="AH106" s="13">
        <f t="shared" si="16"/>
        <v>0</v>
      </c>
      <c r="AI106" s="13"/>
      <c r="AJ106" s="13"/>
    </row>
    <row r="107" spans="1:36" s="1" customFormat="1" ht="21.95" customHeight="1" outlineLevel="1" x14ac:dyDescent="0.2">
      <c r="A107" s="7" t="s">
        <v>110</v>
      </c>
      <c r="B107" s="7" t="s">
        <v>14</v>
      </c>
      <c r="C107" s="8">
        <v>318</v>
      </c>
      <c r="D107" s="8">
        <v>155</v>
      </c>
      <c r="E107" s="8">
        <v>245</v>
      </c>
      <c r="F107" s="8">
        <v>208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3">
        <f>VLOOKUP(A:A,[2]TDSheet!$A:$F,6,0)</f>
        <v>265</v>
      </c>
      <c r="K107" s="13">
        <f t="shared" si="13"/>
        <v>-20</v>
      </c>
      <c r="L107" s="13">
        <f>VLOOKUP(A:A,[1]TDSheet!$A:$M,13,0)</f>
        <v>80</v>
      </c>
      <c r="M107" s="13"/>
      <c r="N107" s="13">
        <f>VLOOKUP(A:A,[1]TDSheet!$A:$N,14,0)</f>
        <v>70</v>
      </c>
      <c r="O107" s="13">
        <f>VLOOKUP(A:A,[1]TDSheet!$A:$W,23,0)</f>
        <v>0</v>
      </c>
      <c r="P107" s="13"/>
      <c r="Q107" s="13"/>
      <c r="R107" s="13"/>
      <c r="S107" s="13"/>
      <c r="T107" s="13"/>
      <c r="U107" s="13"/>
      <c r="V107" s="13">
        <f t="shared" si="14"/>
        <v>49</v>
      </c>
      <c r="W107" s="16"/>
      <c r="X107" s="17">
        <f t="shared" si="15"/>
        <v>7.3061224489795915</v>
      </c>
      <c r="Y107" s="13"/>
      <c r="Z107" s="13">
        <f>VLOOKUP(A:A,[1]TDSheet!$A:$Z,26,0)</f>
        <v>0</v>
      </c>
      <c r="AA107" s="13"/>
      <c r="AB107" s="13"/>
      <c r="AC107" s="13">
        <f>VLOOKUP(A:A,[1]TDSheet!$A:$AC,29,0)</f>
        <v>0</v>
      </c>
      <c r="AD107" s="13">
        <f>VLOOKUP(A:A,[1]TDSheet!$A:$AD,30,0)</f>
        <v>73.2</v>
      </c>
      <c r="AE107" s="13">
        <f>VLOOKUP(A:A,[1]TDSheet!$A:$AE,31,0)</f>
        <v>59.8</v>
      </c>
      <c r="AF107" s="13">
        <f>VLOOKUP(A:A,[3]TDSheet!$A:$D,4,0)</f>
        <v>59</v>
      </c>
      <c r="AG107" s="13" t="e">
        <f>VLOOKUP(A:A,[1]TDSheet!$A:$AG,33,0)</f>
        <v>#N/A</v>
      </c>
      <c r="AH107" s="13">
        <f t="shared" si="16"/>
        <v>0</v>
      </c>
      <c r="AI107" s="13"/>
      <c r="AJ107" s="13"/>
    </row>
    <row r="108" spans="1:36" s="1" customFormat="1" ht="11.1" customHeight="1" outlineLevel="1" x14ac:dyDescent="0.2">
      <c r="A108" s="7" t="s">
        <v>114</v>
      </c>
      <c r="B108" s="7" t="s">
        <v>14</v>
      </c>
      <c r="C108" s="8">
        <v>1196</v>
      </c>
      <c r="D108" s="8">
        <v>6406</v>
      </c>
      <c r="E108" s="18">
        <v>267</v>
      </c>
      <c r="F108" s="18">
        <v>4879</v>
      </c>
      <c r="G108" s="12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252</v>
      </c>
      <c r="K108" s="13">
        <f t="shared" si="13"/>
        <v>15</v>
      </c>
      <c r="L108" s="13">
        <f>VLOOKUP(A:A,[1]TDSheet!$A:$M,13,0)</f>
        <v>0</v>
      </c>
      <c r="M108" s="13"/>
      <c r="N108" s="13">
        <f>VLOOKUP(A:A,[1]TDSheet!$A:$N,14,0)</f>
        <v>0</v>
      </c>
      <c r="O108" s="13">
        <f>VLOOKUP(A:A,[1]TDSheet!$A:$W,23,0)</f>
        <v>0</v>
      </c>
      <c r="P108" s="13"/>
      <c r="Q108" s="13"/>
      <c r="R108" s="13"/>
      <c r="S108" s="13"/>
      <c r="T108" s="13"/>
      <c r="U108" s="13"/>
      <c r="V108" s="13">
        <f t="shared" si="14"/>
        <v>23.4</v>
      </c>
      <c r="W108" s="16"/>
      <c r="X108" s="17">
        <f t="shared" si="15"/>
        <v>208.50427350427353</v>
      </c>
      <c r="Y108" s="13"/>
      <c r="Z108" s="13">
        <f>VLOOKUP(A:A,[1]TDSheet!$A:$Z,26,0)</f>
        <v>150</v>
      </c>
      <c r="AA108" s="13"/>
      <c r="AB108" s="13"/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1.6</v>
      </c>
      <c r="AF108" s="13">
        <f>VLOOKUP(A:A,[3]TDSheet!$A:$D,4,0)</f>
        <v>44</v>
      </c>
      <c r="AG108" s="13" t="e">
        <f>VLOOKUP(A:A,[1]TDSheet!$A:$AG,33,0)</f>
        <v>#N/A</v>
      </c>
      <c r="AH108" s="13">
        <f t="shared" si="16"/>
        <v>0</v>
      </c>
      <c r="AI108" s="13"/>
      <c r="AJ108" s="13"/>
    </row>
    <row r="109" spans="1:36" s="1" customFormat="1" ht="11.1" customHeight="1" outlineLevel="1" x14ac:dyDescent="0.2">
      <c r="A109" s="7" t="s">
        <v>115</v>
      </c>
      <c r="B109" s="7" t="s">
        <v>14</v>
      </c>
      <c r="C109" s="8"/>
      <c r="D109" s="8">
        <v>606</v>
      </c>
      <c r="E109" s="8">
        <v>0</v>
      </c>
      <c r="F109" s="18">
        <v>606</v>
      </c>
      <c r="G109" s="12">
        <v>0</v>
      </c>
      <c r="H109" s="1">
        <v>0</v>
      </c>
      <c r="I109" s="1" t="e">
        <f>VLOOKUP(A:A,[1]TDSheet!$A:$I,9,0)</f>
        <v>#N/A</v>
      </c>
      <c r="J109" s="13">
        <v>0</v>
      </c>
      <c r="K109" s="13">
        <f t="shared" si="13"/>
        <v>0</v>
      </c>
      <c r="L109" s="13">
        <v>0</v>
      </c>
      <c r="M109" s="13"/>
      <c r="N109" s="13">
        <v>0</v>
      </c>
      <c r="O109" s="13">
        <v>0</v>
      </c>
      <c r="P109" s="13"/>
      <c r="Q109" s="13"/>
      <c r="R109" s="13"/>
      <c r="S109" s="13"/>
      <c r="T109" s="13"/>
      <c r="U109" s="13"/>
      <c r="V109" s="13">
        <f t="shared" si="14"/>
        <v>0</v>
      </c>
      <c r="W109" s="16"/>
      <c r="X109" s="17" t="e">
        <f t="shared" si="15"/>
        <v>#DIV/0!</v>
      </c>
      <c r="Y109" s="13"/>
      <c r="Z109" s="13">
        <v>0</v>
      </c>
      <c r="AA109" s="13"/>
      <c r="AB109" s="13"/>
      <c r="AC109" s="13">
        <v>0</v>
      </c>
      <c r="AD109" s="13">
        <v>0</v>
      </c>
      <c r="AE109" s="13">
        <v>0</v>
      </c>
      <c r="AF109" s="13">
        <v>0</v>
      </c>
      <c r="AG109" s="13" t="e">
        <f>VLOOKUP(A:A,[1]TDSheet!$A:$AG,33,0)</f>
        <v>#N/A</v>
      </c>
      <c r="AH109" s="13">
        <f t="shared" si="16"/>
        <v>0</v>
      </c>
      <c r="AI109" s="13"/>
      <c r="AJ109" s="13"/>
    </row>
    <row r="110" spans="1:36" s="1" customFormat="1" ht="11.1" customHeight="1" outlineLevel="1" x14ac:dyDescent="0.2">
      <c r="A110" s="7" t="s">
        <v>116</v>
      </c>
      <c r="B110" s="7" t="s">
        <v>14</v>
      </c>
      <c r="C110" s="8">
        <v>-1434</v>
      </c>
      <c r="D110" s="8">
        <v>1760</v>
      </c>
      <c r="E110" s="18">
        <v>920</v>
      </c>
      <c r="F110" s="19">
        <v>-616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943</v>
      </c>
      <c r="K110" s="13">
        <f t="shared" si="13"/>
        <v>-23</v>
      </c>
      <c r="L110" s="13">
        <f>VLOOKUP(A:A,[1]TDSheet!$A:$M,13,0)</f>
        <v>0</v>
      </c>
      <c r="M110" s="13"/>
      <c r="N110" s="13">
        <f>VLOOKUP(A:A,[1]TDSheet!$A:$N,14,0)</f>
        <v>0</v>
      </c>
      <c r="O110" s="13">
        <f>VLOOKUP(A:A,[1]TDSheet!$A:$W,23,0)</f>
        <v>0</v>
      </c>
      <c r="P110" s="13"/>
      <c r="Q110" s="13"/>
      <c r="R110" s="13"/>
      <c r="S110" s="13"/>
      <c r="T110" s="13"/>
      <c r="U110" s="13"/>
      <c r="V110" s="13">
        <f t="shared" si="14"/>
        <v>184</v>
      </c>
      <c r="W110" s="16"/>
      <c r="X110" s="17">
        <f t="shared" si="15"/>
        <v>-3.347826086956522</v>
      </c>
      <c r="Y110" s="13"/>
      <c r="Z110" s="13">
        <f>VLOOKUP(A:A,[1]TDSheet!$A:$Z,26,0)</f>
        <v>0</v>
      </c>
      <c r="AA110" s="13"/>
      <c r="AB110" s="13"/>
      <c r="AC110" s="13">
        <f>VLOOKUP(A:A,[1]TDSheet!$A:$AC,29,0)</f>
        <v>0</v>
      </c>
      <c r="AD110" s="13">
        <f>VLOOKUP(A:A,[1]TDSheet!$A:$AD,30,0)</f>
        <v>157.80000000000001</v>
      </c>
      <c r="AE110" s="13">
        <f>VLOOKUP(A:A,[1]TDSheet!$A:$AE,31,0)</f>
        <v>184.6</v>
      </c>
      <c r="AF110" s="13">
        <f>VLOOKUP(A:A,[3]TDSheet!$A:$D,4,0)</f>
        <v>144</v>
      </c>
      <c r="AG110" s="13" t="e">
        <f>VLOOKUP(A:A,[1]TDSheet!$A:$AG,33,0)</f>
        <v>#N/A</v>
      </c>
      <c r="AH110" s="13">
        <f t="shared" si="16"/>
        <v>0</v>
      </c>
      <c r="AI110" s="13"/>
      <c r="AJ110" s="13"/>
    </row>
    <row r="111" spans="1:36" s="1" customFormat="1" ht="11.1" customHeight="1" outlineLevel="1" x14ac:dyDescent="0.2">
      <c r="A111" s="7" t="s">
        <v>111</v>
      </c>
      <c r="B111" s="7" t="s">
        <v>8</v>
      </c>
      <c r="C111" s="8">
        <v>-532.58399999999995</v>
      </c>
      <c r="D111" s="8">
        <v>677.32799999999997</v>
      </c>
      <c r="E111" s="18">
        <v>374.32100000000003</v>
      </c>
      <c r="F111" s="19">
        <v>-236.654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357.76600000000002</v>
      </c>
      <c r="K111" s="13">
        <f t="shared" si="13"/>
        <v>16.555000000000007</v>
      </c>
      <c r="L111" s="13">
        <f>VLOOKUP(A:A,[1]TDSheet!$A:$M,13,0)</f>
        <v>0</v>
      </c>
      <c r="M111" s="13"/>
      <c r="N111" s="13">
        <f>VLOOKUP(A:A,[1]TDSheet!$A:$N,14,0)</f>
        <v>0</v>
      </c>
      <c r="O111" s="13">
        <f>VLOOKUP(A:A,[1]TDSheet!$A:$W,23,0)</f>
        <v>0</v>
      </c>
      <c r="P111" s="13"/>
      <c r="Q111" s="13"/>
      <c r="R111" s="13"/>
      <c r="S111" s="13"/>
      <c r="T111" s="13"/>
      <c r="U111" s="13"/>
      <c r="V111" s="13">
        <f t="shared" si="14"/>
        <v>74.864200000000011</v>
      </c>
      <c r="W111" s="16"/>
      <c r="X111" s="17">
        <f t="shared" si="15"/>
        <v>-3.1611103838683907</v>
      </c>
      <c r="Y111" s="13"/>
      <c r="Z111" s="13">
        <f>VLOOKUP(A:A,[1]TDSheet!$A:$Z,26,0)</f>
        <v>0</v>
      </c>
      <c r="AA111" s="13"/>
      <c r="AB111" s="13"/>
      <c r="AC111" s="13">
        <f>VLOOKUP(A:A,[1]TDSheet!$A:$AC,29,0)</f>
        <v>0</v>
      </c>
      <c r="AD111" s="13">
        <f>VLOOKUP(A:A,[1]TDSheet!$A:$AD,30,0)</f>
        <v>65.989599999999996</v>
      </c>
      <c r="AE111" s="13">
        <f>VLOOKUP(A:A,[1]TDSheet!$A:$AE,31,0)</f>
        <v>64.263599999999997</v>
      </c>
      <c r="AF111" s="13">
        <f>VLOOKUP(A:A,[3]TDSheet!$A:$D,4,0)</f>
        <v>35.033999999999999</v>
      </c>
      <c r="AG111" s="13" t="e">
        <f>VLOOKUP(A:A,[1]TDSheet!$A:$AG,33,0)</f>
        <v>#N/A</v>
      </c>
      <c r="AH111" s="13">
        <f t="shared" si="16"/>
        <v>0</v>
      </c>
      <c r="AI111" s="13"/>
      <c r="AJ111" s="13"/>
    </row>
    <row r="112" spans="1:36" s="1" customFormat="1" ht="21.95" customHeight="1" outlineLevel="1" x14ac:dyDescent="0.2">
      <c r="A112" s="7" t="s">
        <v>112</v>
      </c>
      <c r="B112" s="7" t="s">
        <v>8</v>
      </c>
      <c r="C112" s="8">
        <v>-303.25200000000001</v>
      </c>
      <c r="D112" s="8">
        <v>382.72800000000001</v>
      </c>
      <c r="E112" s="18">
        <v>181.77199999999999</v>
      </c>
      <c r="F112" s="19">
        <v>-105.196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179.37200000000001</v>
      </c>
      <c r="K112" s="13">
        <f t="shared" si="13"/>
        <v>2.3999999999999773</v>
      </c>
      <c r="L112" s="13">
        <f>VLOOKUP(A:A,[1]TDSheet!$A:$M,13,0)</f>
        <v>0</v>
      </c>
      <c r="M112" s="13"/>
      <c r="N112" s="13">
        <f>VLOOKUP(A:A,[1]TDSheet!$A:$N,14,0)</f>
        <v>0</v>
      </c>
      <c r="O112" s="13">
        <f>VLOOKUP(A:A,[1]TDSheet!$A:$W,23,0)</f>
        <v>0</v>
      </c>
      <c r="P112" s="13"/>
      <c r="Q112" s="13"/>
      <c r="R112" s="13"/>
      <c r="S112" s="13"/>
      <c r="T112" s="13"/>
      <c r="U112" s="13"/>
      <c r="V112" s="13">
        <f t="shared" si="14"/>
        <v>36.354399999999998</v>
      </c>
      <c r="W112" s="16"/>
      <c r="X112" s="17">
        <f t="shared" si="15"/>
        <v>-2.8936249807451095</v>
      </c>
      <c r="Y112" s="13"/>
      <c r="Z112" s="13">
        <f>VLOOKUP(A:A,[1]TDSheet!$A:$Z,26,0)</f>
        <v>0</v>
      </c>
      <c r="AA112" s="13"/>
      <c r="AB112" s="13"/>
      <c r="AC112" s="13">
        <f>VLOOKUP(A:A,[1]TDSheet!$A:$AC,29,0)</f>
        <v>0</v>
      </c>
      <c r="AD112" s="13">
        <f>VLOOKUP(A:A,[1]TDSheet!$A:$AD,30,0)</f>
        <v>46.106000000000002</v>
      </c>
      <c r="AE112" s="13">
        <f>VLOOKUP(A:A,[1]TDSheet!$A:$AE,31,0)</f>
        <v>36.029600000000002</v>
      </c>
      <c r="AF112" s="13">
        <f>VLOOKUP(A:A,[3]TDSheet!$A:$D,4,0)</f>
        <v>23.469000000000001</v>
      </c>
      <c r="AG112" s="13" t="e">
        <f>VLOOKUP(A:A,[1]TDSheet!$A:$AG,33,0)</f>
        <v>#N/A</v>
      </c>
      <c r="AH112" s="13">
        <f t="shared" si="16"/>
        <v>0</v>
      </c>
      <c r="AI112" s="13"/>
      <c r="AJ112" s="13"/>
    </row>
    <row r="113" spans="1:36" s="1" customFormat="1" ht="11.1" customHeight="1" outlineLevel="1" x14ac:dyDescent="0.2">
      <c r="A113" s="7" t="s">
        <v>117</v>
      </c>
      <c r="B113" s="7" t="s">
        <v>14</v>
      </c>
      <c r="C113" s="8">
        <v>-431</v>
      </c>
      <c r="D113" s="8">
        <v>526</v>
      </c>
      <c r="E113" s="18">
        <v>286</v>
      </c>
      <c r="F113" s="19">
        <v>-193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291</v>
      </c>
      <c r="K113" s="13">
        <f t="shared" si="13"/>
        <v>-5</v>
      </c>
      <c r="L113" s="13">
        <f>VLOOKUP(A:A,[1]TDSheet!$A:$M,13,0)</f>
        <v>0</v>
      </c>
      <c r="M113" s="13"/>
      <c r="N113" s="13">
        <f>VLOOKUP(A:A,[1]TDSheet!$A:$N,14,0)</f>
        <v>0</v>
      </c>
      <c r="O113" s="13">
        <f>VLOOKUP(A:A,[1]TDSheet!$A:$W,23,0)</f>
        <v>0</v>
      </c>
      <c r="P113" s="13"/>
      <c r="Q113" s="13"/>
      <c r="R113" s="13"/>
      <c r="S113" s="13"/>
      <c r="T113" s="13"/>
      <c r="U113" s="13"/>
      <c r="V113" s="13">
        <f t="shared" si="14"/>
        <v>57.2</v>
      </c>
      <c r="W113" s="16"/>
      <c r="X113" s="17">
        <f t="shared" si="15"/>
        <v>-3.3741258741258742</v>
      </c>
      <c r="Y113" s="13"/>
      <c r="Z113" s="13">
        <f>VLOOKUP(A:A,[1]TDSheet!$A:$Z,26,0)</f>
        <v>0</v>
      </c>
      <c r="AA113" s="13"/>
      <c r="AB113" s="13"/>
      <c r="AC113" s="13">
        <f>VLOOKUP(A:A,[1]TDSheet!$A:$AC,29,0)</f>
        <v>0</v>
      </c>
      <c r="AD113" s="13">
        <f>VLOOKUP(A:A,[1]TDSheet!$A:$AD,30,0)</f>
        <v>45.4</v>
      </c>
      <c r="AE113" s="13">
        <f>VLOOKUP(A:A,[1]TDSheet!$A:$AE,31,0)</f>
        <v>56.8</v>
      </c>
      <c r="AF113" s="13">
        <f>VLOOKUP(A:A,[3]TDSheet!$A:$D,4,0)</f>
        <v>58</v>
      </c>
      <c r="AG113" s="13" t="e">
        <f>VLOOKUP(A:A,[1]TDSheet!$A:$AG,33,0)</f>
        <v>#N/A</v>
      </c>
      <c r="AH113" s="13">
        <f t="shared" si="16"/>
        <v>0</v>
      </c>
      <c r="AI113" s="13"/>
      <c r="AJ113" s="13"/>
    </row>
    <row r="114" spans="1:36" s="1" customFormat="1" ht="11.1" customHeight="1" outlineLevel="1" x14ac:dyDescent="0.2">
      <c r="A114" s="7" t="s">
        <v>113</v>
      </c>
      <c r="B114" s="7" t="s">
        <v>14</v>
      </c>
      <c r="C114" s="8">
        <v>-349</v>
      </c>
      <c r="D114" s="8">
        <v>425</v>
      </c>
      <c r="E114" s="18">
        <v>201</v>
      </c>
      <c r="F114" s="19">
        <v>-131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208</v>
      </c>
      <c r="K114" s="13">
        <f t="shared" si="13"/>
        <v>-7</v>
      </c>
      <c r="L114" s="13">
        <f>VLOOKUP(A:A,[1]TDSheet!$A:$M,13,0)</f>
        <v>0</v>
      </c>
      <c r="M114" s="13"/>
      <c r="N114" s="13">
        <f>VLOOKUP(A:A,[1]TDSheet!$A:$N,14,0)</f>
        <v>0</v>
      </c>
      <c r="O114" s="13">
        <f>VLOOKUP(A:A,[1]TDSheet!$A:$W,23,0)</f>
        <v>0</v>
      </c>
      <c r="P114" s="13"/>
      <c r="Q114" s="13"/>
      <c r="R114" s="13"/>
      <c r="S114" s="13"/>
      <c r="T114" s="13"/>
      <c r="U114" s="13"/>
      <c r="V114" s="13">
        <f t="shared" si="14"/>
        <v>40.200000000000003</v>
      </c>
      <c r="W114" s="16"/>
      <c r="X114" s="17">
        <f t="shared" si="15"/>
        <v>-3.2587064676616913</v>
      </c>
      <c r="Y114" s="13"/>
      <c r="Z114" s="13">
        <f>VLOOKUP(A:A,[1]TDSheet!$A:$Z,26,0)</f>
        <v>0</v>
      </c>
      <c r="AA114" s="13"/>
      <c r="AB114" s="13"/>
      <c r="AC114" s="13">
        <f>VLOOKUP(A:A,[1]TDSheet!$A:$AC,29,0)</f>
        <v>0</v>
      </c>
      <c r="AD114" s="13">
        <f>VLOOKUP(A:A,[1]TDSheet!$A:$AD,30,0)</f>
        <v>43.8</v>
      </c>
      <c r="AE114" s="13">
        <f>VLOOKUP(A:A,[1]TDSheet!$A:$AE,31,0)</f>
        <v>38</v>
      </c>
      <c r="AF114" s="13">
        <f>VLOOKUP(A:A,[3]TDSheet!$A:$D,4,0)</f>
        <v>34</v>
      </c>
      <c r="AG114" s="13" t="e">
        <f>VLOOKUP(A:A,[1]TDSheet!$A:$AG,33,0)</f>
        <v>#N/A</v>
      </c>
      <c r="AH114" s="13">
        <f t="shared" si="16"/>
        <v>0</v>
      </c>
      <c r="AI114" s="13"/>
      <c r="AJ11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2023-11-30T10:13:16Z</dcterms:modified>
</cp:coreProperties>
</file>