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1" i="1" l="1"/>
  <c r="AH15" i="1"/>
  <c r="AH19" i="1"/>
  <c r="AH23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03" i="1"/>
  <c r="AH107" i="1"/>
  <c r="AH111" i="1"/>
  <c r="AH7" i="1"/>
  <c r="V26" i="1"/>
  <c r="Y26" i="1" s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78" i="1"/>
  <c r="AH80" i="1"/>
  <c r="AH81" i="1"/>
  <c r="AH82" i="1"/>
  <c r="AH84" i="1"/>
  <c r="AH85" i="1"/>
  <c r="AH86" i="1"/>
  <c r="AH88" i="1"/>
  <c r="AH89" i="1"/>
  <c r="AH90" i="1"/>
  <c r="AH92" i="1"/>
  <c r="AH93" i="1"/>
  <c r="AH94" i="1"/>
  <c r="AH96" i="1"/>
  <c r="AH97" i="1"/>
  <c r="AH98" i="1"/>
  <c r="AH100" i="1"/>
  <c r="AH101" i="1"/>
  <c r="AH102" i="1"/>
  <c r="AH104" i="1"/>
  <c r="AH105" i="1"/>
  <c r="AH106" i="1"/>
  <c r="AH108" i="1"/>
  <c r="AH109" i="1"/>
  <c r="AH110" i="1"/>
  <c r="AH112" i="1"/>
  <c r="AH113" i="1"/>
  <c r="AH114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4" i="1"/>
  <c r="AG95" i="1"/>
  <c r="AG96" i="1"/>
  <c r="AG97" i="1"/>
  <c r="AG99" i="1"/>
  <c r="AG100" i="1"/>
  <c r="AG101" i="1"/>
  <c r="AG102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6" i="1" s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6" i="1" s="1"/>
  <c r="AD112" i="1"/>
  <c r="AD113" i="1"/>
  <c r="AD114" i="1"/>
  <c r="AD7" i="1"/>
  <c r="V8" i="1"/>
  <c r="V9" i="1"/>
  <c r="X9" i="1" s="1"/>
  <c r="V10" i="1"/>
  <c r="V11" i="1"/>
  <c r="V12" i="1"/>
  <c r="V13" i="1"/>
  <c r="X13" i="1" s="1"/>
  <c r="V14" i="1"/>
  <c r="V15" i="1"/>
  <c r="V16" i="1"/>
  <c r="V17" i="1"/>
  <c r="X17" i="1" s="1"/>
  <c r="V18" i="1"/>
  <c r="V19" i="1"/>
  <c r="V20" i="1"/>
  <c r="X20" i="1" s="1"/>
  <c r="V21" i="1"/>
  <c r="X21" i="1" s="1"/>
  <c r="V22" i="1"/>
  <c r="V23" i="1"/>
  <c r="V24" i="1"/>
  <c r="V25" i="1"/>
  <c r="X25" i="1" s="1"/>
  <c r="V27" i="1"/>
  <c r="AH27" i="1" s="1"/>
  <c r="V28" i="1"/>
  <c r="V29" i="1"/>
  <c r="X29" i="1" s="1"/>
  <c r="V30" i="1"/>
  <c r="V31" i="1"/>
  <c r="V32" i="1"/>
  <c r="V33" i="1"/>
  <c r="X33" i="1" s="1"/>
  <c r="V34" i="1"/>
  <c r="V35" i="1"/>
  <c r="V36" i="1"/>
  <c r="V37" i="1"/>
  <c r="X37" i="1" s="1"/>
  <c r="V38" i="1"/>
  <c r="V39" i="1"/>
  <c r="V40" i="1"/>
  <c r="V41" i="1"/>
  <c r="X41" i="1" s="1"/>
  <c r="V42" i="1"/>
  <c r="V43" i="1"/>
  <c r="V44" i="1"/>
  <c r="V45" i="1"/>
  <c r="X45" i="1" s="1"/>
  <c r="V46" i="1"/>
  <c r="V47" i="1"/>
  <c r="V48" i="1"/>
  <c r="V49" i="1"/>
  <c r="X49" i="1" s="1"/>
  <c r="V50" i="1"/>
  <c r="V51" i="1"/>
  <c r="V52" i="1"/>
  <c r="V53" i="1"/>
  <c r="X53" i="1" s="1"/>
  <c r="V54" i="1"/>
  <c r="V55" i="1"/>
  <c r="V56" i="1"/>
  <c r="V57" i="1"/>
  <c r="X57" i="1" s="1"/>
  <c r="V58" i="1"/>
  <c r="X58" i="1" s="1"/>
  <c r="V59" i="1"/>
  <c r="V60" i="1"/>
  <c r="V61" i="1"/>
  <c r="X61" i="1" s="1"/>
  <c r="V62" i="1"/>
  <c r="V63" i="1"/>
  <c r="V64" i="1"/>
  <c r="V65" i="1"/>
  <c r="X65" i="1" s="1"/>
  <c r="V66" i="1"/>
  <c r="V67" i="1"/>
  <c r="V68" i="1"/>
  <c r="V69" i="1"/>
  <c r="X69" i="1" s="1"/>
  <c r="V70" i="1"/>
  <c r="V71" i="1"/>
  <c r="V72" i="1"/>
  <c r="V73" i="1"/>
  <c r="X73" i="1" s="1"/>
  <c r="V74" i="1"/>
  <c r="V75" i="1"/>
  <c r="V76" i="1"/>
  <c r="V77" i="1"/>
  <c r="X77" i="1" s="1"/>
  <c r="V78" i="1"/>
  <c r="V79" i="1"/>
  <c r="V80" i="1"/>
  <c r="V81" i="1"/>
  <c r="X81" i="1" s="1"/>
  <c r="V82" i="1"/>
  <c r="V83" i="1"/>
  <c r="V84" i="1"/>
  <c r="V85" i="1"/>
  <c r="X85" i="1" s="1"/>
  <c r="V86" i="1"/>
  <c r="V87" i="1"/>
  <c r="V88" i="1"/>
  <c r="V89" i="1"/>
  <c r="X89" i="1" s="1"/>
  <c r="V90" i="1"/>
  <c r="V91" i="1"/>
  <c r="V92" i="1"/>
  <c r="V93" i="1"/>
  <c r="X93" i="1" s="1"/>
  <c r="V94" i="1"/>
  <c r="V95" i="1"/>
  <c r="V96" i="1"/>
  <c r="V97" i="1"/>
  <c r="X97" i="1" s="1"/>
  <c r="V98" i="1"/>
  <c r="V99" i="1"/>
  <c r="V100" i="1"/>
  <c r="V101" i="1"/>
  <c r="X101" i="1" s="1"/>
  <c r="V102" i="1"/>
  <c r="V103" i="1"/>
  <c r="V104" i="1"/>
  <c r="V105" i="1"/>
  <c r="X105" i="1" s="1"/>
  <c r="V106" i="1"/>
  <c r="V107" i="1"/>
  <c r="V108" i="1"/>
  <c r="V109" i="1"/>
  <c r="X109" i="1" s="1"/>
  <c r="V110" i="1"/>
  <c r="V111" i="1"/>
  <c r="V112" i="1"/>
  <c r="V113" i="1"/>
  <c r="X113" i="1" s="1"/>
  <c r="V114" i="1"/>
  <c r="V7" i="1"/>
  <c r="Y7" i="1" s="1"/>
  <c r="AC8" i="1"/>
  <c r="AC9" i="1"/>
  <c r="AC10" i="1"/>
  <c r="AC11" i="1"/>
  <c r="AC6" i="1" s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7" i="1"/>
  <c r="AK8" i="1"/>
  <c r="AK9" i="1"/>
  <c r="AK10" i="1"/>
  <c r="AK11" i="1"/>
  <c r="AK6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X8" i="1"/>
  <c r="X10" i="1"/>
  <c r="X12" i="1"/>
  <c r="X14" i="1"/>
  <c r="X16" i="1"/>
  <c r="X18" i="1"/>
  <c r="X22" i="1"/>
  <c r="X24" i="1"/>
  <c r="X28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110" i="1"/>
  <c r="X112" i="1"/>
  <c r="X114" i="1"/>
  <c r="P8" i="1"/>
  <c r="P9" i="1"/>
  <c r="P10" i="1"/>
  <c r="P11" i="1"/>
  <c r="P6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6" i="1" s="1"/>
  <c r="O112" i="1"/>
  <c r="O113" i="1"/>
  <c r="O114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6" i="1" s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6" i="1" s="1"/>
  <c r="L112" i="1"/>
  <c r="L113" i="1"/>
  <c r="L11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F6" i="1"/>
  <c r="Q6" i="1"/>
  <c r="R6" i="1"/>
  <c r="S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AJ6" i="1" l="1"/>
  <c r="AI6" i="1"/>
  <c r="X26" i="1"/>
  <c r="AH26" i="1"/>
  <c r="AH6" i="1" s="1"/>
  <c r="T6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V6" i="1"/>
  <c r="X7" i="1"/>
  <c r="Z6" i="1"/>
  <c r="K6" i="1"/>
</calcChain>
</file>

<file path=xl/sharedStrings.xml><?xml version="1.0" encoding="utf-8"?>
<sst xmlns="http://schemas.openxmlformats.org/spreadsheetml/2006/main" count="280" uniqueCount="154">
  <si>
    <t>Период: 24.11.2023 - 01.12.2023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</si>
  <si>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</si>
  <si>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</si>
  <si>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</si>
  <si>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</si>
  <si>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</si>
  <si>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</si>
  <si>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</si>
  <si>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</si>
  <si>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</si>
  <si>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</si>
  <si>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</si>
  <si>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</si>
  <si>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</si>
  <si>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</si>
  <si>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</si>
  <si>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</si>
  <si>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</si>
  <si>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</si>
  <si>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</si>
  <si>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</si>
  <si>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</si>
  <si>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</si>
  <si>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</si>
  <si>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</si>
  <si>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</si>
  <si>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</si>
  <si>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</si>
  <si>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</si>
  <si>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</si>
  <si>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</si>
  <si>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</si>
  <si>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</si>
  <si>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</si>
  <si>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</si>
  <si>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</si>
  <si>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</si>
  <si>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</si>
  <si>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</si>
  <si>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</si>
  <si>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</si>
  <si>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</si>
  <si>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</si>
  <si>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</si>
  <si>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</si>
  <si>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</si>
  <si>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</si>
  <si>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</si>
  <si>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</si>
  <si>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</si>
  <si>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</si>
  <si>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</si>
  <si>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</si>
  <si>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</si>
  <si>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</si>
  <si>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</si>
  <si>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</si>
  <si>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</si>
  <si>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</si>
  <si>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</si>
  <si>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</si>
  <si>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</si>
  <si>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</si>
  <si>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</si>
  <si>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</si>
  <si>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</si>
  <si>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</si>
  <si>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</si>
  <si>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</si>
  <si>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</si>
  <si>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</si>
  <si>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</si>
  <si>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</si>
  <si>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</si>
  <si>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</si>
  <si>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</si>
  <si>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</si>
  <si>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</si>
  <si>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</si>
  <si>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</si>
  <si>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</si>
  <si>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</si>
  <si>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</si>
  <si>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</si>
  <si>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</si>
  <si>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</si>
  <si>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</si>
  <si>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</si>
  <si>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</si>
  <si>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</si>
  <si>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</si>
  <si>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</si>
  <si>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</si>
  <si>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</si>
  <si>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</si>
  <si>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</si>
  <si>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</si>
  <si>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</si>
  <si>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</si>
  <si>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</si>
  <si>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</si>
  <si>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</si>
  <si>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</si>
  <si>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</si>
  <si>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</si>
  <si>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</si>
  <si>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</si>
  <si>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</si>
  <si>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</si>
  <si>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</si>
  <si>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</si>
  <si>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</si>
  <si>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</si>
  <si>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</si>
  <si>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</si>
  <si>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</si>
  <si>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</si>
  <si>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</si>
  <si>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</si>
  <si>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</si>
  <si>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</si>
  <si>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</si>
  <si>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</si>
  <si>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</si>
  <si>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</si>
  <si>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</si>
  <si>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</si>
  <si>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</si>
  <si>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</si>
  <si>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</si>
  <si>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</si>
  <si>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</si>
  <si>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</si>
  <si>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</si>
  <si>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30,11д</t>
  </si>
  <si>
    <t>01,12,</t>
  </si>
  <si>
    <t>04,12,</t>
  </si>
  <si>
    <t>05,12,</t>
  </si>
  <si>
    <t>07а</t>
  </si>
  <si>
    <t>06,12,</t>
  </si>
  <si>
    <t>07,12,</t>
  </si>
  <si>
    <t>08,12,</t>
  </si>
  <si>
    <t>ат</t>
  </si>
  <si>
    <t>10т</t>
  </si>
  <si>
    <t>17т</t>
  </si>
  <si>
    <t>17,11,</t>
  </si>
  <si>
    <t>24,11,</t>
  </si>
  <si>
    <t>5т</t>
  </si>
  <si>
    <t>6,5д</t>
  </si>
  <si>
    <t>7,5д</t>
  </si>
  <si>
    <t>8,5д</t>
  </si>
  <si>
    <t>увел</t>
  </si>
  <si>
    <t>вывод</t>
  </si>
  <si>
    <t>паша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</si>
</sst>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01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30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1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23.11.2023 - 30.11.2023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30,11,</v>
          </cell>
          <cell r="M5" t="str">
            <v>30,11д</v>
          </cell>
          <cell r="N5" t="str">
            <v>01,12,</v>
          </cell>
          <cell r="O5" t="str">
            <v>04,12,</v>
          </cell>
          <cell r="W5" t="str">
            <v>05,12,</v>
          </cell>
          <cell r="AD5" t="str">
            <v>17,11,</v>
          </cell>
          <cell r="AE5" t="str">
            <v>24,11,</v>
          </cell>
          <cell r="AF5" t="str">
            <v>30,11,</v>
          </cell>
        </row>
        <row r="6">
          <cell r="E6">
            <v>120783.93199999999</v>
          </cell>
          <cell r="F6">
            <v>66782.853999999992</v>
          </cell>
          <cell r="J6">
            <v>121397.546</v>
          </cell>
          <cell r="K6">
            <v>-613.61399999999878</v>
          </cell>
          <cell r="L6">
            <v>27810</v>
          </cell>
          <cell r="M6">
            <v>2000</v>
          </cell>
          <cell r="N6">
            <v>27260</v>
          </cell>
          <cell r="O6">
            <v>20610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20203.970799999996</v>
          </cell>
          <cell r="W6">
            <v>20000</v>
          </cell>
          <cell r="Z6">
            <v>7192.0779999999995</v>
          </cell>
          <cell r="AA6">
            <v>0</v>
          </cell>
          <cell r="AB6">
            <v>0</v>
          </cell>
          <cell r="AC6">
            <v>12572</v>
          </cell>
          <cell r="AD6">
            <v>21385.769999999997</v>
          </cell>
          <cell r="AE6">
            <v>21039.705599999998</v>
          </cell>
          <cell r="AF6">
            <v>13995.222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67.582999999999998</v>
          </cell>
          <cell r="D7">
            <v>69.5</v>
          </cell>
          <cell r="E7">
            <v>55.002000000000002</v>
          </cell>
          <cell r="F7">
            <v>58.396000000000001</v>
          </cell>
          <cell r="G7" t="str">
            <v>н</v>
          </cell>
          <cell r="H7">
            <v>1</v>
          </cell>
          <cell r="I7">
            <v>45</v>
          </cell>
          <cell r="J7">
            <v>52.002000000000002</v>
          </cell>
          <cell r="K7">
            <v>3</v>
          </cell>
          <cell r="L7">
            <v>0</v>
          </cell>
          <cell r="N7">
            <v>10</v>
          </cell>
          <cell r="O7">
            <v>0</v>
          </cell>
          <cell r="V7">
            <v>11.000400000000001</v>
          </cell>
          <cell r="W7">
            <v>20</v>
          </cell>
          <cell r="X7">
            <v>8.03570779244391</v>
          </cell>
          <cell r="Z7">
            <v>0</v>
          </cell>
          <cell r="AC7">
            <v>0</v>
          </cell>
          <cell r="AD7">
            <v>16.3124</v>
          </cell>
          <cell r="AE7">
            <v>11.803999999999998</v>
          </cell>
          <cell r="AF7">
            <v>11.305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775.30100000000004</v>
          </cell>
          <cell r="D8">
            <v>953.37800000000004</v>
          </cell>
          <cell r="E8">
            <v>1019.765</v>
          </cell>
          <cell r="F8">
            <v>631.45600000000002</v>
          </cell>
          <cell r="G8" t="str">
            <v>н</v>
          </cell>
          <cell r="H8">
            <v>1</v>
          </cell>
          <cell r="I8">
            <v>45</v>
          </cell>
          <cell r="J8">
            <v>978.32600000000002</v>
          </cell>
          <cell r="K8">
            <v>41.438999999999965</v>
          </cell>
          <cell r="L8">
            <v>250</v>
          </cell>
          <cell r="N8">
            <v>250</v>
          </cell>
          <cell r="O8">
            <v>0</v>
          </cell>
          <cell r="V8">
            <v>171.2792</v>
          </cell>
          <cell r="X8">
            <v>6.6059159547685891</v>
          </cell>
          <cell r="Z8">
            <v>163.369</v>
          </cell>
          <cell r="AC8">
            <v>0</v>
          </cell>
          <cell r="AD8">
            <v>181.67939999999999</v>
          </cell>
          <cell r="AE8">
            <v>170.21620000000001</v>
          </cell>
          <cell r="AF8">
            <v>44.627000000000002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266.87599999999998</v>
          </cell>
          <cell r="D9">
            <v>1127.9739999999999</v>
          </cell>
          <cell r="E9">
            <v>616.11699999999996</v>
          </cell>
          <cell r="F9">
            <v>302.86200000000002</v>
          </cell>
          <cell r="G9" t="str">
            <v>н</v>
          </cell>
          <cell r="H9">
            <v>1</v>
          </cell>
          <cell r="I9">
            <v>45</v>
          </cell>
          <cell r="J9">
            <v>599.71799999999996</v>
          </cell>
          <cell r="K9">
            <v>16.399000000000001</v>
          </cell>
          <cell r="L9">
            <v>100</v>
          </cell>
          <cell r="N9">
            <v>100</v>
          </cell>
          <cell r="O9">
            <v>30</v>
          </cell>
          <cell r="V9">
            <v>82.783999999999992</v>
          </cell>
          <cell r="W9">
            <v>100</v>
          </cell>
          <cell r="X9">
            <v>7.6447381136451504</v>
          </cell>
          <cell r="Z9">
            <v>202.197</v>
          </cell>
          <cell r="AC9">
            <v>0</v>
          </cell>
          <cell r="AD9">
            <v>92.029399999999995</v>
          </cell>
          <cell r="AE9">
            <v>90.691400000000002</v>
          </cell>
          <cell r="AF9">
            <v>64.935000000000002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939.23</v>
          </cell>
          <cell r="D10">
            <v>3593.0430000000001</v>
          </cell>
          <cell r="E10">
            <v>2564.2220000000002</v>
          </cell>
          <cell r="F10">
            <v>1271.7080000000001</v>
          </cell>
          <cell r="G10" t="str">
            <v>н</v>
          </cell>
          <cell r="H10">
            <v>1</v>
          </cell>
          <cell r="I10">
            <v>45</v>
          </cell>
          <cell r="J10">
            <v>2420.7260000000001</v>
          </cell>
          <cell r="K10">
            <v>143.49600000000009</v>
          </cell>
          <cell r="L10">
            <v>600</v>
          </cell>
          <cell r="N10">
            <v>500</v>
          </cell>
          <cell r="O10">
            <v>200</v>
          </cell>
          <cell r="V10">
            <v>370.54600000000005</v>
          </cell>
          <cell r="W10">
            <v>200</v>
          </cell>
          <cell r="X10">
            <v>7.4800645533887824</v>
          </cell>
          <cell r="Z10">
            <v>711.49199999999996</v>
          </cell>
          <cell r="AC10">
            <v>0</v>
          </cell>
          <cell r="AD10">
            <v>357.78440000000001</v>
          </cell>
          <cell r="AE10">
            <v>404.411</v>
          </cell>
          <cell r="AF10">
            <v>98.974999999999994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176.184</v>
          </cell>
          <cell r="D11">
            <v>253.648</v>
          </cell>
          <cell r="E11">
            <v>149.834</v>
          </cell>
          <cell r="F11">
            <v>72.775999999999996</v>
          </cell>
          <cell r="G11">
            <v>0</v>
          </cell>
          <cell r="H11">
            <v>1</v>
          </cell>
          <cell r="I11">
            <v>40</v>
          </cell>
          <cell r="J11">
            <v>147.55799999999999</v>
          </cell>
          <cell r="K11">
            <v>2.2760000000000105</v>
          </cell>
          <cell r="L11">
            <v>30</v>
          </cell>
          <cell r="N11">
            <v>40</v>
          </cell>
          <cell r="O11">
            <v>20</v>
          </cell>
          <cell r="V11">
            <v>29.966799999999999</v>
          </cell>
          <cell r="W11">
            <v>50</v>
          </cell>
          <cell r="X11">
            <v>7.1003910994834287</v>
          </cell>
          <cell r="Z11">
            <v>0</v>
          </cell>
          <cell r="AC11">
            <v>0</v>
          </cell>
          <cell r="AD11">
            <v>31.156799999999997</v>
          </cell>
          <cell r="AE11">
            <v>27.890999999999998</v>
          </cell>
          <cell r="AF11">
            <v>38.314999999999998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185</v>
          </cell>
          <cell r="D12">
            <v>38</v>
          </cell>
          <cell r="E12">
            <v>168</v>
          </cell>
          <cell r="F12">
            <v>52</v>
          </cell>
          <cell r="G12">
            <v>0</v>
          </cell>
          <cell r="H12">
            <v>0.5</v>
          </cell>
          <cell r="I12">
            <v>45</v>
          </cell>
          <cell r="J12">
            <v>176</v>
          </cell>
          <cell r="K12">
            <v>-8</v>
          </cell>
          <cell r="L12">
            <v>50</v>
          </cell>
          <cell r="N12">
            <v>40</v>
          </cell>
          <cell r="O12">
            <v>60</v>
          </cell>
          <cell r="V12">
            <v>33.6</v>
          </cell>
          <cell r="W12">
            <v>30</v>
          </cell>
          <cell r="X12">
            <v>6.9047619047619042</v>
          </cell>
          <cell r="Z12">
            <v>0</v>
          </cell>
          <cell r="AC12">
            <v>0</v>
          </cell>
          <cell r="AD12">
            <v>38.799999999999997</v>
          </cell>
          <cell r="AE12">
            <v>30.2</v>
          </cell>
          <cell r="AF12">
            <v>30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675</v>
          </cell>
          <cell r="D13">
            <v>2327</v>
          </cell>
          <cell r="E13">
            <v>1890</v>
          </cell>
          <cell r="F13">
            <v>510</v>
          </cell>
          <cell r="G13" t="str">
            <v>н</v>
          </cell>
          <cell r="H13">
            <v>0.4</v>
          </cell>
          <cell r="I13">
            <v>45</v>
          </cell>
          <cell r="J13">
            <v>1923</v>
          </cell>
          <cell r="K13">
            <v>-33</v>
          </cell>
          <cell r="L13">
            <v>300</v>
          </cell>
          <cell r="N13">
            <v>300</v>
          </cell>
          <cell r="O13">
            <v>200</v>
          </cell>
          <cell r="V13">
            <v>218</v>
          </cell>
          <cell r="W13">
            <v>300</v>
          </cell>
          <cell r="X13">
            <v>7.3853211009174311</v>
          </cell>
          <cell r="Z13">
            <v>0</v>
          </cell>
          <cell r="AC13">
            <v>800</v>
          </cell>
          <cell r="AD13">
            <v>211.4</v>
          </cell>
          <cell r="AE13">
            <v>215.4</v>
          </cell>
          <cell r="AF13">
            <v>236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1486</v>
          </cell>
          <cell r="D14">
            <v>4164</v>
          </cell>
          <cell r="E14">
            <v>3857</v>
          </cell>
          <cell r="F14">
            <v>1576</v>
          </cell>
          <cell r="G14">
            <v>0</v>
          </cell>
          <cell r="H14">
            <v>0.45</v>
          </cell>
          <cell r="I14">
            <v>45</v>
          </cell>
          <cell r="J14">
            <v>3867</v>
          </cell>
          <cell r="K14">
            <v>-10</v>
          </cell>
          <cell r="L14">
            <v>700</v>
          </cell>
          <cell r="N14">
            <v>900</v>
          </cell>
          <cell r="O14">
            <v>700</v>
          </cell>
          <cell r="V14">
            <v>411.4</v>
          </cell>
          <cell r="W14">
            <v>300</v>
          </cell>
          <cell r="X14">
            <v>10.150704910063199</v>
          </cell>
          <cell r="Z14">
            <v>0</v>
          </cell>
          <cell r="AC14">
            <v>1800</v>
          </cell>
          <cell r="AD14">
            <v>451.6</v>
          </cell>
          <cell r="AE14">
            <v>469.2</v>
          </cell>
          <cell r="AF14">
            <v>319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2360</v>
          </cell>
          <cell r="D15">
            <v>4636</v>
          </cell>
          <cell r="E15">
            <v>4508</v>
          </cell>
          <cell r="F15">
            <v>1994</v>
          </cell>
          <cell r="G15">
            <v>0</v>
          </cell>
          <cell r="H15">
            <v>0.45</v>
          </cell>
          <cell r="I15">
            <v>45</v>
          </cell>
          <cell r="J15">
            <v>4501</v>
          </cell>
          <cell r="K15">
            <v>7</v>
          </cell>
          <cell r="L15">
            <v>500</v>
          </cell>
          <cell r="N15">
            <v>1200</v>
          </cell>
          <cell r="O15">
            <v>500</v>
          </cell>
          <cell r="V15">
            <v>740.8</v>
          </cell>
          <cell r="W15">
            <v>300</v>
          </cell>
          <cell r="X15">
            <v>6.0664146868250546</v>
          </cell>
          <cell r="Z15">
            <v>42</v>
          </cell>
          <cell r="AC15">
            <v>762</v>
          </cell>
          <cell r="AD15">
            <v>808.6</v>
          </cell>
          <cell r="AE15">
            <v>770.6</v>
          </cell>
          <cell r="AF15">
            <v>317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194</v>
          </cell>
          <cell r="D16">
            <v>168</v>
          </cell>
          <cell r="E16">
            <v>190</v>
          </cell>
          <cell r="F16">
            <v>40</v>
          </cell>
          <cell r="G16">
            <v>0</v>
          </cell>
          <cell r="H16">
            <v>0.5</v>
          </cell>
          <cell r="I16">
            <v>40</v>
          </cell>
          <cell r="J16">
            <v>188</v>
          </cell>
          <cell r="K16">
            <v>2</v>
          </cell>
          <cell r="L16">
            <v>40</v>
          </cell>
          <cell r="N16">
            <v>40</v>
          </cell>
          <cell r="O16">
            <v>30</v>
          </cell>
          <cell r="V16">
            <v>38</v>
          </cell>
          <cell r="W16">
            <v>120</v>
          </cell>
          <cell r="X16">
            <v>7.1052631578947372</v>
          </cell>
          <cell r="Z16">
            <v>0</v>
          </cell>
          <cell r="AC16">
            <v>0</v>
          </cell>
          <cell r="AD16">
            <v>38.4</v>
          </cell>
          <cell r="AE16">
            <v>31.2</v>
          </cell>
          <cell r="AF16">
            <v>68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68</v>
          </cell>
          <cell r="D17">
            <v>195</v>
          </cell>
          <cell r="E17">
            <v>119</v>
          </cell>
          <cell r="F17">
            <v>7</v>
          </cell>
          <cell r="G17">
            <v>0</v>
          </cell>
          <cell r="H17">
            <v>0.4</v>
          </cell>
          <cell r="I17">
            <v>50</v>
          </cell>
          <cell r="J17">
            <v>131</v>
          </cell>
          <cell r="K17">
            <v>-12</v>
          </cell>
          <cell r="L17">
            <v>30</v>
          </cell>
          <cell r="N17">
            <v>20</v>
          </cell>
          <cell r="O17">
            <v>80</v>
          </cell>
          <cell r="V17">
            <v>23.8</v>
          </cell>
          <cell r="W17">
            <v>40</v>
          </cell>
          <cell r="X17">
            <v>7.4369747899159657</v>
          </cell>
          <cell r="Z17">
            <v>0</v>
          </cell>
          <cell r="AC17">
            <v>0</v>
          </cell>
          <cell r="AD17">
            <v>20.8</v>
          </cell>
          <cell r="AE17">
            <v>18.8</v>
          </cell>
          <cell r="AF17">
            <v>25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435</v>
          </cell>
          <cell r="D18">
            <v>5</v>
          </cell>
          <cell r="E18">
            <v>120</v>
          </cell>
          <cell r="F18">
            <v>318</v>
          </cell>
          <cell r="G18">
            <v>0</v>
          </cell>
          <cell r="H18">
            <v>0.17</v>
          </cell>
          <cell r="I18">
            <v>180</v>
          </cell>
          <cell r="J18">
            <v>122</v>
          </cell>
          <cell r="K18">
            <v>-2</v>
          </cell>
          <cell r="L18">
            <v>100</v>
          </cell>
          <cell r="N18">
            <v>200</v>
          </cell>
          <cell r="O18">
            <v>0</v>
          </cell>
          <cell r="V18">
            <v>24</v>
          </cell>
          <cell r="X18">
            <v>25.75</v>
          </cell>
          <cell r="Z18">
            <v>0</v>
          </cell>
          <cell r="AC18">
            <v>0</v>
          </cell>
          <cell r="AD18">
            <v>36.6</v>
          </cell>
          <cell r="AE18">
            <v>37.200000000000003</v>
          </cell>
          <cell r="AF18">
            <v>30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82</v>
          </cell>
          <cell r="D19">
            <v>55</v>
          </cell>
          <cell r="E19">
            <v>48</v>
          </cell>
          <cell r="F19">
            <v>88</v>
          </cell>
          <cell r="G19">
            <v>0</v>
          </cell>
          <cell r="H19">
            <v>0.45</v>
          </cell>
          <cell r="I19">
            <v>45</v>
          </cell>
          <cell r="J19">
            <v>164</v>
          </cell>
          <cell r="K19">
            <v>-116</v>
          </cell>
          <cell r="L19">
            <v>100</v>
          </cell>
          <cell r="N19">
            <v>150</v>
          </cell>
          <cell r="O19">
            <v>100</v>
          </cell>
          <cell r="V19">
            <v>9.6</v>
          </cell>
          <cell r="W19">
            <v>100</v>
          </cell>
          <cell r="X19">
            <v>56.041666666666671</v>
          </cell>
          <cell r="Z19">
            <v>0</v>
          </cell>
          <cell r="AC19">
            <v>0</v>
          </cell>
          <cell r="AD19">
            <v>17.600000000000001</v>
          </cell>
          <cell r="AE19">
            <v>12.8</v>
          </cell>
          <cell r="AF19">
            <v>-1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776</v>
          </cell>
          <cell r="D20">
            <v>801</v>
          </cell>
          <cell r="E20">
            <v>489</v>
          </cell>
          <cell r="F20">
            <v>327</v>
          </cell>
          <cell r="G20">
            <v>0</v>
          </cell>
          <cell r="H20">
            <v>0.5</v>
          </cell>
          <cell r="I20">
            <v>60</v>
          </cell>
          <cell r="J20">
            <v>209</v>
          </cell>
          <cell r="K20">
            <v>280</v>
          </cell>
          <cell r="L20">
            <v>120</v>
          </cell>
          <cell r="N20">
            <v>150</v>
          </cell>
          <cell r="O20">
            <v>0</v>
          </cell>
          <cell r="V20">
            <v>97.8</v>
          </cell>
          <cell r="W20">
            <v>150</v>
          </cell>
          <cell r="X20">
            <v>7.6380368098159508</v>
          </cell>
          <cell r="Z20">
            <v>0</v>
          </cell>
          <cell r="AC20">
            <v>0</v>
          </cell>
          <cell r="AD20">
            <v>92.2</v>
          </cell>
          <cell r="AE20">
            <v>111</v>
          </cell>
          <cell r="AF20">
            <v>62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203</v>
          </cell>
          <cell r="D21">
            <v>169</v>
          </cell>
          <cell r="E21">
            <v>247</v>
          </cell>
          <cell r="F21">
            <v>40</v>
          </cell>
          <cell r="G21">
            <v>0</v>
          </cell>
          <cell r="H21">
            <v>0.3</v>
          </cell>
          <cell r="I21">
            <v>40</v>
          </cell>
          <cell r="J21">
            <v>279</v>
          </cell>
          <cell r="K21">
            <v>-32</v>
          </cell>
          <cell r="L21">
            <v>70</v>
          </cell>
          <cell r="N21">
            <v>60</v>
          </cell>
          <cell r="O21">
            <v>100</v>
          </cell>
          <cell r="V21">
            <v>49.4</v>
          </cell>
          <cell r="W21">
            <v>80</v>
          </cell>
          <cell r="X21">
            <v>7.0850202429149798</v>
          </cell>
          <cell r="Z21">
            <v>0</v>
          </cell>
          <cell r="AC21">
            <v>0</v>
          </cell>
          <cell r="AD21">
            <v>49.2</v>
          </cell>
          <cell r="AE21">
            <v>42.4</v>
          </cell>
          <cell r="AF21">
            <v>55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64</v>
          </cell>
          <cell r="D22">
            <v>188</v>
          </cell>
          <cell r="E22">
            <v>100</v>
          </cell>
          <cell r="F22">
            <v>19</v>
          </cell>
          <cell r="G22">
            <v>0</v>
          </cell>
          <cell r="H22">
            <v>0.5</v>
          </cell>
          <cell r="I22">
            <v>60</v>
          </cell>
          <cell r="J22">
            <v>107</v>
          </cell>
          <cell r="K22">
            <v>-7</v>
          </cell>
          <cell r="L22">
            <v>30</v>
          </cell>
          <cell r="N22">
            <v>20</v>
          </cell>
          <cell r="O22">
            <v>50</v>
          </cell>
          <cell r="V22">
            <v>20</v>
          </cell>
          <cell r="W22">
            <v>30</v>
          </cell>
          <cell r="X22">
            <v>7.45</v>
          </cell>
          <cell r="Z22">
            <v>0</v>
          </cell>
          <cell r="AC22">
            <v>0</v>
          </cell>
          <cell r="AD22">
            <v>16.8</v>
          </cell>
          <cell r="AE22">
            <v>16.8</v>
          </cell>
          <cell r="AF22">
            <v>19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33</v>
          </cell>
          <cell r="D23">
            <v>43</v>
          </cell>
          <cell r="E23">
            <v>61</v>
          </cell>
          <cell r="F23">
            <v>14</v>
          </cell>
          <cell r="G23">
            <v>0</v>
          </cell>
          <cell r="H23">
            <v>0.35</v>
          </cell>
          <cell r="I23">
            <v>35</v>
          </cell>
          <cell r="J23">
            <v>70</v>
          </cell>
          <cell r="K23">
            <v>-9</v>
          </cell>
          <cell r="L23">
            <v>10</v>
          </cell>
          <cell r="N23">
            <v>10</v>
          </cell>
          <cell r="O23">
            <v>30</v>
          </cell>
          <cell r="V23">
            <v>12.2</v>
          </cell>
          <cell r="W23">
            <v>20</v>
          </cell>
          <cell r="X23">
            <v>6.8852459016393448</v>
          </cell>
          <cell r="Z23">
            <v>0</v>
          </cell>
          <cell r="AC23">
            <v>0</v>
          </cell>
          <cell r="AD23">
            <v>14.6</v>
          </cell>
          <cell r="AE23">
            <v>9.8000000000000007</v>
          </cell>
          <cell r="AF23">
            <v>9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3092</v>
          </cell>
          <cell r="D24">
            <v>296</v>
          </cell>
          <cell r="E24">
            <v>988</v>
          </cell>
          <cell r="F24">
            <v>2131</v>
          </cell>
          <cell r="G24">
            <v>0</v>
          </cell>
          <cell r="H24">
            <v>0.17</v>
          </cell>
          <cell r="I24">
            <v>180</v>
          </cell>
          <cell r="J24">
            <v>990</v>
          </cell>
          <cell r="K24">
            <v>-2</v>
          </cell>
          <cell r="L24">
            <v>0</v>
          </cell>
          <cell r="N24">
            <v>1000</v>
          </cell>
          <cell r="O24">
            <v>0</v>
          </cell>
          <cell r="V24">
            <v>197.6</v>
          </cell>
          <cell r="W24">
            <v>1500</v>
          </cell>
          <cell r="X24">
            <v>23.436234817813766</v>
          </cell>
          <cell r="Z24">
            <v>0</v>
          </cell>
          <cell r="AC24">
            <v>0</v>
          </cell>
          <cell r="AD24">
            <v>264.8</v>
          </cell>
          <cell r="AE24">
            <v>241.6</v>
          </cell>
          <cell r="AF24">
            <v>192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119</v>
          </cell>
          <cell r="D25">
            <v>2181</v>
          </cell>
          <cell r="E25">
            <v>285</v>
          </cell>
          <cell r="F25">
            <v>113</v>
          </cell>
          <cell r="G25">
            <v>0</v>
          </cell>
          <cell r="H25">
            <v>0.38</v>
          </cell>
          <cell r="I25">
            <v>40</v>
          </cell>
          <cell r="J25">
            <v>299</v>
          </cell>
          <cell r="K25">
            <v>-14</v>
          </cell>
          <cell r="L25">
            <v>90</v>
          </cell>
          <cell r="N25">
            <v>80</v>
          </cell>
          <cell r="O25">
            <v>0</v>
          </cell>
          <cell r="V25">
            <v>57</v>
          </cell>
          <cell r="W25">
            <v>120</v>
          </cell>
          <cell r="X25">
            <v>7.0701754385964914</v>
          </cell>
          <cell r="Z25">
            <v>0</v>
          </cell>
          <cell r="AC25">
            <v>0</v>
          </cell>
          <cell r="AD25">
            <v>52.8</v>
          </cell>
          <cell r="AE25">
            <v>57.4</v>
          </cell>
          <cell r="AF25">
            <v>94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2189</v>
          </cell>
          <cell r="D26">
            <v>38217</v>
          </cell>
          <cell r="E26">
            <v>2363</v>
          </cell>
          <cell r="F26">
            <v>5015</v>
          </cell>
          <cell r="G26" t="str">
            <v>н</v>
          </cell>
          <cell r="H26">
            <v>0.42</v>
          </cell>
          <cell r="I26">
            <v>40</v>
          </cell>
          <cell r="J26">
            <v>4908</v>
          </cell>
          <cell r="K26">
            <v>-2545</v>
          </cell>
          <cell r="L26">
            <v>1400</v>
          </cell>
          <cell r="N26">
            <v>1000</v>
          </cell>
          <cell r="O26">
            <v>0</v>
          </cell>
          <cell r="V26">
            <v>472.6</v>
          </cell>
          <cell r="X26">
            <v>15.689801100296233</v>
          </cell>
          <cell r="Z26">
            <v>0</v>
          </cell>
          <cell r="AC26">
            <v>0</v>
          </cell>
          <cell r="AD26">
            <v>798.4</v>
          </cell>
          <cell r="AE26">
            <v>945.8</v>
          </cell>
          <cell r="AF26">
            <v>48</v>
          </cell>
          <cell r="AG26" t="str">
            <v>декак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3768</v>
          </cell>
          <cell r="D27">
            <v>54168</v>
          </cell>
          <cell r="E27">
            <v>9239</v>
          </cell>
          <cell r="F27">
            <v>2377</v>
          </cell>
          <cell r="G27" t="str">
            <v>н</v>
          </cell>
          <cell r="H27">
            <v>0.42</v>
          </cell>
          <cell r="I27">
            <v>45</v>
          </cell>
          <cell r="J27">
            <v>9290</v>
          </cell>
          <cell r="K27">
            <v>-51</v>
          </cell>
          <cell r="L27">
            <v>1500</v>
          </cell>
          <cell r="N27">
            <v>1500</v>
          </cell>
          <cell r="O27">
            <v>500</v>
          </cell>
          <cell r="V27">
            <v>923.8</v>
          </cell>
          <cell r="W27">
            <v>500</v>
          </cell>
          <cell r="X27">
            <v>6.9030093093743234</v>
          </cell>
          <cell r="Z27">
            <v>420</v>
          </cell>
          <cell r="AC27">
            <v>4200</v>
          </cell>
          <cell r="AD27">
            <v>981.6</v>
          </cell>
          <cell r="AE27">
            <v>970.8</v>
          </cell>
          <cell r="AF27">
            <v>702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715</v>
          </cell>
          <cell r="D28">
            <v>894</v>
          </cell>
          <cell r="E28">
            <v>1052</v>
          </cell>
          <cell r="F28">
            <v>432</v>
          </cell>
          <cell r="G28">
            <v>0</v>
          </cell>
          <cell r="H28">
            <v>0.35</v>
          </cell>
          <cell r="I28">
            <v>45</v>
          </cell>
          <cell r="J28">
            <v>1046</v>
          </cell>
          <cell r="K28">
            <v>6</v>
          </cell>
          <cell r="L28">
            <v>200</v>
          </cell>
          <cell r="N28">
            <v>250</v>
          </cell>
          <cell r="O28">
            <v>500</v>
          </cell>
          <cell r="V28">
            <v>210.4</v>
          </cell>
          <cell r="W28">
            <v>200</v>
          </cell>
          <cell r="X28">
            <v>7.5190114068441058</v>
          </cell>
          <cell r="Z28">
            <v>0</v>
          </cell>
          <cell r="AC28">
            <v>0</v>
          </cell>
          <cell r="AD28">
            <v>215</v>
          </cell>
          <cell r="AE28">
            <v>191</v>
          </cell>
          <cell r="AF28">
            <v>92</v>
          </cell>
          <cell r="AG28" t="str">
            <v>проддек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202</v>
          </cell>
          <cell r="D29">
            <v>950</v>
          </cell>
          <cell r="E29">
            <v>873</v>
          </cell>
          <cell r="F29">
            <v>237</v>
          </cell>
          <cell r="G29">
            <v>0</v>
          </cell>
          <cell r="H29">
            <v>0.35</v>
          </cell>
          <cell r="I29">
            <v>45</v>
          </cell>
          <cell r="J29">
            <v>940</v>
          </cell>
          <cell r="K29">
            <v>-67</v>
          </cell>
          <cell r="L29">
            <v>50</v>
          </cell>
          <cell r="N29">
            <v>100</v>
          </cell>
          <cell r="O29">
            <v>0</v>
          </cell>
          <cell r="V29">
            <v>54.6</v>
          </cell>
          <cell r="X29">
            <v>7.0879120879120876</v>
          </cell>
          <cell r="Z29">
            <v>0</v>
          </cell>
          <cell r="AC29">
            <v>600</v>
          </cell>
          <cell r="AD29">
            <v>64</v>
          </cell>
          <cell r="AE29">
            <v>65.400000000000006</v>
          </cell>
          <cell r="AF29">
            <v>56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415</v>
          </cell>
          <cell r="D30">
            <v>601</v>
          </cell>
          <cell r="E30">
            <v>761</v>
          </cell>
          <cell r="F30">
            <v>121</v>
          </cell>
          <cell r="G30">
            <v>0</v>
          </cell>
          <cell r="H30">
            <v>0.35</v>
          </cell>
          <cell r="I30">
            <v>45</v>
          </cell>
          <cell r="J30">
            <v>832</v>
          </cell>
          <cell r="K30">
            <v>-71</v>
          </cell>
          <cell r="L30">
            <v>50</v>
          </cell>
          <cell r="N30">
            <v>100</v>
          </cell>
          <cell r="O30">
            <v>500</v>
          </cell>
          <cell r="V30">
            <v>110.2</v>
          </cell>
          <cell r="X30">
            <v>6.9963702359346644</v>
          </cell>
          <cell r="Z30">
            <v>0</v>
          </cell>
          <cell r="AC30">
            <v>210</v>
          </cell>
          <cell r="AD30">
            <v>108.2</v>
          </cell>
          <cell r="AE30">
            <v>78.400000000000006</v>
          </cell>
          <cell r="AF30">
            <v>60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875</v>
          </cell>
          <cell r="D31">
            <v>835</v>
          </cell>
          <cell r="E31">
            <v>1077</v>
          </cell>
          <cell r="F31">
            <v>461</v>
          </cell>
          <cell r="G31">
            <v>0</v>
          </cell>
          <cell r="H31">
            <v>0.35</v>
          </cell>
          <cell r="I31">
            <v>45</v>
          </cell>
          <cell r="J31">
            <v>1119</v>
          </cell>
          <cell r="K31">
            <v>-42</v>
          </cell>
          <cell r="L31">
            <v>200</v>
          </cell>
          <cell r="N31">
            <v>250</v>
          </cell>
          <cell r="O31">
            <v>500</v>
          </cell>
          <cell r="V31">
            <v>215.4</v>
          </cell>
          <cell r="W31">
            <v>200</v>
          </cell>
          <cell r="X31">
            <v>7.4791086350974929</v>
          </cell>
          <cell r="Z31">
            <v>0</v>
          </cell>
          <cell r="AC31">
            <v>0</v>
          </cell>
          <cell r="AD31">
            <v>240.4</v>
          </cell>
          <cell r="AE31">
            <v>191</v>
          </cell>
          <cell r="AF31">
            <v>70</v>
          </cell>
          <cell r="AG31" t="str">
            <v>проддек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513.053</v>
          </cell>
          <cell r="D32">
            <v>269.80399999999997</v>
          </cell>
          <cell r="E32">
            <v>461.43</v>
          </cell>
          <cell r="F32">
            <v>244.04599999999999</v>
          </cell>
          <cell r="G32">
            <v>0</v>
          </cell>
          <cell r="H32">
            <v>1</v>
          </cell>
          <cell r="I32">
            <v>50</v>
          </cell>
          <cell r="J32">
            <v>437.79899999999998</v>
          </cell>
          <cell r="K32">
            <v>23.631000000000029</v>
          </cell>
          <cell r="L32">
            <v>0</v>
          </cell>
          <cell r="N32">
            <v>100</v>
          </cell>
          <cell r="O32">
            <v>100</v>
          </cell>
          <cell r="V32">
            <v>75.414000000000001</v>
          </cell>
          <cell r="W32">
            <v>120</v>
          </cell>
          <cell r="X32">
            <v>7.4793274458323395</v>
          </cell>
          <cell r="Z32">
            <v>84.36</v>
          </cell>
          <cell r="AC32">
            <v>0</v>
          </cell>
          <cell r="AD32">
            <v>98.421399999999991</v>
          </cell>
          <cell r="AE32">
            <v>71.0214</v>
          </cell>
          <cell r="AF32">
            <v>62.454000000000001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4291.6030000000001</v>
          </cell>
          <cell r="D33">
            <v>5423.4260000000004</v>
          </cell>
          <cell r="E33">
            <v>5260.402</v>
          </cell>
          <cell r="F33">
            <v>2514.5700000000002</v>
          </cell>
          <cell r="G33">
            <v>0</v>
          </cell>
          <cell r="H33">
            <v>1</v>
          </cell>
          <cell r="I33">
            <v>50</v>
          </cell>
          <cell r="J33">
            <v>5269.7529999999997</v>
          </cell>
          <cell r="K33">
            <v>-9.350999999999658</v>
          </cell>
          <cell r="L33">
            <v>1800</v>
          </cell>
          <cell r="N33">
            <v>1100</v>
          </cell>
          <cell r="O33">
            <v>1200</v>
          </cell>
          <cell r="V33">
            <v>1052.0804000000001</v>
          </cell>
          <cell r="W33">
            <v>1300</v>
          </cell>
          <cell r="X33">
            <v>7.5227805783664436</v>
          </cell>
          <cell r="Z33">
            <v>0</v>
          </cell>
          <cell r="AC33">
            <v>0</v>
          </cell>
          <cell r="AD33">
            <v>1056.3191999999999</v>
          </cell>
          <cell r="AE33">
            <v>1016.2082</v>
          </cell>
          <cell r="AF33">
            <v>729.92200000000003</v>
          </cell>
          <cell r="AG33" t="str">
            <v>проддек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288.22399999999999</v>
          </cell>
          <cell r="D34">
            <v>108.39400000000001</v>
          </cell>
          <cell r="E34">
            <v>311.73500000000001</v>
          </cell>
          <cell r="F34">
            <v>79.111000000000004</v>
          </cell>
          <cell r="G34">
            <v>0</v>
          </cell>
          <cell r="H34">
            <v>1</v>
          </cell>
          <cell r="I34">
            <v>50</v>
          </cell>
          <cell r="J34">
            <v>296.65199999999999</v>
          </cell>
          <cell r="K34">
            <v>15.083000000000027</v>
          </cell>
          <cell r="L34">
            <v>100</v>
          </cell>
          <cell r="N34">
            <v>70</v>
          </cell>
          <cell r="O34">
            <v>150</v>
          </cell>
          <cell r="V34">
            <v>62.347000000000001</v>
          </cell>
          <cell r="W34">
            <v>70</v>
          </cell>
          <cell r="X34">
            <v>7.5241952299228512</v>
          </cell>
          <cell r="Z34">
            <v>0</v>
          </cell>
          <cell r="AC34">
            <v>0</v>
          </cell>
          <cell r="AD34">
            <v>74.070599999999985</v>
          </cell>
          <cell r="AE34">
            <v>54.246400000000008</v>
          </cell>
          <cell r="AF34">
            <v>35.326999999999998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535.23400000000004</v>
          </cell>
          <cell r="D35">
            <v>1074.3910000000001</v>
          </cell>
          <cell r="E35">
            <v>1142.261</v>
          </cell>
          <cell r="F35">
            <v>344.79199999999997</v>
          </cell>
          <cell r="G35">
            <v>0</v>
          </cell>
          <cell r="H35">
            <v>1</v>
          </cell>
          <cell r="I35">
            <v>50</v>
          </cell>
          <cell r="J35">
            <v>1110.8219999999999</v>
          </cell>
          <cell r="K35">
            <v>31.439000000000078</v>
          </cell>
          <cell r="L35">
            <v>200</v>
          </cell>
          <cell r="N35">
            <v>220</v>
          </cell>
          <cell r="O35">
            <v>50</v>
          </cell>
          <cell r="V35">
            <v>127.43319999999999</v>
          </cell>
          <cell r="W35">
            <v>140</v>
          </cell>
          <cell r="X35">
            <v>7.4924901830920048</v>
          </cell>
          <cell r="Z35">
            <v>505.09500000000003</v>
          </cell>
          <cell r="AC35">
            <v>0</v>
          </cell>
          <cell r="AD35">
            <v>114.7704</v>
          </cell>
          <cell r="AE35">
            <v>136.29759999999999</v>
          </cell>
          <cell r="AF35">
            <v>77.2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125.748</v>
          </cell>
          <cell r="D36">
            <v>218.58699999999999</v>
          </cell>
          <cell r="E36">
            <v>223.84</v>
          </cell>
          <cell r="F36">
            <v>82.722999999999999</v>
          </cell>
          <cell r="G36">
            <v>0</v>
          </cell>
          <cell r="H36">
            <v>1</v>
          </cell>
          <cell r="I36">
            <v>60</v>
          </cell>
          <cell r="J36">
            <v>239.74700000000001</v>
          </cell>
          <cell r="K36">
            <v>-15.907000000000011</v>
          </cell>
          <cell r="L36">
            <v>70</v>
          </cell>
          <cell r="N36">
            <v>50</v>
          </cell>
          <cell r="O36">
            <v>70</v>
          </cell>
          <cell r="V36">
            <v>44.768000000000001</v>
          </cell>
          <cell r="W36">
            <v>70</v>
          </cell>
          <cell r="X36">
            <v>7.6555352037169406</v>
          </cell>
          <cell r="Z36">
            <v>0</v>
          </cell>
          <cell r="AC36">
            <v>0</v>
          </cell>
          <cell r="AD36">
            <v>53.762800000000006</v>
          </cell>
          <cell r="AE36">
            <v>40.473600000000005</v>
          </cell>
          <cell r="AF36">
            <v>54.219000000000001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8526.7049999999999</v>
          </cell>
          <cell r="D37">
            <v>14306.275</v>
          </cell>
          <cell r="E37">
            <v>10398.656999999999</v>
          </cell>
          <cell r="F37">
            <v>6187.2290000000003</v>
          </cell>
          <cell r="G37">
            <v>0</v>
          </cell>
          <cell r="H37">
            <v>1</v>
          </cell>
          <cell r="I37">
            <v>60</v>
          </cell>
          <cell r="J37">
            <v>10179.163</v>
          </cell>
          <cell r="K37">
            <v>219.49399999999878</v>
          </cell>
          <cell r="L37">
            <v>1800</v>
          </cell>
          <cell r="M37">
            <v>2000</v>
          </cell>
          <cell r="N37">
            <v>2500</v>
          </cell>
          <cell r="O37">
            <v>1900</v>
          </cell>
          <cell r="V37">
            <v>2079.7313999999997</v>
          </cell>
          <cell r="W37">
            <v>2600</v>
          </cell>
          <cell r="X37">
            <v>8.1679917897089993</v>
          </cell>
          <cell r="Z37">
            <v>0</v>
          </cell>
          <cell r="AC37">
            <v>0</v>
          </cell>
          <cell r="AD37">
            <v>2196.4764</v>
          </cell>
          <cell r="AE37">
            <v>2099.6498000000001</v>
          </cell>
          <cell r="AF37">
            <v>1388.923</v>
          </cell>
          <cell r="AG37" t="str">
            <v>проддек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375.10300000000001</v>
          </cell>
          <cell r="D38">
            <v>161.077</v>
          </cell>
          <cell r="E38">
            <v>137.48500000000001</v>
          </cell>
          <cell r="F38">
            <v>237.61799999999999</v>
          </cell>
          <cell r="G38" t="str">
            <v>н</v>
          </cell>
          <cell r="H38">
            <v>1</v>
          </cell>
          <cell r="I38">
            <v>55</v>
          </cell>
          <cell r="J38">
            <v>146.31</v>
          </cell>
          <cell r="K38">
            <v>-8.8249999999999886</v>
          </cell>
          <cell r="L38">
            <v>0</v>
          </cell>
          <cell r="N38">
            <v>0</v>
          </cell>
          <cell r="O38">
            <v>0</v>
          </cell>
          <cell r="V38">
            <v>27.497000000000003</v>
          </cell>
          <cell r="X38">
            <v>8.6415972651561983</v>
          </cell>
          <cell r="Z38">
            <v>0</v>
          </cell>
          <cell r="AC38">
            <v>0</v>
          </cell>
          <cell r="AD38">
            <v>36.111000000000004</v>
          </cell>
          <cell r="AE38">
            <v>28.906200000000002</v>
          </cell>
          <cell r="AF38">
            <v>15.805999999999999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52.396999999999998</v>
          </cell>
          <cell r="D39">
            <v>67.501999999999995</v>
          </cell>
          <cell r="E39">
            <v>52.076000000000001</v>
          </cell>
          <cell r="F39">
            <v>66.082999999999998</v>
          </cell>
          <cell r="G39">
            <v>0</v>
          </cell>
          <cell r="H39">
            <v>1</v>
          </cell>
          <cell r="I39">
            <v>50</v>
          </cell>
          <cell r="J39">
            <v>50.706000000000003</v>
          </cell>
          <cell r="K39">
            <v>1.3699999999999974</v>
          </cell>
          <cell r="L39">
            <v>0</v>
          </cell>
          <cell r="N39">
            <v>30</v>
          </cell>
          <cell r="O39">
            <v>0</v>
          </cell>
          <cell r="V39">
            <v>10.4152</v>
          </cell>
          <cell r="X39">
            <v>9.2252669175819957</v>
          </cell>
          <cell r="Z39">
            <v>0</v>
          </cell>
          <cell r="AC39">
            <v>0</v>
          </cell>
          <cell r="AD39">
            <v>15.2536</v>
          </cell>
          <cell r="AE39">
            <v>14.572999999999999</v>
          </cell>
          <cell r="AF39">
            <v>7.0739999999999998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219.87700000000001</v>
          </cell>
          <cell r="D40">
            <v>825.46</v>
          </cell>
          <cell r="E40">
            <v>602.91200000000003</v>
          </cell>
          <cell r="F40">
            <v>311.36799999999999</v>
          </cell>
          <cell r="G40">
            <v>0</v>
          </cell>
          <cell r="H40">
            <v>1</v>
          </cell>
          <cell r="I40">
            <v>50</v>
          </cell>
          <cell r="J40">
            <v>571.83500000000004</v>
          </cell>
          <cell r="K40">
            <v>31.076999999999998</v>
          </cell>
          <cell r="L40">
            <v>150</v>
          </cell>
          <cell r="N40">
            <v>200</v>
          </cell>
          <cell r="O40">
            <v>0</v>
          </cell>
          <cell r="V40">
            <v>99.586399999999998</v>
          </cell>
          <cell r="W40">
            <v>100</v>
          </cell>
          <cell r="X40">
            <v>7.6453009647903727</v>
          </cell>
          <cell r="Z40">
            <v>104.98</v>
          </cell>
          <cell r="AC40">
            <v>0</v>
          </cell>
          <cell r="AD40">
            <v>99.4358</v>
          </cell>
          <cell r="AE40">
            <v>105.91720000000001</v>
          </cell>
          <cell r="AF40">
            <v>93.322999999999993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2939.76</v>
          </cell>
          <cell r="D41">
            <v>6025.4629999999997</v>
          </cell>
          <cell r="E41">
            <v>4505.0550000000003</v>
          </cell>
          <cell r="F41">
            <v>1852.847</v>
          </cell>
          <cell r="G41">
            <v>0</v>
          </cell>
          <cell r="H41">
            <v>1</v>
          </cell>
          <cell r="I41">
            <v>60</v>
          </cell>
          <cell r="J41">
            <v>4542.0879999999997</v>
          </cell>
          <cell r="K41">
            <v>-37.032999999999447</v>
          </cell>
          <cell r="L41">
            <v>1000</v>
          </cell>
          <cell r="N41">
            <v>1400</v>
          </cell>
          <cell r="O41">
            <v>1000</v>
          </cell>
          <cell r="V41">
            <v>901.01100000000008</v>
          </cell>
          <cell r="W41">
            <v>600</v>
          </cell>
          <cell r="X41">
            <v>6.4958663101782319</v>
          </cell>
          <cell r="Z41">
            <v>0</v>
          </cell>
          <cell r="AC41">
            <v>0</v>
          </cell>
          <cell r="AD41">
            <v>773.94599999999991</v>
          </cell>
          <cell r="AE41">
            <v>845.61939999999993</v>
          </cell>
          <cell r="AF41">
            <v>664.84400000000005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3319.1849999999999</v>
          </cell>
          <cell r="D42">
            <v>6724.3519999999999</v>
          </cell>
          <cell r="E42">
            <v>5073.4179999999997</v>
          </cell>
          <cell r="F42">
            <v>1963.027</v>
          </cell>
          <cell r="G42">
            <v>0</v>
          </cell>
          <cell r="H42">
            <v>1</v>
          </cell>
          <cell r="I42">
            <v>60</v>
          </cell>
          <cell r="J42">
            <v>5038.2259999999997</v>
          </cell>
          <cell r="K42">
            <v>35.192000000000007</v>
          </cell>
          <cell r="L42">
            <v>1800</v>
          </cell>
          <cell r="N42">
            <v>1600</v>
          </cell>
          <cell r="O42">
            <v>1000</v>
          </cell>
          <cell r="V42">
            <v>909.91160000000002</v>
          </cell>
          <cell r="W42">
            <v>1000</v>
          </cell>
          <cell r="X42">
            <v>8.0920245439227276</v>
          </cell>
          <cell r="Z42">
            <v>523.86</v>
          </cell>
          <cell r="AC42">
            <v>0</v>
          </cell>
          <cell r="AD42">
            <v>893.57060000000001</v>
          </cell>
          <cell r="AE42">
            <v>907.77020000000016</v>
          </cell>
          <cell r="AF42">
            <v>898.00199999999995</v>
          </cell>
          <cell r="AG42">
            <v>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183.994</v>
          </cell>
          <cell r="D43">
            <v>292.26499999999999</v>
          </cell>
          <cell r="E43">
            <v>226.60599999999999</v>
          </cell>
          <cell r="F43">
            <v>213.66499999999999</v>
          </cell>
          <cell r="G43">
            <v>0</v>
          </cell>
          <cell r="H43">
            <v>1</v>
          </cell>
          <cell r="I43">
            <v>60</v>
          </cell>
          <cell r="J43">
            <v>214.929</v>
          </cell>
          <cell r="K43">
            <v>11.676999999999992</v>
          </cell>
          <cell r="L43">
            <v>50</v>
          </cell>
          <cell r="N43">
            <v>80</v>
          </cell>
          <cell r="O43">
            <v>0</v>
          </cell>
          <cell r="V43">
            <v>45.321199999999997</v>
          </cell>
          <cell r="X43">
            <v>7.5828751224592459</v>
          </cell>
          <cell r="Z43">
            <v>0</v>
          </cell>
          <cell r="AC43">
            <v>0</v>
          </cell>
          <cell r="AD43">
            <v>54.989800000000002</v>
          </cell>
          <cell r="AE43">
            <v>50.585999999999999</v>
          </cell>
          <cell r="AF43">
            <v>43.832000000000001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288.41399999999999</v>
          </cell>
          <cell r="D44">
            <v>308.5</v>
          </cell>
          <cell r="E44">
            <v>345.61399999999998</v>
          </cell>
          <cell r="F44">
            <v>182.18600000000001</v>
          </cell>
          <cell r="G44">
            <v>0</v>
          </cell>
          <cell r="H44">
            <v>1</v>
          </cell>
          <cell r="I44">
            <v>60</v>
          </cell>
          <cell r="J44">
            <v>333.88799999999998</v>
          </cell>
          <cell r="K44">
            <v>11.725999999999999</v>
          </cell>
          <cell r="L44">
            <v>50</v>
          </cell>
          <cell r="N44">
            <v>120</v>
          </cell>
          <cell r="O44">
            <v>0</v>
          </cell>
          <cell r="V44">
            <v>59.659599999999998</v>
          </cell>
          <cell r="W44">
            <v>100</v>
          </cell>
          <cell r="X44">
            <v>7.5794339888299627</v>
          </cell>
          <cell r="Z44">
            <v>47.316000000000003</v>
          </cell>
          <cell r="AC44">
            <v>0</v>
          </cell>
          <cell r="AD44">
            <v>60.912599999999998</v>
          </cell>
          <cell r="AE44">
            <v>60.101800000000004</v>
          </cell>
          <cell r="AF44">
            <v>50.884999999999998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76.153000000000006</v>
          </cell>
          <cell r="D45">
            <v>18.527999999999999</v>
          </cell>
          <cell r="E45">
            <v>26.15</v>
          </cell>
          <cell r="F45">
            <v>51.316000000000003</v>
          </cell>
          <cell r="G45">
            <v>0</v>
          </cell>
          <cell r="H45">
            <v>1</v>
          </cell>
          <cell r="I45">
            <v>180</v>
          </cell>
          <cell r="J45">
            <v>24.777000000000001</v>
          </cell>
          <cell r="K45">
            <v>1.3729999999999976</v>
          </cell>
          <cell r="L45">
            <v>50</v>
          </cell>
          <cell r="N45">
            <v>30</v>
          </cell>
          <cell r="O45">
            <v>0</v>
          </cell>
          <cell r="V45">
            <v>5.2299999999999995</v>
          </cell>
          <cell r="X45">
            <v>25.108221797323139</v>
          </cell>
          <cell r="Z45">
            <v>0</v>
          </cell>
          <cell r="AC45">
            <v>0</v>
          </cell>
          <cell r="AD45">
            <v>5.9981999999999998</v>
          </cell>
          <cell r="AE45">
            <v>8.6473999999999993</v>
          </cell>
          <cell r="AF45">
            <v>4.343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359.226</v>
          </cell>
          <cell r="D46">
            <v>622.31899999999996</v>
          </cell>
          <cell r="E46">
            <v>573.9</v>
          </cell>
          <cell r="F46">
            <v>360.45</v>
          </cell>
          <cell r="G46">
            <v>0</v>
          </cell>
          <cell r="H46">
            <v>1</v>
          </cell>
          <cell r="I46">
            <v>60</v>
          </cell>
          <cell r="J46">
            <v>560.57100000000003</v>
          </cell>
          <cell r="K46">
            <v>13.328999999999951</v>
          </cell>
          <cell r="L46">
            <v>100</v>
          </cell>
          <cell r="N46">
            <v>150</v>
          </cell>
          <cell r="O46">
            <v>0</v>
          </cell>
          <cell r="V46">
            <v>88.363799999999998</v>
          </cell>
          <cell r="W46">
            <v>50</v>
          </cell>
          <cell r="X46">
            <v>7.474214553923666</v>
          </cell>
          <cell r="Z46">
            <v>132.08099999999999</v>
          </cell>
          <cell r="AC46">
            <v>0</v>
          </cell>
          <cell r="AD46">
            <v>99.907200000000017</v>
          </cell>
          <cell r="AE46">
            <v>101.6292</v>
          </cell>
          <cell r="AF46">
            <v>81.63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-3.5000000000000003E-2</v>
          </cell>
          <cell r="D47">
            <v>521.20399999999995</v>
          </cell>
          <cell r="E47">
            <v>121.401</v>
          </cell>
          <cell r="F47">
            <v>29.172000000000001</v>
          </cell>
          <cell r="G47" t="str">
            <v>н</v>
          </cell>
          <cell r="H47">
            <v>1</v>
          </cell>
          <cell r="I47">
            <v>35</v>
          </cell>
          <cell r="J47">
            <v>129.29300000000001</v>
          </cell>
          <cell r="K47">
            <v>-7.8920000000000101</v>
          </cell>
          <cell r="L47">
            <v>10</v>
          </cell>
          <cell r="N47">
            <v>0</v>
          </cell>
          <cell r="O47">
            <v>50</v>
          </cell>
          <cell r="V47">
            <v>16.728199999999998</v>
          </cell>
          <cell r="W47">
            <v>20</v>
          </cell>
          <cell r="X47">
            <v>6.5262251766478174</v>
          </cell>
          <cell r="Z47">
            <v>37.76</v>
          </cell>
          <cell r="AC47">
            <v>0</v>
          </cell>
          <cell r="AD47">
            <v>11.772199999999998</v>
          </cell>
          <cell r="AE47">
            <v>8.8038000000000007</v>
          </cell>
          <cell r="AF47">
            <v>3.528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53.924999999999997</v>
          </cell>
          <cell r="D48">
            <v>264.745</v>
          </cell>
          <cell r="E48">
            <v>121.05200000000001</v>
          </cell>
          <cell r="F48">
            <v>123.768</v>
          </cell>
          <cell r="G48">
            <v>0</v>
          </cell>
          <cell r="H48">
            <v>1</v>
          </cell>
          <cell r="I48">
            <v>30</v>
          </cell>
          <cell r="J48">
            <v>122.45099999999999</v>
          </cell>
          <cell r="K48">
            <v>-1.3989999999999867</v>
          </cell>
          <cell r="L48">
            <v>30</v>
          </cell>
          <cell r="N48">
            <v>40</v>
          </cell>
          <cell r="O48">
            <v>0</v>
          </cell>
          <cell r="V48">
            <v>24.2104</v>
          </cell>
          <cell r="X48">
            <v>8.0035026269702279</v>
          </cell>
          <cell r="Z48">
            <v>0</v>
          </cell>
          <cell r="AC48">
            <v>0</v>
          </cell>
          <cell r="AD48">
            <v>30.773199999999996</v>
          </cell>
          <cell r="AE48">
            <v>29.9146</v>
          </cell>
          <cell r="AF48">
            <v>27.716000000000001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118.054</v>
          </cell>
          <cell r="D49">
            <v>102.26600000000001</v>
          </cell>
          <cell r="E49">
            <v>142.57300000000001</v>
          </cell>
          <cell r="F49">
            <v>71.41</v>
          </cell>
          <cell r="G49" t="str">
            <v>н</v>
          </cell>
          <cell r="H49">
            <v>1</v>
          </cell>
          <cell r="I49">
            <v>30</v>
          </cell>
          <cell r="J49">
            <v>149.51</v>
          </cell>
          <cell r="K49">
            <v>-6.9369999999999834</v>
          </cell>
          <cell r="L49">
            <v>40</v>
          </cell>
          <cell r="N49">
            <v>40</v>
          </cell>
          <cell r="O49">
            <v>20</v>
          </cell>
          <cell r="V49">
            <v>28.514600000000002</v>
          </cell>
          <cell r="X49">
            <v>6.0113064886058369</v>
          </cell>
          <cell r="Z49">
            <v>0</v>
          </cell>
          <cell r="AC49">
            <v>0</v>
          </cell>
          <cell r="AD49">
            <v>34.620599999999996</v>
          </cell>
          <cell r="AE49">
            <v>30.354000000000003</v>
          </cell>
          <cell r="AF49">
            <v>28.039000000000001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515.12400000000002</v>
          </cell>
          <cell r="D50">
            <v>1727.5909999999999</v>
          </cell>
          <cell r="E50">
            <v>1373.3820000000001</v>
          </cell>
          <cell r="F50">
            <v>556.60199999999998</v>
          </cell>
          <cell r="G50">
            <v>0</v>
          </cell>
          <cell r="H50">
            <v>1</v>
          </cell>
          <cell r="I50">
            <v>30</v>
          </cell>
          <cell r="J50">
            <v>1338.067</v>
          </cell>
          <cell r="K50">
            <v>35.315000000000055</v>
          </cell>
          <cell r="L50">
            <v>250</v>
          </cell>
          <cell r="N50">
            <v>350</v>
          </cell>
          <cell r="O50">
            <v>150</v>
          </cell>
          <cell r="V50">
            <v>232.93040000000002</v>
          </cell>
          <cell r="W50">
            <v>100</v>
          </cell>
          <cell r="X50">
            <v>6.0387222964456324</v>
          </cell>
          <cell r="Z50">
            <v>208.73</v>
          </cell>
          <cell r="AC50">
            <v>0</v>
          </cell>
          <cell r="AD50">
            <v>255.12640000000002</v>
          </cell>
          <cell r="AE50">
            <v>238.25399999999999</v>
          </cell>
          <cell r="AF50">
            <v>189.28899999999999</v>
          </cell>
          <cell r="AG50">
            <v>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50.686999999999998</v>
          </cell>
          <cell r="D51">
            <v>59.752000000000002</v>
          </cell>
          <cell r="E51">
            <v>61.677999999999997</v>
          </cell>
          <cell r="F51">
            <v>47.386000000000003</v>
          </cell>
          <cell r="G51">
            <v>0</v>
          </cell>
          <cell r="H51">
            <v>1</v>
          </cell>
          <cell r="I51">
            <v>40</v>
          </cell>
          <cell r="J51">
            <v>58.901000000000003</v>
          </cell>
          <cell r="K51">
            <v>2.7769999999999939</v>
          </cell>
          <cell r="L51">
            <v>20</v>
          </cell>
          <cell r="N51">
            <v>10</v>
          </cell>
          <cell r="O51">
            <v>20</v>
          </cell>
          <cell r="V51">
            <v>12.335599999999999</v>
          </cell>
          <cell r="X51">
            <v>7.8947112422581798</v>
          </cell>
          <cell r="Z51">
            <v>0</v>
          </cell>
          <cell r="AC51">
            <v>0</v>
          </cell>
          <cell r="AD51">
            <v>15.719800000000001</v>
          </cell>
          <cell r="AE51">
            <v>12.7156</v>
          </cell>
          <cell r="AF51">
            <v>6.7649999999999997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256.72199999999998</v>
          </cell>
          <cell r="D52">
            <v>121.901</v>
          </cell>
          <cell r="E52">
            <v>115.05</v>
          </cell>
          <cell r="F52">
            <v>197.202</v>
          </cell>
          <cell r="G52" t="str">
            <v>н</v>
          </cell>
          <cell r="H52">
            <v>1</v>
          </cell>
          <cell r="I52">
            <v>35</v>
          </cell>
          <cell r="J52">
            <v>112.904</v>
          </cell>
          <cell r="K52">
            <v>2.1460000000000008</v>
          </cell>
          <cell r="L52">
            <v>50</v>
          </cell>
          <cell r="N52">
            <v>50</v>
          </cell>
          <cell r="O52">
            <v>0</v>
          </cell>
          <cell r="V52">
            <v>23.009999999999998</v>
          </cell>
          <cell r="X52">
            <v>12.916210343328988</v>
          </cell>
          <cell r="Z52">
            <v>0</v>
          </cell>
          <cell r="AC52">
            <v>0</v>
          </cell>
          <cell r="AD52">
            <v>38.332400000000014</v>
          </cell>
          <cell r="AE52">
            <v>38.666600000000003</v>
          </cell>
          <cell r="AF52">
            <v>25.933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50.390999999999998</v>
          </cell>
          <cell r="D53">
            <v>187.99199999999999</v>
          </cell>
          <cell r="E53">
            <v>127.146</v>
          </cell>
          <cell r="F53">
            <v>43.401000000000003</v>
          </cell>
          <cell r="G53">
            <v>0</v>
          </cell>
          <cell r="H53">
            <v>1</v>
          </cell>
          <cell r="I53">
            <v>30</v>
          </cell>
          <cell r="J53">
            <v>129.05799999999999</v>
          </cell>
          <cell r="K53">
            <v>-1.9119999999999919</v>
          </cell>
          <cell r="L53">
            <v>30</v>
          </cell>
          <cell r="N53">
            <v>30</v>
          </cell>
          <cell r="O53">
            <v>50</v>
          </cell>
          <cell r="V53">
            <v>25.429200000000002</v>
          </cell>
          <cell r="X53">
            <v>6.0324744781589672</v>
          </cell>
          <cell r="Z53">
            <v>0</v>
          </cell>
          <cell r="AC53">
            <v>0</v>
          </cell>
          <cell r="AD53">
            <v>21.604199999999999</v>
          </cell>
          <cell r="AE53">
            <v>20.521800000000002</v>
          </cell>
          <cell r="AF53">
            <v>23.167999999999999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161.001</v>
          </cell>
          <cell r="D54">
            <v>1731.115</v>
          </cell>
          <cell r="E54">
            <v>845.99599999999998</v>
          </cell>
          <cell r="F54">
            <v>223.74700000000001</v>
          </cell>
          <cell r="G54" t="str">
            <v>н</v>
          </cell>
          <cell r="H54">
            <v>1</v>
          </cell>
          <cell r="I54">
            <v>45</v>
          </cell>
          <cell r="J54">
            <v>851.01199999999994</v>
          </cell>
          <cell r="K54">
            <v>-5.0159999999999627</v>
          </cell>
          <cell r="L54">
            <v>50</v>
          </cell>
          <cell r="N54">
            <v>100</v>
          </cell>
          <cell r="O54">
            <v>50</v>
          </cell>
          <cell r="V54">
            <v>67.564599999999999</v>
          </cell>
          <cell r="W54">
            <v>80</v>
          </cell>
          <cell r="X54">
            <v>7.4557830579919075</v>
          </cell>
          <cell r="Z54">
            <v>508.173</v>
          </cell>
          <cell r="AC54">
            <v>0</v>
          </cell>
          <cell r="AD54">
            <v>73.445400000000006</v>
          </cell>
          <cell r="AE54">
            <v>66.9148</v>
          </cell>
          <cell r="AF54">
            <v>49.648000000000003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111.095</v>
          </cell>
          <cell r="D55">
            <v>927.37099999999998</v>
          </cell>
          <cell r="E55">
            <v>631.79700000000003</v>
          </cell>
          <cell r="F55">
            <v>246.179</v>
          </cell>
          <cell r="G55" t="str">
            <v>н</v>
          </cell>
          <cell r="H55">
            <v>1</v>
          </cell>
          <cell r="I55">
            <v>45</v>
          </cell>
          <cell r="J55">
            <v>640.33699999999999</v>
          </cell>
          <cell r="K55">
            <v>-8.5399999999999636</v>
          </cell>
          <cell r="L55">
            <v>50</v>
          </cell>
          <cell r="N55">
            <v>100</v>
          </cell>
          <cell r="O55">
            <v>30</v>
          </cell>
          <cell r="V55">
            <v>65.771000000000001</v>
          </cell>
          <cell r="W55">
            <v>70</v>
          </cell>
          <cell r="X55">
            <v>7.5440391661978676</v>
          </cell>
          <cell r="Z55">
            <v>302.94200000000001</v>
          </cell>
          <cell r="AC55">
            <v>0</v>
          </cell>
          <cell r="AD55">
            <v>71.331599999999995</v>
          </cell>
          <cell r="AE55">
            <v>68.604799999999997</v>
          </cell>
          <cell r="AF55">
            <v>68.046999999999997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173.321</v>
          </cell>
          <cell r="D56">
            <v>657.19399999999996</v>
          </cell>
          <cell r="E56">
            <v>488.65800000000002</v>
          </cell>
          <cell r="F56">
            <v>258.73599999999999</v>
          </cell>
          <cell r="G56" t="str">
            <v>н</v>
          </cell>
          <cell r="H56">
            <v>1</v>
          </cell>
          <cell r="I56">
            <v>45</v>
          </cell>
          <cell r="J56">
            <v>493.36700000000002</v>
          </cell>
          <cell r="K56">
            <v>-4.7090000000000032</v>
          </cell>
          <cell r="L56">
            <v>50</v>
          </cell>
          <cell r="N56">
            <v>100</v>
          </cell>
          <cell r="O56">
            <v>0</v>
          </cell>
          <cell r="V56">
            <v>57.147000000000006</v>
          </cell>
          <cell r="X56">
            <v>7.1523614537945992</v>
          </cell>
          <cell r="Z56">
            <v>202.923</v>
          </cell>
          <cell r="AC56">
            <v>0</v>
          </cell>
          <cell r="AD56">
            <v>69.503799999999984</v>
          </cell>
          <cell r="AE56">
            <v>64.494200000000006</v>
          </cell>
          <cell r="AF56">
            <v>56.433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1447</v>
          </cell>
          <cell r="D57">
            <v>3438</v>
          </cell>
          <cell r="E57">
            <v>1527</v>
          </cell>
          <cell r="F57">
            <v>794</v>
          </cell>
          <cell r="G57" t="str">
            <v>акк</v>
          </cell>
          <cell r="H57">
            <v>0.35</v>
          </cell>
          <cell r="I57">
            <v>40</v>
          </cell>
          <cell r="J57">
            <v>1334</v>
          </cell>
          <cell r="K57">
            <v>193</v>
          </cell>
          <cell r="L57">
            <v>700</v>
          </cell>
          <cell r="N57">
            <v>300</v>
          </cell>
          <cell r="O57">
            <v>70</v>
          </cell>
          <cell r="V57">
            <v>305.39999999999998</v>
          </cell>
          <cell r="W57">
            <v>400</v>
          </cell>
          <cell r="X57">
            <v>7.4132285527177482</v>
          </cell>
          <cell r="Z57">
            <v>0</v>
          </cell>
          <cell r="AC57">
            <v>0</v>
          </cell>
          <cell r="AD57">
            <v>339.8</v>
          </cell>
          <cell r="AE57">
            <v>299.8</v>
          </cell>
          <cell r="AF57">
            <v>210</v>
          </cell>
          <cell r="AG57" t="str">
            <v>декак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3993</v>
          </cell>
          <cell r="D58">
            <v>8288</v>
          </cell>
          <cell r="E58">
            <v>4083</v>
          </cell>
          <cell r="F58">
            <v>2145</v>
          </cell>
          <cell r="G58" t="str">
            <v>акк</v>
          </cell>
          <cell r="H58">
            <v>0.4</v>
          </cell>
          <cell r="I58">
            <v>40</v>
          </cell>
          <cell r="J58">
            <v>3188</v>
          </cell>
          <cell r="K58">
            <v>895</v>
          </cell>
          <cell r="L58">
            <v>1100</v>
          </cell>
          <cell r="N58">
            <v>1200</v>
          </cell>
          <cell r="O58">
            <v>750</v>
          </cell>
          <cell r="V58">
            <v>816.6</v>
          </cell>
          <cell r="W58">
            <v>900</v>
          </cell>
          <cell r="X58">
            <v>7.4638746020083273</v>
          </cell>
          <cell r="Z58">
            <v>0</v>
          </cell>
          <cell r="AC58">
            <v>0</v>
          </cell>
          <cell r="AD58">
            <v>788.4</v>
          </cell>
          <cell r="AE58">
            <v>839</v>
          </cell>
          <cell r="AF58">
            <v>499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2308</v>
          </cell>
          <cell r="D59">
            <v>3659</v>
          </cell>
          <cell r="E59">
            <v>3694</v>
          </cell>
          <cell r="F59">
            <v>1984</v>
          </cell>
          <cell r="G59">
            <v>0</v>
          </cell>
          <cell r="H59">
            <v>0.45</v>
          </cell>
          <cell r="I59">
            <v>45</v>
          </cell>
          <cell r="J59">
            <v>3607</v>
          </cell>
          <cell r="K59">
            <v>87</v>
          </cell>
          <cell r="L59">
            <v>1000</v>
          </cell>
          <cell r="N59">
            <v>1000</v>
          </cell>
          <cell r="O59">
            <v>750</v>
          </cell>
          <cell r="V59">
            <v>722.8</v>
          </cell>
          <cell r="W59">
            <v>700</v>
          </cell>
          <cell r="X59">
            <v>7.5179856115107917</v>
          </cell>
          <cell r="Z59">
            <v>80</v>
          </cell>
          <cell r="AC59">
            <v>0</v>
          </cell>
          <cell r="AD59">
            <v>713.2</v>
          </cell>
          <cell r="AE59">
            <v>745</v>
          </cell>
          <cell r="AF59">
            <v>349</v>
          </cell>
          <cell r="AG59" t="str">
            <v>проддек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1240.998</v>
          </cell>
          <cell r="D60">
            <v>1014.204</v>
          </cell>
          <cell r="E60">
            <v>790</v>
          </cell>
          <cell r="F60">
            <v>359</v>
          </cell>
          <cell r="G60" t="str">
            <v>акк</v>
          </cell>
          <cell r="H60">
            <v>1</v>
          </cell>
          <cell r="I60">
            <v>40</v>
          </cell>
          <cell r="J60">
            <v>382.63200000000001</v>
          </cell>
          <cell r="K60">
            <v>407.36799999999999</v>
          </cell>
          <cell r="L60">
            <v>200</v>
          </cell>
          <cell r="N60">
            <v>180</v>
          </cell>
          <cell r="O60">
            <v>300</v>
          </cell>
          <cell r="V60">
            <v>158</v>
          </cell>
          <cell r="W60">
            <v>100</v>
          </cell>
          <cell r="X60">
            <v>7.2088607594936711</v>
          </cell>
          <cell r="Z60">
            <v>0</v>
          </cell>
          <cell r="AC60">
            <v>0</v>
          </cell>
          <cell r="AD60">
            <v>163.05760000000001</v>
          </cell>
          <cell r="AE60">
            <v>152.86240000000001</v>
          </cell>
          <cell r="AF60">
            <v>66.489999999999995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1192</v>
          </cell>
          <cell r="D61">
            <v>6</v>
          </cell>
          <cell r="E61">
            <v>351</v>
          </cell>
          <cell r="F61">
            <v>842</v>
          </cell>
          <cell r="G61">
            <v>0</v>
          </cell>
          <cell r="H61">
            <v>0.1</v>
          </cell>
          <cell r="I61">
            <v>730</v>
          </cell>
          <cell r="J61">
            <v>356</v>
          </cell>
          <cell r="K61">
            <v>-5</v>
          </cell>
          <cell r="L61">
            <v>500</v>
          </cell>
          <cell r="N61">
            <v>0</v>
          </cell>
          <cell r="O61">
            <v>0</v>
          </cell>
          <cell r="V61">
            <v>70.2</v>
          </cell>
          <cell r="W61">
            <v>500</v>
          </cell>
          <cell r="X61">
            <v>26.239316239316238</v>
          </cell>
          <cell r="Z61">
            <v>0</v>
          </cell>
          <cell r="AC61">
            <v>0</v>
          </cell>
          <cell r="AD61">
            <v>84</v>
          </cell>
          <cell r="AE61">
            <v>73.599999999999994</v>
          </cell>
          <cell r="AF61">
            <v>98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828</v>
          </cell>
          <cell r="D62">
            <v>941</v>
          </cell>
          <cell r="E62">
            <v>1100</v>
          </cell>
          <cell r="F62">
            <v>335</v>
          </cell>
          <cell r="G62">
            <v>0</v>
          </cell>
          <cell r="H62">
            <v>0.35</v>
          </cell>
          <cell r="I62">
            <v>40</v>
          </cell>
          <cell r="J62">
            <v>1127</v>
          </cell>
          <cell r="K62">
            <v>-27</v>
          </cell>
          <cell r="L62">
            <v>300</v>
          </cell>
          <cell r="N62">
            <v>300</v>
          </cell>
          <cell r="O62">
            <v>500</v>
          </cell>
          <cell r="V62">
            <v>220</v>
          </cell>
          <cell r="W62">
            <v>200</v>
          </cell>
          <cell r="X62">
            <v>7.4318181818181817</v>
          </cell>
          <cell r="Z62">
            <v>0</v>
          </cell>
          <cell r="AC62">
            <v>0</v>
          </cell>
          <cell r="AD62">
            <v>246.6</v>
          </cell>
          <cell r="AE62">
            <v>204</v>
          </cell>
          <cell r="AF62">
            <v>167.822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102.685</v>
          </cell>
          <cell r="D63">
            <v>800.87199999999996</v>
          </cell>
          <cell r="E63">
            <v>766.26700000000005</v>
          </cell>
          <cell r="F63">
            <v>134.42400000000001</v>
          </cell>
          <cell r="G63">
            <v>0</v>
          </cell>
          <cell r="H63">
            <v>1</v>
          </cell>
          <cell r="I63">
            <v>40</v>
          </cell>
          <cell r="J63">
            <v>751.65800000000002</v>
          </cell>
          <cell r="K63">
            <v>14.609000000000037</v>
          </cell>
          <cell r="L63">
            <v>100</v>
          </cell>
          <cell r="N63">
            <v>50</v>
          </cell>
          <cell r="O63">
            <v>80</v>
          </cell>
          <cell r="V63">
            <v>52.368200000000016</v>
          </cell>
          <cell r="X63">
            <v>6.9588796254215319</v>
          </cell>
          <cell r="Z63">
            <v>504.42599999999999</v>
          </cell>
          <cell r="AC63">
            <v>0</v>
          </cell>
          <cell r="AD63">
            <v>49.5914</v>
          </cell>
          <cell r="AE63">
            <v>51.865200000000002</v>
          </cell>
          <cell r="AF63">
            <v>18.02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2291</v>
          </cell>
          <cell r="D64">
            <v>3281</v>
          </cell>
          <cell r="E64">
            <v>3123</v>
          </cell>
          <cell r="F64">
            <v>1772</v>
          </cell>
          <cell r="G64">
            <v>0</v>
          </cell>
          <cell r="H64">
            <v>0.4</v>
          </cell>
          <cell r="I64">
            <v>35</v>
          </cell>
          <cell r="J64">
            <v>3191</v>
          </cell>
          <cell r="K64">
            <v>-68</v>
          </cell>
          <cell r="L64">
            <v>1000</v>
          </cell>
          <cell r="N64">
            <v>600</v>
          </cell>
          <cell r="O64">
            <v>600</v>
          </cell>
          <cell r="V64">
            <v>619.79999999999995</v>
          </cell>
          <cell r="W64">
            <v>700</v>
          </cell>
          <cell r="X64">
            <v>7.5379154565989035</v>
          </cell>
          <cell r="Z64">
            <v>24</v>
          </cell>
          <cell r="AC64">
            <v>0</v>
          </cell>
          <cell r="AD64">
            <v>681.6</v>
          </cell>
          <cell r="AE64">
            <v>648.20000000000005</v>
          </cell>
          <cell r="AF64">
            <v>442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2856</v>
          </cell>
          <cell r="D65">
            <v>3396</v>
          </cell>
          <cell r="E65">
            <v>3573</v>
          </cell>
          <cell r="F65">
            <v>2225</v>
          </cell>
          <cell r="G65">
            <v>0</v>
          </cell>
          <cell r="H65">
            <v>0.4</v>
          </cell>
          <cell r="I65">
            <v>40</v>
          </cell>
          <cell r="J65">
            <v>3636</v>
          </cell>
          <cell r="K65">
            <v>-63</v>
          </cell>
          <cell r="L65">
            <v>1200</v>
          </cell>
          <cell r="N65">
            <v>700</v>
          </cell>
          <cell r="O65">
            <v>450</v>
          </cell>
          <cell r="V65">
            <v>697.8</v>
          </cell>
          <cell r="W65">
            <v>700</v>
          </cell>
          <cell r="X65">
            <v>7.5594726282602469</v>
          </cell>
          <cell r="Z65">
            <v>84</v>
          </cell>
          <cell r="AC65">
            <v>0</v>
          </cell>
          <cell r="AD65">
            <v>802.2</v>
          </cell>
          <cell r="AE65">
            <v>765.8</v>
          </cell>
          <cell r="AF65">
            <v>521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19.712</v>
          </cell>
          <cell r="D66">
            <v>54.356999999999999</v>
          </cell>
          <cell r="E66">
            <v>55.151000000000003</v>
          </cell>
          <cell r="F66">
            <v>18.917999999999999</v>
          </cell>
          <cell r="G66">
            <v>0</v>
          </cell>
          <cell r="H66">
            <v>1</v>
          </cell>
          <cell r="I66">
            <v>40</v>
          </cell>
          <cell r="J66">
            <v>62.268999999999998</v>
          </cell>
          <cell r="K66">
            <v>-7.117999999999995</v>
          </cell>
          <cell r="L66">
            <v>0</v>
          </cell>
          <cell r="N66">
            <v>0</v>
          </cell>
          <cell r="O66">
            <v>50</v>
          </cell>
          <cell r="V66">
            <v>11.030200000000001</v>
          </cell>
          <cell r="W66">
            <v>20</v>
          </cell>
          <cell r="X66">
            <v>8.061322550815035</v>
          </cell>
          <cell r="Z66">
            <v>0</v>
          </cell>
          <cell r="AC66">
            <v>0</v>
          </cell>
          <cell r="AD66">
            <v>9.8737999999999992</v>
          </cell>
          <cell r="AE66">
            <v>6.0418000000000003</v>
          </cell>
          <cell r="AF66">
            <v>6.4550000000000001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549.45000000000005</v>
          </cell>
          <cell r="D67">
            <v>493.28100000000001</v>
          </cell>
          <cell r="E67">
            <v>296</v>
          </cell>
          <cell r="F67">
            <v>185</v>
          </cell>
          <cell r="G67" t="str">
            <v>акк</v>
          </cell>
          <cell r="H67">
            <v>1</v>
          </cell>
          <cell r="I67">
            <v>40</v>
          </cell>
          <cell r="J67">
            <v>116.32599999999999</v>
          </cell>
          <cell r="K67">
            <v>179.67400000000001</v>
          </cell>
          <cell r="L67">
            <v>100</v>
          </cell>
          <cell r="N67">
            <v>50</v>
          </cell>
          <cell r="O67">
            <v>50</v>
          </cell>
          <cell r="V67">
            <v>59.2</v>
          </cell>
          <cell r="W67">
            <v>50</v>
          </cell>
          <cell r="X67">
            <v>7.3479729729729728</v>
          </cell>
          <cell r="Z67">
            <v>0</v>
          </cell>
          <cell r="AC67">
            <v>0</v>
          </cell>
          <cell r="AD67">
            <v>68.690599999999989</v>
          </cell>
          <cell r="AE67">
            <v>60.02</v>
          </cell>
          <cell r="AF67">
            <v>20.004999999999999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672</v>
          </cell>
          <cell r="D68">
            <v>1049</v>
          </cell>
          <cell r="E68">
            <v>877</v>
          </cell>
          <cell r="F68">
            <v>405</v>
          </cell>
          <cell r="G68">
            <v>0</v>
          </cell>
          <cell r="H68">
            <v>0.35</v>
          </cell>
          <cell r="I68">
            <v>40</v>
          </cell>
          <cell r="J68">
            <v>905</v>
          </cell>
          <cell r="K68">
            <v>-28</v>
          </cell>
          <cell r="L68">
            <v>200</v>
          </cell>
          <cell r="N68">
            <v>200</v>
          </cell>
          <cell r="O68">
            <v>250</v>
          </cell>
          <cell r="V68">
            <v>175.4</v>
          </cell>
          <cell r="W68">
            <v>200</v>
          </cell>
          <cell r="X68">
            <v>7.1550741163055873</v>
          </cell>
          <cell r="Z68">
            <v>0</v>
          </cell>
          <cell r="AC68">
            <v>0</v>
          </cell>
          <cell r="AD68">
            <v>195.8</v>
          </cell>
          <cell r="AE68">
            <v>171</v>
          </cell>
          <cell r="AF68">
            <v>179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1076</v>
          </cell>
          <cell r="D69">
            <v>1182</v>
          </cell>
          <cell r="E69">
            <v>1358</v>
          </cell>
          <cell r="F69">
            <v>443</v>
          </cell>
          <cell r="G69" t="str">
            <v>неакк</v>
          </cell>
          <cell r="H69">
            <v>0.35</v>
          </cell>
          <cell r="I69">
            <v>40</v>
          </cell>
          <cell r="J69">
            <v>1356</v>
          </cell>
          <cell r="K69">
            <v>2</v>
          </cell>
          <cell r="L69">
            <v>300</v>
          </cell>
          <cell r="N69">
            <v>300</v>
          </cell>
          <cell r="O69">
            <v>650</v>
          </cell>
          <cell r="V69">
            <v>271.60000000000002</v>
          </cell>
          <cell r="W69">
            <v>300</v>
          </cell>
          <cell r="X69">
            <v>7.3379970544918995</v>
          </cell>
          <cell r="Z69">
            <v>0</v>
          </cell>
          <cell r="AC69">
            <v>0</v>
          </cell>
          <cell r="AD69">
            <v>286.2</v>
          </cell>
          <cell r="AE69">
            <v>238.8</v>
          </cell>
          <cell r="AF69">
            <v>220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407</v>
          </cell>
          <cell r="D70">
            <v>896</v>
          </cell>
          <cell r="E70">
            <v>818</v>
          </cell>
          <cell r="F70">
            <v>458</v>
          </cell>
          <cell r="G70">
            <v>0</v>
          </cell>
          <cell r="H70">
            <v>0.4</v>
          </cell>
          <cell r="I70">
            <v>35</v>
          </cell>
          <cell r="J70">
            <v>832</v>
          </cell>
          <cell r="K70">
            <v>-14</v>
          </cell>
          <cell r="L70">
            <v>200</v>
          </cell>
          <cell r="N70">
            <v>200</v>
          </cell>
          <cell r="O70">
            <v>200</v>
          </cell>
          <cell r="V70">
            <v>163.6</v>
          </cell>
          <cell r="W70">
            <v>150</v>
          </cell>
          <cell r="X70">
            <v>7.3838630806845966</v>
          </cell>
          <cell r="Z70">
            <v>0</v>
          </cell>
          <cell r="AC70">
            <v>0</v>
          </cell>
          <cell r="AD70">
            <v>175.8</v>
          </cell>
          <cell r="AE70">
            <v>175.8</v>
          </cell>
          <cell r="AF70">
            <v>171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264.96100000000001</v>
          </cell>
          <cell r="D71">
            <v>192.52799999999999</v>
          </cell>
          <cell r="E71">
            <v>302.99799999999999</v>
          </cell>
          <cell r="F71">
            <v>151.816</v>
          </cell>
          <cell r="G71">
            <v>0</v>
          </cell>
          <cell r="H71">
            <v>1</v>
          </cell>
          <cell r="I71">
            <v>50</v>
          </cell>
          <cell r="J71">
            <v>300.38799999999998</v>
          </cell>
          <cell r="K71">
            <v>2.6100000000000136</v>
          </cell>
          <cell r="L71">
            <v>0</v>
          </cell>
          <cell r="N71">
            <v>50</v>
          </cell>
          <cell r="O71">
            <v>40</v>
          </cell>
          <cell r="V71">
            <v>34.813599999999994</v>
          </cell>
          <cell r="X71">
            <v>6.9460210952041743</v>
          </cell>
          <cell r="Z71">
            <v>128.93</v>
          </cell>
          <cell r="AC71">
            <v>0</v>
          </cell>
          <cell r="AD71">
            <v>47.752800000000001</v>
          </cell>
          <cell r="AE71">
            <v>34.363999999999997</v>
          </cell>
          <cell r="AF71">
            <v>33.624000000000002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144</v>
          </cell>
          <cell r="D72">
            <v>43</v>
          </cell>
          <cell r="E72">
            <v>44</v>
          </cell>
          <cell r="F72">
            <v>84</v>
          </cell>
          <cell r="G72">
            <v>0</v>
          </cell>
          <cell r="H72">
            <v>0.3</v>
          </cell>
          <cell r="I72">
            <v>30</v>
          </cell>
          <cell r="J72">
            <v>51</v>
          </cell>
          <cell r="K72">
            <v>-7</v>
          </cell>
          <cell r="L72">
            <v>0</v>
          </cell>
          <cell r="N72">
            <v>0</v>
          </cell>
          <cell r="O72">
            <v>0</v>
          </cell>
          <cell r="V72">
            <v>8.8000000000000007</v>
          </cell>
          <cell r="X72">
            <v>9.545454545454545</v>
          </cell>
          <cell r="Z72">
            <v>0</v>
          </cell>
          <cell r="AC72">
            <v>0</v>
          </cell>
          <cell r="AD72">
            <v>5.4</v>
          </cell>
          <cell r="AE72">
            <v>9.8000000000000007</v>
          </cell>
          <cell r="AF72">
            <v>6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486.70100000000002</v>
          </cell>
          <cell r="D73">
            <v>703.88300000000004</v>
          </cell>
          <cell r="E73">
            <v>816.72199999999998</v>
          </cell>
          <cell r="F73">
            <v>371.15800000000002</v>
          </cell>
          <cell r="G73" t="str">
            <v>н</v>
          </cell>
          <cell r="H73">
            <v>1</v>
          </cell>
          <cell r="I73">
            <v>50</v>
          </cell>
          <cell r="J73">
            <v>785.91200000000003</v>
          </cell>
          <cell r="K73">
            <v>30.809999999999945</v>
          </cell>
          <cell r="L73">
            <v>300</v>
          </cell>
          <cell r="N73">
            <v>200</v>
          </cell>
          <cell r="O73">
            <v>0</v>
          </cell>
          <cell r="V73">
            <v>109.5154</v>
          </cell>
          <cell r="W73">
            <v>210</v>
          </cell>
          <cell r="X73">
            <v>9.8722006220129757</v>
          </cell>
          <cell r="Z73">
            <v>269.14499999999998</v>
          </cell>
          <cell r="AC73">
            <v>0</v>
          </cell>
          <cell r="AD73">
            <v>119.12139999999999</v>
          </cell>
          <cell r="AE73">
            <v>110.67519999999999</v>
          </cell>
          <cell r="AF73">
            <v>58.707999999999998</v>
          </cell>
          <cell r="AG73" t="str">
            <v>декак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109.979</v>
          </cell>
          <cell r="D74">
            <v>35.99</v>
          </cell>
          <cell r="E74">
            <v>114.015</v>
          </cell>
          <cell r="F74">
            <v>31.954000000000001</v>
          </cell>
          <cell r="G74">
            <v>0</v>
          </cell>
          <cell r="H74">
            <v>1</v>
          </cell>
          <cell r="I74">
            <v>50</v>
          </cell>
          <cell r="J74">
            <v>113.51600000000001</v>
          </cell>
          <cell r="K74">
            <v>0.49899999999999523</v>
          </cell>
          <cell r="L74">
            <v>50</v>
          </cell>
          <cell r="N74">
            <v>30</v>
          </cell>
          <cell r="O74">
            <v>40</v>
          </cell>
          <cell r="V74">
            <v>22.803000000000001</v>
          </cell>
          <cell r="W74">
            <v>20</v>
          </cell>
          <cell r="X74">
            <v>7.5408498881726089</v>
          </cell>
          <cell r="Z74">
            <v>0</v>
          </cell>
          <cell r="AC74">
            <v>0</v>
          </cell>
          <cell r="AD74">
            <v>23.447799999999997</v>
          </cell>
          <cell r="AE74">
            <v>24.7958</v>
          </cell>
          <cell r="AF74">
            <v>16.542000000000002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23.166</v>
          </cell>
          <cell r="D75">
            <v>43.094000000000001</v>
          </cell>
          <cell r="E75">
            <v>52.652000000000001</v>
          </cell>
          <cell r="F75">
            <v>12.875</v>
          </cell>
          <cell r="G75">
            <v>0</v>
          </cell>
          <cell r="H75">
            <v>1</v>
          </cell>
          <cell r="I75">
            <v>35</v>
          </cell>
          <cell r="J75">
            <v>52.956000000000003</v>
          </cell>
          <cell r="K75">
            <v>-0.30400000000000205</v>
          </cell>
          <cell r="L75">
            <v>0</v>
          </cell>
          <cell r="N75">
            <v>0</v>
          </cell>
          <cell r="O75">
            <v>0</v>
          </cell>
          <cell r="V75">
            <v>1.9116</v>
          </cell>
          <cell r="X75">
            <v>6.7351956476250265</v>
          </cell>
          <cell r="Z75">
            <v>43.094000000000001</v>
          </cell>
          <cell r="AC75">
            <v>0</v>
          </cell>
          <cell r="AD75">
            <v>2.6221999999999994</v>
          </cell>
          <cell r="AE75">
            <v>1.7614000000000001</v>
          </cell>
          <cell r="AF75">
            <v>0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1062.3219999999999</v>
          </cell>
          <cell r="D76">
            <v>3228.5529999999999</v>
          </cell>
          <cell r="E76">
            <v>2617.9839999999999</v>
          </cell>
          <cell r="F76">
            <v>961.81700000000001</v>
          </cell>
          <cell r="G76">
            <v>0</v>
          </cell>
          <cell r="H76">
            <v>1</v>
          </cell>
          <cell r="I76">
            <v>40</v>
          </cell>
          <cell r="J76">
            <v>2607.3629999999998</v>
          </cell>
          <cell r="K76">
            <v>10.621000000000095</v>
          </cell>
          <cell r="L76">
            <v>500</v>
          </cell>
          <cell r="N76">
            <v>300</v>
          </cell>
          <cell r="O76">
            <v>500</v>
          </cell>
          <cell r="V76">
            <v>362.94240000000002</v>
          </cell>
          <cell r="W76">
            <v>450</v>
          </cell>
          <cell r="X76">
            <v>7.4717558488619682</v>
          </cell>
          <cell r="Z76">
            <v>803.27200000000005</v>
          </cell>
          <cell r="AC76">
            <v>0</v>
          </cell>
          <cell r="AD76">
            <v>357.6508</v>
          </cell>
          <cell r="AE76">
            <v>358.66179999999997</v>
          </cell>
          <cell r="AF76">
            <v>250.26599999999999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2334</v>
          </cell>
          <cell r="D77">
            <v>4594</v>
          </cell>
          <cell r="E77">
            <v>4588</v>
          </cell>
          <cell r="F77">
            <v>1598</v>
          </cell>
          <cell r="G77">
            <v>0</v>
          </cell>
          <cell r="H77">
            <v>0.45</v>
          </cell>
          <cell r="I77">
            <v>50</v>
          </cell>
          <cell r="J77">
            <v>4594</v>
          </cell>
          <cell r="K77">
            <v>-6</v>
          </cell>
          <cell r="L77">
            <v>1000</v>
          </cell>
          <cell r="N77">
            <v>700</v>
          </cell>
          <cell r="O77">
            <v>1100</v>
          </cell>
          <cell r="V77">
            <v>677.6</v>
          </cell>
          <cell r="W77">
            <v>600</v>
          </cell>
          <cell r="X77">
            <v>7.3760330578512399</v>
          </cell>
          <cell r="Z77">
            <v>0</v>
          </cell>
          <cell r="AC77">
            <v>1200</v>
          </cell>
          <cell r="AD77">
            <v>616.6</v>
          </cell>
          <cell r="AE77">
            <v>659.8</v>
          </cell>
          <cell r="AF77">
            <v>489</v>
          </cell>
          <cell r="AG77">
            <v>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2242</v>
          </cell>
          <cell r="D78">
            <v>7371</v>
          </cell>
          <cell r="E78">
            <v>6851</v>
          </cell>
          <cell r="F78">
            <v>2310</v>
          </cell>
          <cell r="G78" t="str">
            <v>акяб</v>
          </cell>
          <cell r="H78">
            <v>0.45</v>
          </cell>
          <cell r="I78">
            <v>50</v>
          </cell>
          <cell r="J78">
            <v>6814</v>
          </cell>
          <cell r="K78">
            <v>37</v>
          </cell>
          <cell r="L78">
            <v>900</v>
          </cell>
          <cell r="N78">
            <v>1100</v>
          </cell>
          <cell r="O78">
            <v>700</v>
          </cell>
          <cell r="V78">
            <v>756.2</v>
          </cell>
          <cell r="W78">
            <v>600</v>
          </cell>
          <cell r="X78">
            <v>7.4186723089129858</v>
          </cell>
          <cell r="Z78">
            <v>70</v>
          </cell>
          <cell r="AC78">
            <v>3000</v>
          </cell>
          <cell r="AD78">
            <v>767.4</v>
          </cell>
          <cell r="AE78">
            <v>817.4</v>
          </cell>
          <cell r="AF78">
            <v>438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547</v>
          </cell>
          <cell r="D79">
            <v>935</v>
          </cell>
          <cell r="E79">
            <v>889</v>
          </cell>
          <cell r="F79">
            <v>403</v>
          </cell>
          <cell r="G79">
            <v>0</v>
          </cell>
          <cell r="H79">
            <v>0.45</v>
          </cell>
          <cell r="I79">
            <v>50</v>
          </cell>
          <cell r="J79">
            <v>887</v>
          </cell>
          <cell r="K79">
            <v>2</v>
          </cell>
          <cell r="L79">
            <v>250</v>
          </cell>
          <cell r="N79">
            <v>200</v>
          </cell>
          <cell r="O79">
            <v>300</v>
          </cell>
          <cell r="V79">
            <v>177.8</v>
          </cell>
          <cell r="W79">
            <v>200</v>
          </cell>
          <cell r="X79">
            <v>7.6096737907761529</v>
          </cell>
          <cell r="Z79">
            <v>0</v>
          </cell>
          <cell r="AC79">
            <v>0</v>
          </cell>
          <cell r="AD79">
            <v>176.8</v>
          </cell>
          <cell r="AE79">
            <v>169.2</v>
          </cell>
          <cell r="AF79">
            <v>78</v>
          </cell>
          <cell r="AG79" t="str">
            <v>проддек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31.071999999999999</v>
          </cell>
          <cell r="D80">
            <v>16.585999999999999</v>
          </cell>
          <cell r="E80">
            <v>8.7810000000000006</v>
          </cell>
          <cell r="F80">
            <v>37.877000000000002</v>
          </cell>
          <cell r="G80">
            <v>0</v>
          </cell>
          <cell r="H80">
            <v>1</v>
          </cell>
          <cell r="I80">
            <v>35</v>
          </cell>
          <cell r="J80">
            <v>10.6</v>
          </cell>
          <cell r="K80">
            <v>-1.8189999999999991</v>
          </cell>
          <cell r="L80">
            <v>0</v>
          </cell>
          <cell r="N80">
            <v>0</v>
          </cell>
          <cell r="O80">
            <v>0</v>
          </cell>
          <cell r="V80">
            <v>1.7562000000000002</v>
          </cell>
          <cell r="X80">
            <v>21.567589112857306</v>
          </cell>
          <cell r="Z80">
            <v>0</v>
          </cell>
          <cell r="AC80">
            <v>0</v>
          </cell>
          <cell r="AD80">
            <v>5.0990000000000002</v>
          </cell>
          <cell r="AE80">
            <v>1.9916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222</v>
          </cell>
          <cell r="D81">
            <v>367</v>
          </cell>
          <cell r="E81">
            <v>237</v>
          </cell>
          <cell r="F81">
            <v>158</v>
          </cell>
          <cell r="G81">
            <v>0</v>
          </cell>
          <cell r="H81">
            <v>0.4</v>
          </cell>
          <cell r="I81">
            <v>40</v>
          </cell>
          <cell r="J81">
            <v>250</v>
          </cell>
          <cell r="K81">
            <v>-13</v>
          </cell>
          <cell r="L81">
            <v>60</v>
          </cell>
          <cell r="N81">
            <v>100</v>
          </cell>
          <cell r="O81">
            <v>0</v>
          </cell>
          <cell r="V81">
            <v>47.4</v>
          </cell>
          <cell r="X81">
            <v>6.7088607594936711</v>
          </cell>
          <cell r="Z81">
            <v>0</v>
          </cell>
          <cell r="AC81">
            <v>0</v>
          </cell>
          <cell r="AD81">
            <v>60.2</v>
          </cell>
          <cell r="AE81">
            <v>51.4</v>
          </cell>
          <cell r="AF81">
            <v>48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257</v>
          </cell>
          <cell r="D82">
            <v>336</v>
          </cell>
          <cell r="E82">
            <v>260</v>
          </cell>
          <cell r="F82">
            <v>164</v>
          </cell>
          <cell r="G82">
            <v>0</v>
          </cell>
          <cell r="H82">
            <v>0.4</v>
          </cell>
          <cell r="I82">
            <v>40</v>
          </cell>
          <cell r="J82">
            <v>269</v>
          </cell>
          <cell r="K82">
            <v>-9</v>
          </cell>
          <cell r="L82">
            <v>70</v>
          </cell>
          <cell r="N82">
            <v>100</v>
          </cell>
          <cell r="O82">
            <v>0</v>
          </cell>
          <cell r="V82">
            <v>52</v>
          </cell>
          <cell r="W82">
            <v>50</v>
          </cell>
          <cell r="X82">
            <v>7.384615384615385</v>
          </cell>
          <cell r="Z82">
            <v>0</v>
          </cell>
          <cell r="AC82">
            <v>0</v>
          </cell>
          <cell r="AD82">
            <v>68.2</v>
          </cell>
          <cell r="AE82">
            <v>56.6</v>
          </cell>
          <cell r="AF82">
            <v>47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1086.3309999999999</v>
          </cell>
          <cell r="D83">
            <v>1924.047</v>
          </cell>
          <cell r="E83">
            <v>1681.1479999999999</v>
          </cell>
          <cell r="F83">
            <v>813.69299999999998</v>
          </cell>
          <cell r="G83" t="str">
            <v>н</v>
          </cell>
          <cell r="H83">
            <v>1</v>
          </cell>
          <cell r="I83">
            <v>50</v>
          </cell>
          <cell r="J83">
            <v>1616.394</v>
          </cell>
          <cell r="K83">
            <v>64.753999999999905</v>
          </cell>
          <cell r="L83">
            <v>300</v>
          </cell>
          <cell r="N83">
            <v>300</v>
          </cell>
          <cell r="O83">
            <v>600</v>
          </cell>
          <cell r="V83">
            <v>294.08859999999999</v>
          </cell>
          <cell r="W83">
            <v>200</v>
          </cell>
          <cell r="X83">
            <v>7.5272995961081124</v>
          </cell>
          <cell r="Z83">
            <v>210.70500000000001</v>
          </cell>
          <cell r="AC83">
            <v>0</v>
          </cell>
          <cell r="AD83">
            <v>266.39319999999998</v>
          </cell>
          <cell r="AE83">
            <v>287.87040000000002</v>
          </cell>
          <cell r="AF83">
            <v>102.977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19.629000000000001</v>
          </cell>
          <cell r="D84">
            <v>16.721</v>
          </cell>
          <cell r="E84">
            <v>24.835999999999999</v>
          </cell>
          <cell r="F84">
            <v>6.82</v>
          </cell>
          <cell r="G84">
            <v>0</v>
          </cell>
          <cell r="H84">
            <v>1</v>
          </cell>
          <cell r="I84">
            <v>40</v>
          </cell>
          <cell r="J84">
            <v>29.001000000000001</v>
          </cell>
          <cell r="K84">
            <v>-4.1650000000000027</v>
          </cell>
          <cell r="L84">
            <v>0</v>
          </cell>
          <cell r="N84">
            <v>0</v>
          </cell>
          <cell r="O84">
            <v>30</v>
          </cell>
          <cell r="V84">
            <v>4.9672000000000001</v>
          </cell>
          <cell r="X84">
            <v>7.412626832018038</v>
          </cell>
          <cell r="Z84">
            <v>0</v>
          </cell>
          <cell r="AC84">
            <v>0</v>
          </cell>
          <cell r="AD84">
            <v>4.2424000000000008</v>
          </cell>
          <cell r="AE84">
            <v>2.1626000000000003</v>
          </cell>
          <cell r="AF84">
            <v>0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916</v>
          </cell>
          <cell r="D85">
            <v>8</v>
          </cell>
          <cell r="E85">
            <v>286</v>
          </cell>
          <cell r="F85">
            <v>632</v>
          </cell>
          <cell r="G85">
            <v>0</v>
          </cell>
          <cell r="H85">
            <v>0.1</v>
          </cell>
          <cell r="I85">
            <v>730</v>
          </cell>
          <cell r="J85">
            <v>292</v>
          </cell>
          <cell r="K85">
            <v>-6</v>
          </cell>
          <cell r="L85">
            <v>500</v>
          </cell>
          <cell r="N85">
            <v>0</v>
          </cell>
          <cell r="O85">
            <v>0</v>
          </cell>
          <cell r="V85">
            <v>57.2</v>
          </cell>
          <cell r="W85">
            <v>500</v>
          </cell>
          <cell r="X85">
            <v>28.53146853146853</v>
          </cell>
          <cell r="Z85">
            <v>0</v>
          </cell>
          <cell r="AC85">
            <v>0</v>
          </cell>
          <cell r="AD85">
            <v>69.8</v>
          </cell>
          <cell r="AE85">
            <v>64.2</v>
          </cell>
          <cell r="AF85">
            <v>63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71.978999999999999</v>
          </cell>
          <cell r="D86">
            <v>99.397999999999996</v>
          </cell>
          <cell r="E86">
            <v>75.614999999999995</v>
          </cell>
          <cell r="F86">
            <v>30.562000000000001</v>
          </cell>
          <cell r="G86">
            <v>0</v>
          </cell>
          <cell r="H86">
            <v>1</v>
          </cell>
          <cell r="I86">
            <v>50</v>
          </cell>
          <cell r="J86">
            <v>73.150000000000006</v>
          </cell>
          <cell r="K86">
            <v>2.4649999999999892</v>
          </cell>
          <cell r="L86">
            <v>20</v>
          </cell>
          <cell r="N86">
            <v>0</v>
          </cell>
          <cell r="O86">
            <v>60</v>
          </cell>
          <cell r="V86">
            <v>15.122999999999999</v>
          </cell>
          <cell r="X86">
            <v>7.3108510216226943</v>
          </cell>
          <cell r="Z86">
            <v>0</v>
          </cell>
          <cell r="AC86">
            <v>0</v>
          </cell>
          <cell r="AD86">
            <v>15.351400000000002</v>
          </cell>
          <cell r="AE86">
            <v>12.927399999999997</v>
          </cell>
          <cell r="AF86">
            <v>12.076000000000001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2035</v>
          </cell>
          <cell r="D87">
            <v>18128</v>
          </cell>
          <cell r="E87">
            <v>2988</v>
          </cell>
          <cell r="F87">
            <v>1810</v>
          </cell>
          <cell r="G87">
            <v>0</v>
          </cell>
          <cell r="H87">
            <v>0.4</v>
          </cell>
          <cell r="I87">
            <v>40</v>
          </cell>
          <cell r="J87">
            <v>2962</v>
          </cell>
          <cell r="K87">
            <v>26</v>
          </cell>
          <cell r="L87">
            <v>500</v>
          </cell>
          <cell r="N87">
            <v>700</v>
          </cell>
          <cell r="O87">
            <v>900</v>
          </cell>
          <cell r="V87">
            <v>597.6</v>
          </cell>
          <cell r="W87">
            <v>600</v>
          </cell>
          <cell r="X87">
            <v>7.546854082998661</v>
          </cell>
          <cell r="Z87">
            <v>0</v>
          </cell>
          <cell r="AC87">
            <v>0</v>
          </cell>
          <cell r="AD87">
            <v>602.4</v>
          </cell>
          <cell r="AE87">
            <v>603</v>
          </cell>
          <cell r="AF87">
            <v>252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937</v>
          </cell>
          <cell r="D88">
            <v>11717</v>
          </cell>
          <cell r="E88">
            <v>1808</v>
          </cell>
          <cell r="F88">
            <v>1076</v>
          </cell>
          <cell r="G88">
            <v>0</v>
          </cell>
          <cell r="H88">
            <v>0.4</v>
          </cell>
          <cell r="I88">
            <v>40</v>
          </cell>
          <cell r="J88">
            <v>1792</v>
          </cell>
          <cell r="K88">
            <v>16</v>
          </cell>
          <cell r="L88">
            <v>400</v>
          </cell>
          <cell r="N88">
            <v>500</v>
          </cell>
          <cell r="O88">
            <v>400</v>
          </cell>
          <cell r="V88">
            <v>361.6</v>
          </cell>
          <cell r="W88">
            <v>300</v>
          </cell>
          <cell r="X88">
            <v>7.4004424778761058</v>
          </cell>
          <cell r="Z88">
            <v>0</v>
          </cell>
          <cell r="AC88">
            <v>0</v>
          </cell>
          <cell r="AD88">
            <v>358.8</v>
          </cell>
          <cell r="AE88">
            <v>380.4</v>
          </cell>
          <cell r="AF88">
            <v>211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230.38200000000001</v>
          </cell>
          <cell r="D89">
            <v>779.08299999999997</v>
          </cell>
          <cell r="E89">
            <v>609.85599999999999</v>
          </cell>
          <cell r="F89">
            <v>220.87200000000001</v>
          </cell>
          <cell r="G89">
            <v>0</v>
          </cell>
          <cell r="H89">
            <v>1</v>
          </cell>
          <cell r="I89">
            <v>40</v>
          </cell>
          <cell r="J89">
            <v>605.78499999999997</v>
          </cell>
          <cell r="K89">
            <v>4.0710000000000264</v>
          </cell>
          <cell r="L89">
            <v>100</v>
          </cell>
          <cell r="N89">
            <v>100</v>
          </cell>
          <cell r="O89">
            <v>60</v>
          </cell>
          <cell r="V89">
            <v>80.261400000000009</v>
          </cell>
          <cell r="W89">
            <v>100</v>
          </cell>
          <cell r="X89">
            <v>7.2372522781810433</v>
          </cell>
          <cell r="Z89">
            <v>208.54900000000001</v>
          </cell>
          <cell r="AC89">
            <v>0</v>
          </cell>
          <cell r="AD89">
            <v>75.017400000000009</v>
          </cell>
          <cell r="AE89">
            <v>78.328000000000003</v>
          </cell>
          <cell r="AF89">
            <v>81.155000000000001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220.16499999999999</v>
          </cell>
          <cell r="D90">
            <v>522.39300000000003</v>
          </cell>
          <cell r="E90">
            <v>422.4</v>
          </cell>
          <cell r="F90">
            <v>164.547</v>
          </cell>
          <cell r="G90">
            <v>0</v>
          </cell>
          <cell r="H90">
            <v>1</v>
          </cell>
          <cell r="I90">
            <v>40</v>
          </cell>
          <cell r="J90">
            <v>417.87700000000001</v>
          </cell>
          <cell r="K90">
            <v>4.5229999999999677</v>
          </cell>
          <cell r="L90">
            <v>100</v>
          </cell>
          <cell r="N90">
            <v>50</v>
          </cell>
          <cell r="O90">
            <v>50</v>
          </cell>
          <cell r="V90">
            <v>63.27239999999999</v>
          </cell>
          <cell r="W90">
            <v>100</v>
          </cell>
          <cell r="X90">
            <v>7.3420164242228854</v>
          </cell>
          <cell r="Z90">
            <v>106.038</v>
          </cell>
          <cell r="AC90">
            <v>0</v>
          </cell>
          <cell r="AD90">
            <v>61.846199999999996</v>
          </cell>
          <cell r="AE90">
            <v>61.398199999999996</v>
          </cell>
          <cell r="AF90">
            <v>71.825000000000003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377.42599999999999</v>
          </cell>
          <cell r="D91">
            <v>1005.83</v>
          </cell>
          <cell r="E91">
            <v>763.63099999999997</v>
          </cell>
          <cell r="F91">
            <v>423.92099999999999</v>
          </cell>
          <cell r="G91">
            <v>0</v>
          </cell>
          <cell r="H91">
            <v>1</v>
          </cell>
          <cell r="I91">
            <v>40</v>
          </cell>
          <cell r="J91">
            <v>761.36699999999996</v>
          </cell>
          <cell r="K91">
            <v>2.26400000000001</v>
          </cell>
          <cell r="L91">
            <v>150</v>
          </cell>
          <cell r="N91">
            <v>100</v>
          </cell>
          <cell r="O91">
            <v>0</v>
          </cell>
          <cell r="V91">
            <v>111.26579999999998</v>
          </cell>
          <cell r="W91">
            <v>100</v>
          </cell>
          <cell r="X91">
            <v>6.9556054061535546</v>
          </cell>
          <cell r="Z91">
            <v>207.30199999999999</v>
          </cell>
          <cell r="AC91">
            <v>0</v>
          </cell>
          <cell r="AD91">
            <v>127.62080000000003</v>
          </cell>
          <cell r="AE91">
            <v>128.61880000000002</v>
          </cell>
          <cell r="AF91">
            <v>108.78700000000001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348.04700000000003</v>
          </cell>
          <cell r="D92">
            <v>707.38099999999997</v>
          </cell>
          <cell r="E92">
            <v>524.18700000000001</v>
          </cell>
          <cell r="F92">
            <v>294.86099999999999</v>
          </cell>
          <cell r="G92">
            <v>0</v>
          </cell>
          <cell r="H92">
            <v>1</v>
          </cell>
          <cell r="I92">
            <v>40</v>
          </cell>
          <cell r="J92">
            <v>525.59299999999996</v>
          </cell>
          <cell r="K92">
            <v>-1.4059999999999491</v>
          </cell>
          <cell r="L92">
            <v>100</v>
          </cell>
          <cell r="N92">
            <v>70</v>
          </cell>
          <cell r="O92">
            <v>0</v>
          </cell>
          <cell r="V92">
            <v>83.769599999999997</v>
          </cell>
          <cell r="W92">
            <v>120</v>
          </cell>
          <cell r="X92">
            <v>6.9817809802123918</v>
          </cell>
          <cell r="Z92">
            <v>105.339</v>
          </cell>
          <cell r="AC92">
            <v>0</v>
          </cell>
          <cell r="AD92">
            <v>95.168199999999999</v>
          </cell>
          <cell r="AE92">
            <v>89.4816</v>
          </cell>
          <cell r="AF92">
            <v>106.492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24</v>
          </cell>
          <cell r="D93">
            <v>176</v>
          </cell>
          <cell r="E93">
            <v>18</v>
          </cell>
          <cell r="F93">
            <v>20</v>
          </cell>
          <cell r="G93">
            <v>0</v>
          </cell>
          <cell r="H93">
            <v>0</v>
          </cell>
          <cell r="I93">
            <v>40</v>
          </cell>
          <cell r="J93">
            <v>27</v>
          </cell>
          <cell r="K93">
            <v>-9</v>
          </cell>
          <cell r="L93">
            <v>0</v>
          </cell>
          <cell r="N93">
            <v>0</v>
          </cell>
          <cell r="O93">
            <v>0</v>
          </cell>
          <cell r="V93">
            <v>3.6</v>
          </cell>
          <cell r="X93">
            <v>5.5555555555555554</v>
          </cell>
          <cell r="Z93">
            <v>0</v>
          </cell>
          <cell r="AC93">
            <v>0</v>
          </cell>
          <cell r="AD93">
            <v>5.6</v>
          </cell>
          <cell r="AE93">
            <v>3.4</v>
          </cell>
          <cell r="AF93">
            <v>7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15</v>
          </cell>
          <cell r="D94">
            <v>148</v>
          </cell>
          <cell r="E94">
            <v>29</v>
          </cell>
          <cell r="G94">
            <v>0</v>
          </cell>
          <cell r="H94">
            <v>0.6</v>
          </cell>
          <cell r="I94">
            <v>60</v>
          </cell>
          <cell r="J94">
            <v>36</v>
          </cell>
          <cell r="K94">
            <v>-7</v>
          </cell>
          <cell r="L94">
            <v>10</v>
          </cell>
          <cell r="N94">
            <v>0</v>
          </cell>
          <cell r="O94">
            <v>100</v>
          </cell>
          <cell r="V94">
            <v>5.8</v>
          </cell>
          <cell r="X94">
            <v>18.96551724137931</v>
          </cell>
          <cell r="Z94">
            <v>0</v>
          </cell>
          <cell r="AC94">
            <v>0</v>
          </cell>
          <cell r="AD94">
            <v>4.4000000000000004</v>
          </cell>
          <cell r="AE94">
            <v>3.4</v>
          </cell>
          <cell r="AF94">
            <v>17</v>
          </cell>
          <cell r="AG94" t="str">
            <v>ф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D95">
            <v>140</v>
          </cell>
          <cell r="E95">
            <v>15</v>
          </cell>
          <cell r="F95">
            <v>21</v>
          </cell>
          <cell r="G95">
            <v>0</v>
          </cell>
          <cell r="H95">
            <v>0.6</v>
          </cell>
          <cell r="I95">
            <v>60</v>
          </cell>
          <cell r="J95">
            <v>25</v>
          </cell>
          <cell r="K95">
            <v>-10</v>
          </cell>
          <cell r="L95">
            <v>0</v>
          </cell>
          <cell r="N95">
            <v>10</v>
          </cell>
          <cell r="O95">
            <v>100</v>
          </cell>
          <cell r="V95">
            <v>3</v>
          </cell>
          <cell r="X95">
            <v>43.666666666666664</v>
          </cell>
          <cell r="Z95">
            <v>0</v>
          </cell>
          <cell r="AC95">
            <v>0</v>
          </cell>
          <cell r="AD95">
            <v>0.6</v>
          </cell>
          <cell r="AE95">
            <v>0</v>
          </cell>
          <cell r="AF95">
            <v>13</v>
          </cell>
          <cell r="AG95" t="str">
            <v>ф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19</v>
          </cell>
          <cell r="D96">
            <v>175</v>
          </cell>
          <cell r="E96">
            <v>23</v>
          </cell>
          <cell r="F96">
            <v>25</v>
          </cell>
          <cell r="G96">
            <v>0</v>
          </cell>
          <cell r="H96">
            <v>0.6</v>
          </cell>
          <cell r="I96">
            <v>60</v>
          </cell>
          <cell r="J96">
            <v>32</v>
          </cell>
          <cell r="K96">
            <v>-9</v>
          </cell>
          <cell r="L96">
            <v>10</v>
          </cell>
          <cell r="N96">
            <v>10</v>
          </cell>
          <cell r="O96">
            <v>100</v>
          </cell>
          <cell r="V96">
            <v>4.5999999999999996</v>
          </cell>
          <cell r="X96">
            <v>31.521739130434785</v>
          </cell>
          <cell r="Z96">
            <v>0</v>
          </cell>
          <cell r="AC96">
            <v>0</v>
          </cell>
          <cell r="AD96">
            <v>6.8</v>
          </cell>
          <cell r="AE96">
            <v>6.6</v>
          </cell>
          <cell r="AF96">
            <v>12</v>
          </cell>
          <cell r="AG96" t="str">
            <v>ф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183.56299999999999</v>
          </cell>
          <cell r="D97">
            <v>222.22200000000001</v>
          </cell>
          <cell r="E97">
            <v>244.80199999999999</v>
          </cell>
          <cell r="F97">
            <v>158.32900000000001</v>
          </cell>
          <cell r="G97">
            <v>0</v>
          </cell>
          <cell r="H97">
            <v>1</v>
          </cell>
          <cell r="I97">
            <v>30</v>
          </cell>
          <cell r="J97">
            <v>243.721</v>
          </cell>
          <cell r="K97">
            <v>1.0809999999999889</v>
          </cell>
          <cell r="L97">
            <v>50</v>
          </cell>
          <cell r="N97">
            <v>70</v>
          </cell>
          <cell r="O97">
            <v>30</v>
          </cell>
          <cell r="V97">
            <v>48.9604</v>
          </cell>
          <cell r="X97">
            <v>6.2975179941340347</v>
          </cell>
          <cell r="Z97">
            <v>0</v>
          </cell>
          <cell r="AC97">
            <v>0</v>
          </cell>
          <cell r="AD97">
            <v>59.054400000000008</v>
          </cell>
          <cell r="AE97">
            <v>52.422600000000003</v>
          </cell>
          <cell r="AF97">
            <v>59.667000000000002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507</v>
          </cell>
          <cell r="D98">
            <v>641</v>
          </cell>
          <cell r="E98">
            <v>154</v>
          </cell>
          <cell r="F98">
            <v>961</v>
          </cell>
          <cell r="G98">
            <v>0</v>
          </cell>
          <cell r="H98">
            <v>0.13</v>
          </cell>
          <cell r="I98">
            <v>150</v>
          </cell>
          <cell r="J98">
            <v>159</v>
          </cell>
          <cell r="K98">
            <v>-5</v>
          </cell>
          <cell r="L98">
            <v>200</v>
          </cell>
          <cell r="N98">
            <v>0</v>
          </cell>
          <cell r="O98">
            <v>0</v>
          </cell>
          <cell r="V98">
            <v>30.8</v>
          </cell>
          <cell r="X98">
            <v>37.694805194805191</v>
          </cell>
          <cell r="Z98">
            <v>0</v>
          </cell>
          <cell r="AC98">
            <v>0</v>
          </cell>
          <cell r="AD98">
            <v>59.2</v>
          </cell>
          <cell r="AE98">
            <v>55.2</v>
          </cell>
          <cell r="AF98">
            <v>11</v>
          </cell>
          <cell r="AG98" t="e">
            <v>#N/A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28.402000000000001</v>
          </cell>
          <cell r="D99">
            <v>59.430999999999997</v>
          </cell>
          <cell r="E99">
            <v>41.798000000000002</v>
          </cell>
          <cell r="F99">
            <v>41.991999999999997</v>
          </cell>
          <cell r="G99">
            <v>0</v>
          </cell>
          <cell r="H99">
            <v>1</v>
          </cell>
          <cell r="I99">
            <v>50</v>
          </cell>
          <cell r="J99">
            <v>42.451000000000001</v>
          </cell>
          <cell r="K99">
            <v>-0.65299999999999869</v>
          </cell>
          <cell r="L99">
            <v>0</v>
          </cell>
          <cell r="N99">
            <v>0</v>
          </cell>
          <cell r="O99">
            <v>20</v>
          </cell>
          <cell r="V99">
            <v>8.3596000000000004</v>
          </cell>
          <cell r="X99">
            <v>7.4156658213311637</v>
          </cell>
          <cell r="Z99">
            <v>0</v>
          </cell>
          <cell r="AC99">
            <v>0</v>
          </cell>
          <cell r="AD99">
            <v>10.815799999999999</v>
          </cell>
          <cell r="AE99">
            <v>9.1821999999999999</v>
          </cell>
          <cell r="AF99">
            <v>6.734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259.66300000000001</v>
          </cell>
          <cell r="D100">
            <v>79.337999999999994</v>
          </cell>
          <cell r="E100">
            <v>88.781999999999996</v>
          </cell>
          <cell r="F100">
            <v>235.43600000000001</v>
          </cell>
          <cell r="G100">
            <v>0</v>
          </cell>
          <cell r="H100">
            <v>1</v>
          </cell>
          <cell r="I100">
            <v>50</v>
          </cell>
          <cell r="J100">
            <v>89.953000000000003</v>
          </cell>
          <cell r="K100">
            <v>-1.1710000000000065</v>
          </cell>
          <cell r="L100">
            <v>0</v>
          </cell>
          <cell r="N100">
            <v>0</v>
          </cell>
          <cell r="O100">
            <v>0</v>
          </cell>
          <cell r="V100">
            <v>17.756399999999999</v>
          </cell>
          <cell r="X100">
            <v>13.25921921110135</v>
          </cell>
          <cell r="Z100">
            <v>0</v>
          </cell>
          <cell r="AC100">
            <v>0</v>
          </cell>
          <cell r="AD100">
            <v>46.119600000000005</v>
          </cell>
          <cell r="AE100">
            <v>29.0762</v>
          </cell>
          <cell r="AF100">
            <v>17.567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118</v>
          </cell>
          <cell r="D101">
            <v>585</v>
          </cell>
          <cell r="E101">
            <v>150</v>
          </cell>
          <cell r="F101">
            <v>142</v>
          </cell>
          <cell r="G101">
            <v>0</v>
          </cell>
          <cell r="H101">
            <v>0.6</v>
          </cell>
          <cell r="I101">
            <v>60</v>
          </cell>
          <cell r="J101">
            <v>158</v>
          </cell>
          <cell r="K101">
            <v>-8</v>
          </cell>
          <cell r="L101">
            <v>30</v>
          </cell>
          <cell r="N101">
            <v>30</v>
          </cell>
          <cell r="O101">
            <v>120</v>
          </cell>
          <cell r="V101">
            <v>30</v>
          </cell>
          <cell r="X101">
            <v>10.733333333333333</v>
          </cell>
          <cell r="Z101">
            <v>0</v>
          </cell>
          <cell r="AC101">
            <v>0</v>
          </cell>
          <cell r="AD101">
            <v>32.200000000000003</v>
          </cell>
          <cell r="AE101">
            <v>29.8</v>
          </cell>
          <cell r="AF101">
            <v>32</v>
          </cell>
          <cell r="AG101" t="str">
            <v>ф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120</v>
          </cell>
          <cell r="D102">
            <v>512</v>
          </cell>
          <cell r="E102">
            <v>167</v>
          </cell>
          <cell r="F102">
            <v>38</v>
          </cell>
          <cell r="G102">
            <v>0</v>
          </cell>
          <cell r="H102">
            <v>0.6</v>
          </cell>
          <cell r="I102">
            <v>60</v>
          </cell>
          <cell r="J102">
            <v>171</v>
          </cell>
          <cell r="K102">
            <v>-4</v>
          </cell>
          <cell r="L102">
            <v>40</v>
          </cell>
          <cell r="N102">
            <v>30</v>
          </cell>
          <cell r="O102">
            <v>150</v>
          </cell>
          <cell r="V102">
            <v>33.4</v>
          </cell>
          <cell r="W102">
            <v>50</v>
          </cell>
          <cell r="X102">
            <v>9.2215568862275461</v>
          </cell>
          <cell r="Z102">
            <v>0</v>
          </cell>
          <cell r="AC102">
            <v>0</v>
          </cell>
          <cell r="AD102">
            <v>34</v>
          </cell>
          <cell r="AE102">
            <v>28.8</v>
          </cell>
          <cell r="AF102">
            <v>44</v>
          </cell>
          <cell r="AG102" t="str">
            <v>ф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294</v>
          </cell>
          <cell r="D103">
            <v>660</v>
          </cell>
          <cell r="E103">
            <v>191</v>
          </cell>
          <cell r="F103">
            <v>741</v>
          </cell>
          <cell r="G103">
            <v>0</v>
          </cell>
          <cell r="H103">
            <v>0.13</v>
          </cell>
          <cell r="I103">
            <v>150</v>
          </cell>
          <cell r="J103">
            <v>193</v>
          </cell>
          <cell r="K103">
            <v>-2</v>
          </cell>
          <cell r="L103">
            <v>250</v>
          </cell>
          <cell r="N103">
            <v>0</v>
          </cell>
          <cell r="O103">
            <v>0</v>
          </cell>
          <cell r="V103">
            <v>38.200000000000003</v>
          </cell>
          <cell r="X103">
            <v>25.94240837696335</v>
          </cell>
          <cell r="Z103">
            <v>0</v>
          </cell>
          <cell r="AC103">
            <v>0</v>
          </cell>
          <cell r="AD103">
            <v>51</v>
          </cell>
          <cell r="AE103">
            <v>53.4</v>
          </cell>
          <cell r="AF103">
            <v>22</v>
          </cell>
          <cell r="AG103" t="e">
            <v>#N/A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1375</v>
          </cell>
          <cell r="D104">
            <v>1648</v>
          </cell>
          <cell r="E104">
            <v>1729</v>
          </cell>
          <cell r="F104">
            <v>867</v>
          </cell>
          <cell r="G104">
            <v>0</v>
          </cell>
          <cell r="H104">
            <v>0.28000000000000003</v>
          </cell>
          <cell r="I104">
            <v>35</v>
          </cell>
          <cell r="J104">
            <v>1782</v>
          </cell>
          <cell r="K104">
            <v>-53</v>
          </cell>
          <cell r="L104">
            <v>400</v>
          </cell>
          <cell r="N104">
            <v>400</v>
          </cell>
          <cell r="O104">
            <v>500</v>
          </cell>
          <cell r="V104">
            <v>345.8</v>
          </cell>
          <cell r="X104">
            <v>6.2666281087333715</v>
          </cell>
          <cell r="Z104">
            <v>0</v>
          </cell>
          <cell r="AC104">
            <v>0</v>
          </cell>
          <cell r="AD104">
            <v>394.2</v>
          </cell>
          <cell r="AE104">
            <v>346.2</v>
          </cell>
          <cell r="AF104">
            <v>287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541</v>
          </cell>
          <cell r="D105">
            <v>370</v>
          </cell>
          <cell r="E105">
            <v>412</v>
          </cell>
          <cell r="F105">
            <v>239</v>
          </cell>
          <cell r="G105">
            <v>0</v>
          </cell>
          <cell r="H105">
            <v>0.4</v>
          </cell>
          <cell r="I105">
            <v>90</v>
          </cell>
          <cell r="J105">
            <v>415</v>
          </cell>
          <cell r="K105">
            <v>-3</v>
          </cell>
          <cell r="L105">
            <v>150</v>
          </cell>
          <cell r="N105">
            <v>100</v>
          </cell>
          <cell r="O105">
            <v>0</v>
          </cell>
          <cell r="V105">
            <v>82.4</v>
          </cell>
          <cell r="W105">
            <v>100</v>
          </cell>
          <cell r="X105">
            <v>7.1480582524271838</v>
          </cell>
          <cell r="Z105">
            <v>0</v>
          </cell>
          <cell r="AC105">
            <v>0</v>
          </cell>
          <cell r="AD105">
            <v>126.6</v>
          </cell>
          <cell r="AE105">
            <v>105.8</v>
          </cell>
          <cell r="AF105">
            <v>114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602</v>
          </cell>
          <cell r="D106">
            <v>314</v>
          </cell>
          <cell r="E106">
            <v>458</v>
          </cell>
          <cell r="F106">
            <v>326</v>
          </cell>
          <cell r="G106">
            <v>0</v>
          </cell>
          <cell r="H106">
            <v>0.33</v>
          </cell>
          <cell r="I106">
            <v>60</v>
          </cell>
          <cell r="J106">
            <v>470</v>
          </cell>
          <cell r="K106">
            <v>-12</v>
          </cell>
          <cell r="L106">
            <v>120</v>
          </cell>
          <cell r="N106">
            <v>120</v>
          </cell>
          <cell r="O106">
            <v>70</v>
          </cell>
          <cell r="V106">
            <v>91.6</v>
          </cell>
          <cell r="X106">
            <v>6.9432314410480354</v>
          </cell>
          <cell r="Z106">
            <v>0</v>
          </cell>
          <cell r="AC106">
            <v>0</v>
          </cell>
          <cell r="AD106">
            <v>134.19999999999999</v>
          </cell>
          <cell r="AE106">
            <v>106</v>
          </cell>
          <cell r="AF106">
            <v>85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318</v>
          </cell>
          <cell r="D107">
            <v>155</v>
          </cell>
          <cell r="E107">
            <v>245</v>
          </cell>
          <cell r="F107">
            <v>208</v>
          </cell>
          <cell r="G107">
            <v>0</v>
          </cell>
          <cell r="H107">
            <v>0.35</v>
          </cell>
          <cell r="I107" t="e">
            <v>#N/A</v>
          </cell>
          <cell r="J107">
            <v>265</v>
          </cell>
          <cell r="K107">
            <v>-20</v>
          </cell>
          <cell r="L107">
            <v>80</v>
          </cell>
          <cell r="N107">
            <v>70</v>
          </cell>
          <cell r="O107">
            <v>0</v>
          </cell>
          <cell r="V107">
            <v>49</v>
          </cell>
          <cell r="X107">
            <v>7.3061224489795915</v>
          </cell>
          <cell r="Z107">
            <v>0</v>
          </cell>
          <cell r="AC107">
            <v>0</v>
          </cell>
          <cell r="AD107">
            <v>73.2</v>
          </cell>
          <cell r="AE107">
            <v>59.8</v>
          </cell>
          <cell r="AF107">
            <v>59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C108">
            <v>1196</v>
          </cell>
          <cell r="D108">
            <v>6406</v>
          </cell>
          <cell r="E108">
            <v>267</v>
          </cell>
          <cell r="F108">
            <v>4879</v>
          </cell>
          <cell r="G108">
            <v>0</v>
          </cell>
          <cell r="H108">
            <v>0</v>
          </cell>
          <cell r="I108" t="e">
            <v>#N/A</v>
          </cell>
          <cell r="J108">
            <v>252</v>
          </cell>
          <cell r="K108">
            <v>15</v>
          </cell>
          <cell r="L108">
            <v>0</v>
          </cell>
          <cell r="N108">
            <v>0</v>
          </cell>
          <cell r="O108">
            <v>0</v>
          </cell>
          <cell r="V108">
            <v>23.4</v>
          </cell>
          <cell r="X108">
            <v>208.50427350427353</v>
          </cell>
          <cell r="Z108">
            <v>150</v>
          </cell>
          <cell r="AC108">
            <v>0</v>
          </cell>
          <cell r="AD108">
            <v>0</v>
          </cell>
          <cell r="AE108">
            <v>1.6</v>
          </cell>
          <cell r="AF108">
            <v>44</v>
          </cell>
          <cell r="AG108" t="e">
            <v>#N/A</v>
          </cell>
        </row>
        <row r="109">
          <cell r="A109" t="str">
            <v xml:space="preserve"> 412  Сосиски Баварские ТМ Стародворье 0,35 кг ПОКОМ</v>
          </cell>
          <cell r="B109" t="str">
            <v>шт</v>
          </cell>
          <cell r="D109">
            <v>606</v>
          </cell>
          <cell r="E109">
            <v>0</v>
          </cell>
          <cell r="F109">
            <v>606</v>
          </cell>
          <cell r="G109">
            <v>0</v>
          </cell>
          <cell r="H109">
            <v>0</v>
          </cell>
          <cell r="I109" t="e">
            <v>#N/A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V109">
            <v>0</v>
          </cell>
          <cell r="X109" t="e">
            <v>#DIV/0!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-1434</v>
          </cell>
          <cell r="D110">
            <v>1760</v>
          </cell>
          <cell r="E110">
            <v>920</v>
          </cell>
          <cell r="F110">
            <v>-616</v>
          </cell>
          <cell r="G110" t="str">
            <v>ак</v>
          </cell>
          <cell r="H110">
            <v>0</v>
          </cell>
          <cell r="I110">
            <v>0</v>
          </cell>
          <cell r="J110">
            <v>943</v>
          </cell>
          <cell r="K110">
            <v>-23</v>
          </cell>
          <cell r="L110">
            <v>0</v>
          </cell>
          <cell r="N110">
            <v>0</v>
          </cell>
          <cell r="O110">
            <v>0</v>
          </cell>
          <cell r="V110">
            <v>184</v>
          </cell>
          <cell r="X110">
            <v>-3.347826086956522</v>
          </cell>
          <cell r="Z110">
            <v>0</v>
          </cell>
          <cell r="AC110">
            <v>0</v>
          </cell>
          <cell r="AD110">
            <v>157.80000000000001</v>
          </cell>
          <cell r="AE110">
            <v>184.6</v>
          </cell>
          <cell r="AF110">
            <v>144</v>
          </cell>
          <cell r="AG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-532.58399999999995</v>
          </cell>
          <cell r="D111">
            <v>677.32799999999997</v>
          </cell>
          <cell r="E111">
            <v>374.32100000000003</v>
          </cell>
          <cell r="F111">
            <v>-236.654</v>
          </cell>
          <cell r="G111" t="str">
            <v>ак</v>
          </cell>
          <cell r="H111">
            <v>0</v>
          </cell>
          <cell r="I111">
            <v>0</v>
          </cell>
          <cell r="J111">
            <v>357.76600000000002</v>
          </cell>
          <cell r="K111">
            <v>16.555000000000007</v>
          </cell>
          <cell r="L111">
            <v>0</v>
          </cell>
          <cell r="N111">
            <v>0</v>
          </cell>
          <cell r="O111">
            <v>0</v>
          </cell>
          <cell r="V111">
            <v>74.864200000000011</v>
          </cell>
          <cell r="X111">
            <v>-3.1611103838683907</v>
          </cell>
          <cell r="Z111">
            <v>0</v>
          </cell>
          <cell r="AC111">
            <v>0</v>
          </cell>
          <cell r="AD111">
            <v>65.989599999999996</v>
          </cell>
          <cell r="AE111">
            <v>64.263599999999997</v>
          </cell>
          <cell r="AF111">
            <v>35.033999999999999</v>
          </cell>
          <cell r="AG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-303.25200000000001</v>
          </cell>
          <cell r="D112">
            <v>382.72800000000001</v>
          </cell>
          <cell r="E112">
            <v>181.77199999999999</v>
          </cell>
          <cell r="F112">
            <v>-105.196</v>
          </cell>
          <cell r="G112" t="str">
            <v>ак</v>
          </cell>
          <cell r="H112">
            <v>0</v>
          </cell>
          <cell r="I112">
            <v>0</v>
          </cell>
          <cell r="J112">
            <v>179.37200000000001</v>
          </cell>
          <cell r="K112">
            <v>2.3999999999999773</v>
          </cell>
          <cell r="L112">
            <v>0</v>
          </cell>
          <cell r="N112">
            <v>0</v>
          </cell>
          <cell r="O112">
            <v>0</v>
          </cell>
          <cell r="V112">
            <v>36.354399999999998</v>
          </cell>
          <cell r="X112">
            <v>-2.8936249807451095</v>
          </cell>
          <cell r="Z112">
            <v>0</v>
          </cell>
          <cell r="AC112">
            <v>0</v>
          </cell>
          <cell r="AD112">
            <v>46.106000000000002</v>
          </cell>
          <cell r="AE112">
            <v>36.029600000000002</v>
          </cell>
          <cell r="AF112">
            <v>23.469000000000001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-431</v>
          </cell>
          <cell r="D113">
            <v>526</v>
          </cell>
          <cell r="E113">
            <v>286</v>
          </cell>
          <cell r="F113">
            <v>-193</v>
          </cell>
          <cell r="G113" t="str">
            <v>ак</v>
          </cell>
          <cell r="H113">
            <v>0</v>
          </cell>
          <cell r="I113">
            <v>0</v>
          </cell>
          <cell r="J113">
            <v>291</v>
          </cell>
          <cell r="K113">
            <v>-5</v>
          </cell>
          <cell r="L113">
            <v>0</v>
          </cell>
          <cell r="N113">
            <v>0</v>
          </cell>
          <cell r="O113">
            <v>0</v>
          </cell>
          <cell r="V113">
            <v>57.2</v>
          </cell>
          <cell r="X113">
            <v>-3.3741258741258742</v>
          </cell>
          <cell r="Z113">
            <v>0</v>
          </cell>
          <cell r="AC113">
            <v>0</v>
          </cell>
          <cell r="AD113">
            <v>45.4</v>
          </cell>
          <cell r="AE113">
            <v>56.8</v>
          </cell>
          <cell r="AF113">
            <v>58</v>
          </cell>
          <cell r="AG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-349</v>
          </cell>
          <cell r="D114">
            <v>425</v>
          </cell>
          <cell r="E114">
            <v>201</v>
          </cell>
          <cell r="F114">
            <v>-131</v>
          </cell>
          <cell r="G114" t="str">
            <v>ак</v>
          </cell>
          <cell r="H114">
            <v>0</v>
          </cell>
          <cell r="I114">
            <v>0</v>
          </cell>
          <cell r="J114">
            <v>208</v>
          </cell>
          <cell r="K114">
            <v>-7</v>
          </cell>
          <cell r="L114">
            <v>0</v>
          </cell>
          <cell r="N114">
            <v>0</v>
          </cell>
          <cell r="O114">
            <v>0</v>
          </cell>
          <cell r="V114">
            <v>40.200000000000003</v>
          </cell>
          <cell r="X114">
            <v>-3.2587064676616913</v>
          </cell>
          <cell r="Z114">
            <v>0</v>
          </cell>
          <cell r="AC114">
            <v>0</v>
          </cell>
          <cell r="AD114">
            <v>43.8</v>
          </cell>
          <cell r="AE114">
            <v>38</v>
          </cell>
          <cell r="AF114">
            <v>34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25.11.2023 - 01.12.2023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55.901000000000003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906.678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1.454</v>
          </cell>
          <cell r="F9">
            <v>604.27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2388.681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140.958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1</v>
          </cell>
        </row>
        <row r="13">
          <cell r="A13" t="str">
            <v xml:space="preserve"> 022  Колбаса Вязанка со шпиком, вектор 0,5кг, ПОКОМ</v>
          </cell>
          <cell r="F13">
            <v>189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803</v>
          </cell>
          <cell r="F14">
            <v>1950</v>
          </cell>
        </row>
        <row r="15">
          <cell r="A15" t="str">
            <v xml:space="preserve"> 027  Колбаса Сервелат Столичный, Вязанка фиброуз в/у, 0.35кг, ПОКОМ</v>
          </cell>
          <cell r="F15">
            <v>4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1802</v>
          </cell>
          <cell r="F16">
            <v>3850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769</v>
          </cell>
          <cell r="F17">
            <v>4581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205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131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152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207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212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299</v>
          </cell>
        </row>
        <row r="24">
          <cell r="A24" t="str">
            <v xml:space="preserve"> 068  Колбаса Особая ТМ Особый рецепт, 0,5 кг, ПОКОМ</v>
          </cell>
          <cell r="F24">
            <v>120</v>
          </cell>
        </row>
        <row r="25">
          <cell r="A25" t="str">
            <v xml:space="preserve"> 079  Колбаса Сервелат Кремлевский,  0.35 кг, ПОКОМ</v>
          </cell>
          <cell r="F25">
            <v>76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1020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269</v>
          </cell>
        </row>
        <row r="28">
          <cell r="A28" t="str">
            <v xml:space="preserve"> 092  Сосиски Баварские с сыром,  0.42кг,ПОКОМ</v>
          </cell>
          <cell r="D28">
            <v>1382</v>
          </cell>
          <cell r="F28">
            <v>4340</v>
          </cell>
        </row>
        <row r="29">
          <cell r="A29" t="str">
            <v xml:space="preserve"> 093  Сосиски Баварские с сыром, БАВАРУШКИ МГС 0.42кг, ТМ Стародворье    ПОКОМ</v>
          </cell>
          <cell r="F29">
            <v>2</v>
          </cell>
        </row>
        <row r="30">
          <cell r="A30" t="str">
            <v xml:space="preserve"> 096  Сосиски Баварские,  0.42кг,ПОКОМ</v>
          </cell>
          <cell r="D30">
            <v>4203</v>
          </cell>
          <cell r="F30">
            <v>9224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F31">
            <v>1172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600</v>
          </cell>
          <cell r="F32">
            <v>977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210</v>
          </cell>
          <cell r="F33">
            <v>898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F34">
            <v>1140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0.8</v>
          </cell>
          <cell r="F35">
            <v>467.95400000000001</v>
          </cell>
        </row>
        <row r="36">
          <cell r="A36" t="str">
            <v xml:space="preserve"> 201  Ветчина Нежная ТМ Особый рецепт, (2,5кг), ПОКОМ</v>
          </cell>
          <cell r="F36">
            <v>5430.6440000000002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0.85</v>
          </cell>
          <cell r="F37">
            <v>303.00200000000001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F38">
            <v>1150.732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238.30500000000001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15.042</v>
          </cell>
          <cell r="F40">
            <v>10479.168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120.10899999999999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51.308</v>
          </cell>
        </row>
        <row r="43">
          <cell r="A43" t="str">
            <v xml:space="preserve"> 229  Колбаса Молочная Дугушка, в/у, ВЕС, ТМ Стародворье   ПОКОМ</v>
          </cell>
          <cell r="F43">
            <v>576.59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2.5</v>
          </cell>
          <cell r="F44">
            <v>4415.5360000000001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F45">
            <v>4989.16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213.184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355.19200000000001</v>
          </cell>
        </row>
        <row r="48">
          <cell r="A48" t="str">
            <v xml:space="preserve"> 240  Колбаса Салями охотничья, ВЕС. ПОКОМ</v>
          </cell>
          <cell r="F48">
            <v>23.824999999999999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F49">
            <v>592.23299999999995</v>
          </cell>
        </row>
        <row r="50">
          <cell r="A50" t="str">
            <v xml:space="preserve"> 243  Колбаса Сервелат Зернистый, ВЕС.  ПОКОМ</v>
          </cell>
          <cell r="F50">
            <v>108.492</v>
          </cell>
        </row>
        <row r="51">
          <cell r="A51" t="str">
            <v xml:space="preserve"> 244  Колбаса Сервелат Кремлевский, ВЕС. ПОКОМ</v>
          </cell>
          <cell r="F51">
            <v>64.372</v>
          </cell>
        </row>
        <row r="52">
          <cell r="A52" t="str">
            <v xml:space="preserve"> 247  Сардельки Нежные, ВЕС.  ПОКОМ</v>
          </cell>
          <cell r="F52">
            <v>122.45099999999999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152.06100000000001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F54">
            <v>1332.9190000000001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2.6019999999999999</v>
          </cell>
          <cell r="F55">
            <v>60.402000000000001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F56">
            <v>104.71</v>
          </cell>
        </row>
        <row r="57">
          <cell r="A57" t="str">
            <v xml:space="preserve"> 263  Шпикачки Стародворские, ВЕС.  ПОКОМ</v>
          </cell>
          <cell r="F57">
            <v>151.65700000000001</v>
          </cell>
        </row>
        <row r="58">
          <cell r="A58" t="str">
            <v xml:space="preserve"> 265  Колбаса Балыкбургская, ВЕС, ТМ Баварушка  ПОКОМ</v>
          </cell>
          <cell r="F58">
            <v>856.75099999999998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F59">
            <v>628.30899999999997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F60">
            <v>473.90100000000001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0.7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1403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</v>
          </cell>
          <cell r="F63">
            <v>3135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4</v>
          </cell>
          <cell r="F64">
            <v>3624</v>
          </cell>
        </row>
        <row r="65">
          <cell r="A65" t="str">
            <v xml:space="preserve"> 283  Сосиски Сочинки, ВЕС, ТМ Стародворье ПОКОМ</v>
          </cell>
          <cell r="F65">
            <v>386.06900000000002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F66">
            <v>424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2</v>
          </cell>
          <cell r="F67">
            <v>1157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762.68700000000001</v>
          </cell>
        </row>
        <row r="69">
          <cell r="A69" t="str">
            <v xml:space="preserve"> 298  Колбаса Сливушка ТМ Вязанка, 0,375кг,  ПОКОМ</v>
          </cell>
          <cell r="F69">
            <v>7</v>
          </cell>
        </row>
        <row r="70">
          <cell r="A70" t="str">
            <v xml:space="preserve"> 299  Колбаса Классическая, Вязанка п/а 0,6кг, ПОКОМ</v>
          </cell>
          <cell r="F70">
            <v>216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</v>
          </cell>
          <cell r="F71">
            <v>3171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</v>
          </cell>
          <cell r="F72">
            <v>3521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51.598999999999997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88.855999999999995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2</v>
          </cell>
          <cell r="F75">
            <v>919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F76">
            <v>1416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3</v>
          </cell>
          <cell r="F77">
            <v>840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308.08999999999997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5</v>
          </cell>
          <cell r="F79">
            <v>122</v>
          </cell>
        </row>
        <row r="80">
          <cell r="A80" t="str">
            <v xml:space="preserve"> 315  Колбаса вареная Молокуша ТМ Вязанка ВЕС, ПОКОМ</v>
          </cell>
          <cell r="F80">
            <v>782.56100000000004</v>
          </cell>
        </row>
        <row r="81">
          <cell r="A81" t="str">
            <v xml:space="preserve"> 316  Колбаса Нежная ТМ Зареченские ВЕС  ПОКОМ</v>
          </cell>
          <cell r="F81">
            <v>114.614</v>
          </cell>
        </row>
        <row r="82">
          <cell r="A82" t="str">
            <v xml:space="preserve"> 317 Колбаса Сервелат Рижский ТМ Зареченские, ВЕС  ПОКОМ</v>
          </cell>
          <cell r="D82">
            <v>2.1</v>
          </cell>
          <cell r="F82">
            <v>56.456000000000003</v>
          </cell>
        </row>
        <row r="83">
          <cell r="A83" t="str">
            <v xml:space="preserve"> 318  Сосиски Датские ТМ Зареченские, ВЕС  ПОКОМ</v>
          </cell>
          <cell r="F83">
            <v>2493.6689999999999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1204</v>
          </cell>
          <cell r="F84">
            <v>4787</v>
          </cell>
        </row>
        <row r="85">
          <cell r="A85" t="str">
            <v xml:space="preserve"> 321  Колбаса Сервелат Пражский ТМ Зареченские, ВЕС ПОКОМ</v>
          </cell>
          <cell r="F85">
            <v>52.314999999999998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3005</v>
          </cell>
          <cell r="F86">
            <v>6842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</v>
          </cell>
          <cell r="F87">
            <v>831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6.91</v>
          </cell>
        </row>
        <row r="89">
          <cell r="A89" t="str">
            <v xml:space="preserve"> 328  Сардельки Сочинки Стародворье ТМ  0,4 кг ПОКОМ</v>
          </cell>
          <cell r="D89">
            <v>1</v>
          </cell>
          <cell r="F89">
            <v>243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2</v>
          </cell>
          <cell r="F90">
            <v>273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1.35</v>
          </cell>
          <cell r="F91">
            <v>1569.3430000000001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27.021000000000001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1</v>
          </cell>
          <cell r="F93">
            <v>332</v>
          </cell>
        </row>
        <row r="94">
          <cell r="A94" t="str">
            <v xml:space="preserve"> 335  Колбаса Сливушка ТМ Вязанка. ВЕС.  ПОКОМ </v>
          </cell>
          <cell r="F94">
            <v>74.400000000000006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3</v>
          </cell>
          <cell r="F95">
            <v>2808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2</v>
          </cell>
          <cell r="F96">
            <v>1823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F97">
            <v>619.58500000000004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F98">
            <v>439.37900000000002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0.85</v>
          </cell>
          <cell r="F99">
            <v>830.01599999999996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F100">
            <v>541.64099999999996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34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32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29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31</v>
          </cell>
        </row>
        <row r="105">
          <cell r="A105" t="str">
            <v xml:space="preserve"> 364  Сардельки Филейские Вязанка ВЕС NDX ТМ Вязанка  ПОКОМ</v>
          </cell>
          <cell r="F105">
            <v>246.874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F106">
            <v>112</v>
          </cell>
        </row>
        <row r="107">
          <cell r="A107" t="str">
            <v xml:space="preserve"> 372  Ветчина Сочинка ТМ Стародворье. ВЕС ПОКОМ</v>
          </cell>
          <cell r="F107">
            <v>45.051000000000002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104.402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182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195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192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</v>
          </cell>
          <cell r="F112">
            <v>1826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7</v>
          </cell>
          <cell r="F113">
            <v>410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9</v>
          </cell>
          <cell r="F114">
            <v>471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7</v>
          </cell>
          <cell r="F115">
            <v>257</v>
          </cell>
        </row>
        <row r="116">
          <cell r="A116" t="str">
            <v xml:space="preserve"> 410  Сосиски Баварские с сыром ТМ Стародворье 0,35 кг. ПОКОМ</v>
          </cell>
          <cell r="F116">
            <v>297</v>
          </cell>
        </row>
        <row r="117">
          <cell r="A117" t="str">
            <v xml:space="preserve"> 412  Сосиски Баварские ТМ Стародворье 0,35 кг ПОКОМ</v>
          </cell>
          <cell r="F117">
            <v>86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2</v>
          </cell>
        </row>
        <row r="119">
          <cell r="A119" t="str">
            <v>1002 Ветчина По Швейцарскому рецепту 0,3 (Знаменский СГЦ)  МК</v>
          </cell>
          <cell r="D119">
            <v>126</v>
          </cell>
          <cell r="F119">
            <v>126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44</v>
          </cell>
          <cell r="F120">
            <v>56.167000000000002</v>
          </cell>
        </row>
        <row r="121">
          <cell r="A121" t="str">
            <v>1004 Рулька свиная бескостная в/к в/у (Знаменский СГЦ) МК</v>
          </cell>
          <cell r="D121">
            <v>36</v>
          </cell>
          <cell r="F121">
            <v>36</v>
          </cell>
        </row>
        <row r="122">
          <cell r="A122" t="str">
            <v>1008 Хлеб печеночный 0,3кг в/у ШТ (Знаменский СГЦ)  МК</v>
          </cell>
          <cell r="D122">
            <v>95</v>
          </cell>
          <cell r="F122">
            <v>109</v>
          </cell>
        </row>
        <row r="123">
          <cell r="A123" t="str">
            <v>3215 ВЕТЧ.МЯСНАЯ Папа может п/о 0.4кг 8шт.    ОСТАНКИНО</v>
          </cell>
          <cell r="D123">
            <v>198</v>
          </cell>
          <cell r="F123">
            <v>198</v>
          </cell>
        </row>
        <row r="124">
          <cell r="A124" t="str">
            <v>3297 СЫТНЫЕ Папа может сар б/о мгс 1*3 СНГ  ОСТАНКИНО</v>
          </cell>
          <cell r="D124">
            <v>114</v>
          </cell>
          <cell r="F124">
            <v>114</v>
          </cell>
        </row>
        <row r="125">
          <cell r="A125" t="str">
            <v>3678 СОЧНЫЕ сос п/о мгс 2*2     ОСТАНКИНО</v>
          </cell>
          <cell r="D125">
            <v>4</v>
          </cell>
          <cell r="F125">
            <v>4</v>
          </cell>
        </row>
        <row r="126">
          <cell r="A126" t="str">
            <v>3812 СОЧНЫЕ сос п/о мгс 2*2  ОСТАНКИНО</v>
          </cell>
          <cell r="D126">
            <v>1672.6</v>
          </cell>
          <cell r="F126">
            <v>1672.6</v>
          </cell>
        </row>
        <row r="127">
          <cell r="A127" t="str">
            <v>4063 МЯСНАЯ Папа может вар п/о_Л   ОСТАНКИНО</v>
          </cell>
          <cell r="D127">
            <v>1537.7</v>
          </cell>
          <cell r="F127">
            <v>1537.7</v>
          </cell>
        </row>
        <row r="128">
          <cell r="A128" t="str">
            <v>4117 ЭКСТРА Папа может с/к в/у_Л   ОСТАНКИНО</v>
          </cell>
          <cell r="D128">
            <v>31</v>
          </cell>
          <cell r="F128">
            <v>31</v>
          </cell>
        </row>
        <row r="129">
          <cell r="A129" t="str">
            <v>4342 Салями Финская п/к в/у ОСТАНКИНО</v>
          </cell>
          <cell r="D129">
            <v>302</v>
          </cell>
          <cell r="F129">
            <v>302</v>
          </cell>
        </row>
        <row r="130">
          <cell r="A130" t="str">
            <v>4574 Мясная со шпиком Папа может вар п/о ОСТАНКИНО</v>
          </cell>
          <cell r="D130">
            <v>110.9</v>
          </cell>
          <cell r="F130">
            <v>110.9</v>
          </cell>
        </row>
        <row r="131">
          <cell r="A131" t="str">
            <v>4614 ВЕТЧ.ЛЮБИТЕЛЬСКАЯ п/о _ ОСТАНКИНО</v>
          </cell>
          <cell r="D131">
            <v>166.8</v>
          </cell>
          <cell r="F131">
            <v>166.8</v>
          </cell>
        </row>
        <row r="132">
          <cell r="A132" t="str">
            <v>4813 ФИЛЕЙНАЯ Папа может вар п/о_Л   ОСТАНКИНО</v>
          </cell>
          <cell r="D132">
            <v>518.35</v>
          </cell>
          <cell r="F132">
            <v>518.35</v>
          </cell>
        </row>
        <row r="133">
          <cell r="A133" t="str">
            <v>4993 САЛЯМИ ИТАЛЬЯНСКАЯ с/к в/у 1/250*8_120c ОСТАНКИНО</v>
          </cell>
          <cell r="D133">
            <v>411</v>
          </cell>
          <cell r="F133">
            <v>411</v>
          </cell>
        </row>
        <row r="134">
          <cell r="A134" t="str">
            <v>5246 ДОКТОРСКАЯ ПРЕМИУМ вар б/о мгс_30с ОСТАНКИНО</v>
          </cell>
          <cell r="D134">
            <v>36</v>
          </cell>
          <cell r="F134">
            <v>36</v>
          </cell>
        </row>
        <row r="135">
          <cell r="A135" t="str">
            <v>5247 РУССКАЯ ПРЕМИУМ вар б/о мгс_30с ОСТАНКИНО</v>
          </cell>
          <cell r="D135">
            <v>72.900000000000006</v>
          </cell>
          <cell r="F135">
            <v>72.900000000000006</v>
          </cell>
        </row>
        <row r="136">
          <cell r="A136" t="str">
            <v>5336 ОСОБАЯ вар п/о  ОСТАНКИНО</v>
          </cell>
          <cell r="D136">
            <v>72.400000000000006</v>
          </cell>
          <cell r="F136">
            <v>72.400000000000006</v>
          </cell>
        </row>
        <row r="137">
          <cell r="A137" t="str">
            <v>5337 ОСОБАЯ СО ШПИКОМ вар п/о  ОСТАНКИНО</v>
          </cell>
          <cell r="D137">
            <v>27.3</v>
          </cell>
          <cell r="F137">
            <v>27.3</v>
          </cell>
        </row>
        <row r="138">
          <cell r="A138" t="str">
            <v>5341 СЕРВЕЛАТ ОХОТНИЧИЙ в/к в/у  ОСТАНКИНО</v>
          </cell>
          <cell r="D138">
            <v>305.35000000000002</v>
          </cell>
          <cell r="F138">
            <v>305.35000000000002</v>
          </cell>
        </row>
        <row r="139">
          <cell r="A139" t="str">
            <v>5483 ЭКСТРА Папа может с/к в/у 1/250 8шт.   ОСТАНКИНО</v>
          </cell>
          <cell r="D139">
            <v>562</v>
          </cell>
          <cell r="F139">
            <v>562</v>
          </cell>
        </row>
        <row r="140">
          <cell r="A140" t="str">
            <v>5544 Сервелат Финский в/к в/у_45с НОВАЯ ОСТАНКИНО</v>
          </cell>
          <cell r="D140">
            <v>687.3</v>
          </cell>
          <cell r="F140">
            <v>687.3</v>
          </cell>
        </row>
        <row r="141">
          <cell r="A141" t="str">
            <v>5682 САЛЯМИ МЕЛКОЗЕРНЕНАЯ с/к в/у 1/120_60с   ОСТАНКИНО</v>
          </cell>
          <cell r="D141">
            <v>1378</v>
          </cell>
          <cell r="F141">
            <v>1378</v>
          </cell>
        </row>
        <row r="142">
          <cell r="A142" t="str">
            <v>5706 АРОМАТНАЯ Папа может с/к в/у 1/250 8шт.  ОСТАНКИНО</v>
          </cell>
          <cell r="D142">
            <v>641</v>
          </cell>
          <cell r="F142">
            <v>641</v>
          </cell>
        </row>
        <row r="143">
          <cell r="A143" t="str">
            <v>5708 ПОСОЛЬСКАЯ Папа может с/к в/у ОСТАНКИНО</v>
          </cell>
          <cell r="D143">
            <v>54.4</v>
          </cell>
          <cell r="F143">
            <v>54.4</v>
          </cell>
        </row>
        <row r="144">
          <cell r="A144" t="str">
            <v>5820 СЛИВОЧНЫЕ Папа может сос п/о мгс 2*2_45с   ОСТАНКИНО</v>
          </cell>
          <cell r="D144">
            <v>67</v>
          </cell>
          <cell r="F144">
            <v>67</v>
          </cell>
        </row>
        <row r="145">
          <cell r="A145" t="str">
            <v>5851 ЭКСТРА Папа может вар п/о   ОСТАНКИНО</v>
          </cell>
          <cell r="D145">
            <v>375.35</v>
          </cell>
          <cell r="F145">
            <v>375.35</v>
          </cell>
        </row>
        <row r="146">
          <cell r="A146" t="str">
            <v>5931 ОХОТНИЧЬЯ Папа может с/к в/у 1/220 8шт.   ОСТАНКИНО</v>
          </cell>
          <cell r="D146">
            <v>477</v>
          </cell>
          <cell r="F146">
            <v>477</v>
          </cell>
        </row>
        <row r="147">
          <cell r="A147" t="str">
            <v>5981 МОЛОЧНЫЕ ТРАДИЦ. сос п/о мгс 1*6_45с   ОСТАНКИНО</v>
          </cell>
          <cell r="D147">
            <v>93.2</v>
          </cell>
          <cell r="F147">
            <v>93.2</v>
          </cell>
        </row>
        <row r="148">
          <cell r="A148" t="str">
            <v>5992 ВРЕМЯ ОКРОШКИ Папа может вар п/о 0.4кг   ОСТАНКИНО</v>
          </cell>
          <cell r="D148">
            <v>1</v>
          </cell>
          <cell r="F148">
            <v>1</v>
          </cell>
        </row>
        <row r="149">
          <cell r="A149" t="str">
            <v>6041 МОЛОЧНЫЕ К ЗАВТРАКУ сос п/о мгс 1*3  ОСТАНКИНО</v>
          </cell>
          <cell r="D149">
            <v>215.3</v>
          </cell>
          <cell r="F149">
            <v>215.3</v>
          </cell>
        </row>
        <row r="150">
          <cell r="A150" t="str">
            <v>6042 МОЛОЧНЫЕ К ЗАВТРАКУ сос п/о в/у 0.4кг   ОСТАНКИНО</v>
          </cell>
          <cell r="D150">
            <v>1068</v>
          </cell>
          <cell r="F150">
            <v>1075</v>
          </cell>
        </row>
        <row r="151">
          <cell r="A151" t="str">
            <v>6113 СОЧНЫЕ сос п/о мгс 1*6_Ашан  ОСТАНКИНО</v>
          </cell>
          <cell r="D151">
            <v>1549.1</v>
          </cell>
          <cell r="F151">
            <v>1550.127</v>
          </cell>
        </row>
        <row r="152">
          <cell r="A152" t="str">
            <v>6123 МОЛОЧНЫЕ КЛАССИЧЕСКИЕ ПМ сос п/о мгс 2*4   ОСТАНКИНО</v>
          </cell>
          <cell r="D152">
            <v>458</v>
          </cell>
          <cell r="F152">
            <v>458</v>
          </cell>
        </row>
        <row r="153">
          <cell r="A153" t="str">
            <v>6144 МОЛОЧНЫЕ ТРАДИЦ сос п/о в/у 1/360 (1+1) ОСТАНКИНО</v>
          </cell>
          <cell r="D153">
            <v>100</v>
          </cell>
          <cell r="F153">
            <v>100</v>
          </cell>
        </row>
        <row r="154">
          <cell r="A154" t="str">
            <v>6158 ВРЕМЯ ОЛИВЬЕ Папа может вар п/о 0.4кг   ОСТАНКИНО</v>
          </cell>
          <cell r="D154">
            <v>135</v>
          </cell>
          <cell r="F154">
            <v>135</v>
          </cell>
        </row>
        <row r="155">
          <cell r="A155" t="str">
            <v>6212 СЕРВЕЛАТ ФИНСКИЙ СН в/к в/у  ОСТАНКИНО</v>
          </cell>
          <cell r="D155">
            <v>23.4</v>
          </cell>
          <cell r="F155">
            <v>23.4</v>
          </cell>
        </row>
        <row r="156">
          <cell r="A156" t="str">
            <v>6213 СЕРВЕЛАТ ФИНСКИЙ СН в/к в/у 0.35кг 8шт.  ОСТАНКИНО</v>
          </cell>
          <cell r="D156">
            <v>236</v>
          </cell>
          <cell r="F156">
            <v>236</v>
          </cell>
        </row>
        <row r="157">
          <cell r="A157" t="str">
            <v>6215 СЕРВЕЛАТ ОРЕХОВЫЙ СН в/к в/у 0.35кг 8шт  ОСТАНКИНО</v>
          </cell>
          <cell r="D157">
            <v>136</v>
          </cell>
          <cell r="F157">
            <v>136</v>
          </cell>
        </row>
        <row r="158">
          <cell r="A158" t="str">
            <v>6217 ШПИКАЧКИ ДОМАШНИЕ СН п/о мгс 0.4кг 8шт.  ОСТАНКИНО</v>
          </cell>
          <cell r="D158">
            <v>173</v>
          </cell>
          <cell r="F158">
            <v>173</v>
          </cell>
        </row>
        <row r="159">
          <cell r="A159" t="str">
            <v>6225 ИМПЕРСКАЯ И БАЛЫКОВАЯ в/к с/н мгс 1/90  ОСТАНКИНО</v>
          </cell>
          <cell r="D159">
            <v>107</v>
          </cell>
          <cell r="F159">
            <v>107</v>
          </cell>
        </row>
        <row r="160">
          <cell r="A160" t="str">
            <v>6227 МОЛОЧНЫЕ ТРАДИЦ. сос п/о мгс 0.6кг LTF  ОСТАНКИНО</v>
          </cell>
          <cell r="D160">
            <v>109</v>
          </cell>
          <cell r="F160">
            <v>109</v>
          </cell>
        </row>
        <row r="161">
          <cell r="A161" t="str">
            <v>6228 МЯСНОЕ АССОРТИ к/з с/н мгс 1/90 10шт.  ОСТАНКИНО</v>
          </cell>
          <cell r="D161">
            <v>166</v>
          </cell>
          <cell r="F161">
            <v>166</v>
          </cell>
        </row>
        <row r="162">
          <cell r="A162" t="str">
            <v>6241 ХОТ-ДОГ Папа может сос п/о мгс 0.38кг  ОСТАНКИНО</v>
          </cell>
          <cell r="D162">
            <v>76</v>
          </cell>
          <cell r="F162">
            <v>76</v>
          </cell>
        </row>
        <row r="163">
          <cell r="A163" t="str">
            <v>6247 ДОМАШНЯЯ Папа может вар п/о 0,4кг 8шт.  ОСТАНКИНО</v>
          </cell>
          <cell r="D163">
            <v>207</v>
          </cell>
          <cell r="F163">
            <v>207</v>
          </cell>
        </row>
        <row r="164">
          <cell r="A164" t="str">
            <v>6259 К ЧАЮ Советское наследие вар н/о мгс  ОСТАНКИНО</v>
          </cell>
          <cell r="D164">
            <v>14.8</v>
          </cell>
          <cell r="F164">
            <v>14.8</v>
          </cell>
        </row>
        <row r="165">
          <cell r="A165" t="str">
            <v>6268 ГОВЯЖЬЯ Папа может вар п/о 0,4кг 8 шт.  ОСТАНКИНО</v>
          </cell>
          <cell r="D165">
            <v>382</v>
          </cell>
          <cell r="F165">
            <v>382</v>
          </cell>
        </row>
        <row r="166">
          <cell r="A166" t="str">
            <v>6279 КОРЕЙКА ПО-ОСТ.к/в в/с с/н в/у 1/150_45с  ОСТАНКИНО</v>
          </cell>
          <cell r="D166">
            <v>24</v>
          </cell>
          <cell r="F166">
            <v>24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1980</v>
          </cell>
          <cell r="F168">
            <v>1980</v>
          </cell>
        </row>
        <row r="169">
          <cell r="A169" t="str">
            <v>6301 БАЛЫКОВАЯ СН в/к в/у  ОСТАНКИНО</v>
          </cell>
          <cell r="D169">
            <v>30.8</v>
          </cell>
          <cell r="F169">
            <v>30.8</v>
          </cell>
        </row>
        <row r="170">
          <cell r="A170" t="str">
            <v>6302 БАЛЫКОВАЯ СН в/к в/у 0.35кг 8шт.  ОСТАНКИНО</v>
          </cell>
          <cell r="D170">
            <v>99</v>
          </cell>
          <cell r="F170">
            <v>99</v>
          </cell>
        </row>
        <row r="171">
          <cell r="A171" t="str">
            <v>6303 МЯСНЫЕ Папа может сос п/о мгс 1.5*3  ОСТАНКИНО</v>
          </cell>
          <cell r="D171">
            <v>238</v>
          </cell>
          <cell r="F171">
            <v>239.54900000000001</v>
          </cell>
        </row>
        <row r="172">
          <cell r="A172" t="str">
            <v>6325 ДОКТОРСКАЯ ПРЕМИУМ вар п/о 0.4кг 8шт.  ОСТАНКИНО</v>
          </cell>
          <cell r="D172">
            <v>538</v>
          </cell>
          <cell r="F172">
            <v>538</v>
          </cell>
        </row>
        <row r="173">
          <cell r="A173" t="str">
            <v>6333 МЯСНАЯ Папа может вар п/о 0.4кг 8шт.  ОСТАНКИНО</v>
          </cell>
          <cell r="D173">
            <v>7490</v>
          </cell>
          <cell r="F173">
            <v>7491</v>
          </cell>
        </row>
        <row r="174">
          <cell r="A174" t="str">
            <v>6353 ЭКСТРА Папа может вар п/о 0.4кг 8шт.  ОСТАНКИНО</v>
          </cell>
          <cell r="D174">
            <v>2003</v>
          </cell>
          <cell r="F174">
            <v>2005</v>
          </cell>
        </row>
        <row r="175">
          <cell r="A175" t="str">
            <v>6392 ФИЛЕЙНАЯ Папа может вар п/о 0.4кг. ОСТАНКИНО</v>
          </cell>
          <cell r="D175">
            <v>4261</v>
          </cell>
          <cell r="F175">
            <v>4264</v>
          </cell>
        </row>
        <row r="176">
          <cell r="A176" t="str">
            <v>6407 ЧЕСНОЧНАЯ п/к в/у срез 0.35кг 8шт.   ОСТАНКИНО</v>
          </cell>
          <cell r="D176">
            <v>1</v>
          </cell>
          <cell r="F176">
            <v>1</v>
          </cell>
        </row>
        <row r="177">
          <cell r="A177" t="str">
            <v>6427 КЛАССИЧЕСКАЯ ПМ вар п/о 0.35кг 8шт. ОСТАНКИНО</v>
          </cell>
          <cell r="D177">
            <v>1152</v>
          </cell>
          <cell r="F177">
            <v>1152</v>
          </cell>
        </row>
        <row r="178">
          <cell r="A178" t="str">
            <v>6438 БОГАТЫРСКИЕ Папа Может сос п/о в/у 0,3кг  ОСТАНКИНО</v>
          </cell>
          <cell r="D178">
            <v>472</v>
          </cell>
          <cell r="F178">
            <v>472</v>
          </cell>
        </row>
        <row r="179">
          <cell r="A179" t="str">
            <v>6448 СВИНИНА МАДЕРА с/к с/н в/у 1/100 10шт.   ОСТАНКИНО</v>
          </cell>
          <cell r="D179">
            <v>209</v>
          </cell>
          <cell r="F179">
            <v>209</v>
          </cell>
        </row>
        <row r="180">
          <cell r="A180" t="str">
            <v>6450 БЕКОН с/к с/н в/у 1/100 10шт.  ОСТАНКИНО</v>
          </cell>
          <cell r="D180">
            <v>309</v>
          </cell>
          <cell r="F180">
            <v>309</v>
          </cell>
        </row>
        <row r="181">
          <cell r="A181" t="str">
            <v>6453 ЭКСТРА Папа может с/к с/н в/у 1/100 14шт.   ОСТАНКИНО</v>
          </cell>
          <cell r="D181">
            <v>902</v>
          </cell>
          <cell r="F181">
            <v>902</v>
          </cell>
        </row>
        <row r="182">
          <cell r="A182" t="str">
            <v>6454 АРОМАТНАЯ с/к с/н в/у 1/100 14шт.  ОСТАНКИНО</v>
          </cell>
          <cell r="D182">
            <v>670</v>
          </cell>
          <cell r="F182">
            <v>670</v>
          </cell>
        </row>
        <row r="183">
          <cell r="A183" t="str">
            <v>6475 С СЫРОМ Папа может сос ц/о мгс 0.4кг6шт  ОСТАНКИНО</v>
          </cell>
          <cell r="D183">
            <v>250</v>
          </cell>
          <cell r="F183">
            <v>250</v>
          </cell>
        </row>
        <row r="184">
          <cell r="A184" t="str">
            <v>6527 ШПИКАЧКИ СОЧНЫЕ ПМ сар б/о мгс 1*3 45с ОСТАНКИНО</v>
          </cell>
          <cell r="D184">
            <v>406</v>
          </cell>
          <cell r="F184">
            <v>406</v>
          </cell>
        </row>
        <row r="185">
          <cell r="A185" t="str">
            <v>6562 СЕРВЕЛАТ КАРЕЛЬСКИЙ СН в/к в/у 0,28кг  ОСТАНКИНО</v>
          </cell>
          <cell r="D185">
            <v>615</v>
          </cell>
          <cell r="F185">
            <v>615</v>
          </cell>
        </row>
        <row r="186">
          <cell r="A186" t="str">
            <v>6563 СЛИВОЧНЫЕ СН сос п/о мгс 1*6  ОСТАНКИНО</v>
          </cell>
          <cell r="D186">
            <v>63</v>
          </cell>
          <cell r="F186">
            <v>63</v>
          </cell>
        </row>
        <row r="187">
          <cell r="A187" t="str">
            <v>6589 МОЛОЧНЫЕ ГОСТ СН сос п/о мгс 0.41кг 10шт  ОСТАНКИНО</v>
          </cell>
          <cell r="D187">
            <v>175</v>
          </cell>
          <cell r="F187">
            <v>175</v>
          </cell>
        </row>
        <row r="188">
          <cell r="A188" t="str">
            <v>6590 СЛИВОЧНЫЕ СН сос п/о мгс 0.41кг 10шт.  ОСТАНКИНО</v>
          </cell>
          <cell r="D188">
            <v>448</v>
          </cell>
          <cell r="F188">
            <v>448</v>
          </cell>
        </row>
        <row r="189">
          <cell r="A189" t="str">
            <v>6592 ДОКТОРСКАЯ СН вар п/о  ОСТАНКИНО</v>
          </cell>
          <cell r="D189">
            <v>56.3</v>
          </cell>
          <cell r="F189">
            <v>56.3</v>
          </cell>
        </row>
        <row r="190">
          <cell r="A190" t="str">
            <v>6593 ДОКТОРСКАЯ СН вар п/о 0.45кг 8шт.  ОСТАНКИНО</v>
          </cell>
          <cell r="D190">
            <v>191</v>
          </cell>
          <cell r="F190">
            <v>191</v>
          </cell>
        </row>
        <row r="191">
          <cell r="A191" t="str">
            <v>6594 МОЛОЧНАЯ СН вар п/о  ОСТАНКИНО</v>
          </cell>
          <cell r="D191">
            <v>53.25</v>
          </cell>
          <cell r="F191">
            <v>53.25</v>
          </cell>
        </row>
        <row r="192">
          <cell r="A192" t="str">
            <v>6595 МОЛОЧНАЯ СН вар п/о 0.45кг 8шт.  ОСТАНКИНО</v>
          </cell>
          <cell r="D192">
            <v>184</v>
          </cell>
          <cell r="F192">
            <v>184</v>
          </cell>
        </row>
        <row r="193">
          <cell r="A193" t="str">
            <v>6597 РУССКАЯ СН вар п/о 0.45кг 8шт.  ОСТАНКИНО</v>
          </cell>
          <cell r="D193">
            <v>6</v>
          </cell>
          <cell r="F193">
            <v>6</v>
          </cell>
        </row>
        <row r="194">
          <cell r="A194" t="str">
            <v>6601 ГОВЯЖЬИ СН сос п/о мгс 1*6  ОСТАНКИНО</v>
          </cell>
          <cell r="D194">
            <v>127</v>
          </cell>
          <cell r="F194">
            <v>127</v>
          </cell>
        </row>
        <row r="195">
          <cell r="A195" t="str">
            <v>6606 СЫТНЫЕ Папа может сар б/о мгс 1*3 45с  ОСТАНКИНО</v>
          </cell>
          <cell r="D195">
            <v>2</v>
          </cell>
          <cell r="F195">
            <v>2.9860000000000002</v>
          </cell>
        </row>
        <row r="196">
          <cell r="A196" t="str">
            <v>6641 СЛИВОЧНЫЕ ПМ сос п/о мгс 0,41кг 10шт.  ОСТАНКИНО</v>
          </cell>
          <cell r="D196">
            <v>2</v>
          </cell>
          <cell r="F196">
            <v>2</v>
          </cell>
        </row>
        <row r="197">
          <cell r="A197" t="str">
            <v>6644 СОЧНЫЕ ПМ сос п/о мгс 0,41кг 10шт.  ОСТАНКИНО</v>
          </cell>
          <cell r="D197">
            <v>42</v>
          </cell>
          <cell r="F197">
            <v>48</v>
          </cell>
        </row>
        <row r="198">
          <cell r="A198" t="str">
            <v>6645 ВЕТЧ.КЛАССИЧЕСКАЯ СН п/о 0.8кг 4шт.  ОСТАНКИНО</v>
          </cell>
          <cell r="D198">
            <v>41</v>
          </cell>
          <cell r="F198">
            <v>41</v>
          </cell>
        </row>
        <row r="199">
          <cell r="A199" t="str">
            <v>6648 СОЧНЫЕ Папа может сар п/о мгс 1*3  ОСТАНКИНО</v>
          </cell>
          <cell r="D199">
            <v>23</v>
          </cell>
          <cell r="F199">
            <v>23</v>
          </cell>
        </row>
        <row r="200">
          <cell r="A200" t="str">
            <v>6650 СОЧНЫЕ С СЫРОМ ПМ сар п/о мгс 1*3  ОСТАНКИНО</v>
          </cell>
          <cell r="D200">
            <v>22</v>
          </cell>
          <cell r="F200">
            <v>22</v>
          </cell>
        </row>
        <row r="201">
          <cell r="A201" t="str">
            <v>6658 АРОМАТНАЯ С ЧЕСНОЧКОМ СН в/к мтс 0.330кг  ОСТАНКИНО</v>
          </cell>
          <cell r="D201">
            <v>12</v>
          </cell>
          <cell r="F201">
            <v>12</v>
          </cell>
        </row>
        <row r="202">
          <cell r="A202" t="str">
            <v>6661 СОЧНЫЙ ГРИЛЬ ПМ сос п/о мгс 1.5*4_Маяк  ОСТАНКИНО</v>
          </cell>
          <cell r="D202">
            <v>73.5</v>
          </cell>
          <cell r="F202">
            <v>73.5</v>
          </cell>
        </row>
        <row r="203">
          <cell r="A203" t="str">
            <v>6666 БОЯНСКАЯ Папа может п/к в/у 0,28кг 8 шт. ОСТАНКИНО</v>
          </cell>
          <cell r="D203">
            <v>1165</v>
          </cell>
          <cell r="F203">
            <v>1174</v>
          </cell>
        </row>
        <row r="204">
          <cell r="A204" t="str">
            <v>6669 ВЕНСКАЯ САЛЯМИ п/к в/у 0.28кг 8шт  ОСТАНКИНО</v>
          </cell>
          <cell r="D204">
            <v>722</v>
          </cell>
          <cell r="F204">
            <v>722</v>
          </cell>
        </row>
        <row r="205">
          <cell r="A205" t="str">
            <v>6683 СЕРВЕЛАТ ЗЕРНИСТЫЙ ПМ в/к в/у 0,35кг  ОСТАНКИНО</v>
          </cell>
          <cell r="D205">
            <v>2122</v>
          </cell>
          <cell r="F205">
            <v>2136</v>
          </cell>
        </row>
        <row r="206">
          <cell r="A206" t="str">
            <v>6684 СЕРВЕЛАТ КАРЕЛЬСКИЙ ПМ в/к в/у 0.28кг  ОСТАНКИНО</v>
          </cell>
          <cell r="D206">
            <v>2177</v>
          </cell>
          <cell r="F206">
            <v>2185</v>
          </cell>
        </row>
        <row r="207">
          <cell r="A207" t="str">
            <v>6689 СЕРВЕЛАТ ОХОТНИЧИЙ ПМ в/к в/у 0,35кг 8шт  ОСТАНКИНО</v>
          </cell>
          <cell r="D207">
            <v>5112</v>
          </cell>
          <cell r="F207">
            <v>5121</v>
          </cell>
        </row>
        <row r="208">
          <cell r="A208" t="str">
            <v>6692 СЕРВЕЛАТ ПРИМА в/к в/у 0.28кг 8шт.  ОСТАНКИНО</v>
          </cell>
          <cell r="D208">
            <v>762</v>
          </cell>
          <cell r="F208">
            <v>762</v>
          </cell>
        </row>
        <row r="209">
          <cell r="A209" t="str">
            <v>6697 СЕРВЕЛАТ ФИНСКИЙ ПМ в/к в/у 0,35кг 8шт.  ОСТАНКИНО</v>
          </cell>
          <cell r="D209">
            <v>5995</v>
          </cell>
          <cell r="F209">
            <v>5999</v>
          </cell>
        </row>
        <row r="210">
          <cell r="A210" t="str">
            <v>6713 СОЧНЫЙ ГРИЛЬ ПМ сос п/о мгс 0.41кг 8шт.  ОСТАНКИНО</v>
          </cell>
          <cell r="D210">
            <v>1678</v>
          </cell>
          <cell r="F210">
            <v>1678</v>
          </cell>
        </row>
        <row r="211">
          <cell r="A211" t="str">
            <v>6716 ОСОБАЯ Коровино (в сетке) 0.5кг 8шт.  ОСТАНКИНО</v>
          </cell>
          <cell r="D211">
            <v>163</v>
          </cell>
          <cell r="F211">
            <v>163</v>
          </cell>
        </row>
        <row r="212">
          <cell r="A212" t="str">
            <v>6722 СОЧНЫЕ ПМ сос п/о мгс 0,41кг 10шт.  ОСТАНКИНО</v>
          </cell>
          <cell r="D212">
            <v>5629</v>
          </cell>
          <cell r="F212">
            <v>5629</v>
          </cell>
        </row>
        <row r="213">
          <cell r="A213" t="str">
            <v>6726 СЛИВОЧНЫЕ ПМ сос п/о мгс 0.41кг 10шт.  ОСТАНКИНО</v>
          </cell>
          <cell r="D213">
            <v>1768</v>
          </cell>
          <cell r="F213">
            <v>1768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277</v>
          </cell>
          <cell r="F215">
            <v>277</v>
          </cell>
        </row>
        <row r="216">
          <cell r="A216" t="str">
            <v>БОНУС МОЛОЧНЫЕ ТРАДИЦ. сос п/о мгс 0.6кг_UZ (6083)</v>
          </cell>
          <cell r="D216">
            <v>584</v>
          </cell>
          <cell r="F216">
            <v>584</v>
          </cell>
        </row>
        <row r="217">
          <cell r="A217" t="str">
            <v>БОНУС МОЛОЧНЫЕ ТРАДИЦ. сос п/о мгс 1*6_UZ (6082)</v>
          </cell>
          <cell r="D217">
            <v>207</v>
          </cell>
          <cell r="F217">
            <v>207</v>
          </cell>
        </row>
        <row r="218">
          <cell r="A218" t="str">
            <v>БОНУС СОЧНЫЕ сос п/о мгс 0.41кг_UZ (6087)  ОСТАНКИНО</v>
          </cell>
          <cell r="D218">
            <v>527</v>
          </cell>
          <cell r="F218">
            <v>527</v>
          </cell>
        </row>
        <row r="219">
          <cell r="A219" t="str">
            <v>БОНУС СОЧНЫЕ сос п/о мгс 1*6_UZ (6088)  ОСТАНКИНО</v>
          </cell>
          <cell r="D219">
            <v>139</v>
          </cell>
          <cell r="F219">
            <v>139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807</v>
          </cell>
        </row>
        <row r="221">
          <cell r="A221" t="str">
            <v>БОНУС_283  Сосиски Сочинки, ВЕС, ТМ Стародворье ПОКОМ</v>
          </cell>
          <cell r="F221">
            <v>310.81400000000002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142.06700000000001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328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249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181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78</v>
          </cell>
          <cell r="F226">
            <v>82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288</v>
          </cell>
        </row>
        <row r="228">
          <cell r="A228" t="str">
            <v>Бутербродная вареная 0,47 кг шт.  СПК</v>
          </cell>
          <cell r="D228">
            <v>187</v>
          </cell>
          <cell r="F228">
            <v>187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5</v>
          </cell>
        </row>
        <row r="230">
          <cell r="A230" t="str">
            <v>Вацлавская вареная 400 гр.шт.  СПК</v>
          </cell>
          <cell r="D230">
            <v>91</v>
          </cell>
          <cell r="F230">
            <v>91</v>
          </cell>
        </row>
        <row r="231">
          <cell r="A231" t="str">
            <v>Вацлавская вареная ВЕС СПК</v>
          </cell>
          <cell r="D231">
            <v>2</v>
          </cell>
          <cell r="F231">
            <v>2</v>
          </cell>
        </row>
        <row r="232">
          <cell r="A232" t="str">
            <v>Вацлавская п/к (черева) 390 гр.шт. термоус.пак  СПК</v>
          </cell>
          <cell r="D232">
            <v>49</v>
          </cell>
          <cell r="F232">
            <v>49</v>
          </cell>
        </row>
        <row r="233">
          <cell r="A233" t="str">
            <v>Ветчина Вацлавская 400 гр.шт.  СПК</v>
          </cell>
          <cell r="D233">
            <v>16</v>
          </cell>
          <cell r="F233">
            <v>16</v>
          </cell>
        </row>
        <row r="234">
          <cell r="A234" t="str">
            <v>Ветчина Московская ПГН от 0 до +6 60сут ВЕС МИКОЯН</v>
          </cell>
          <cell r="D234">
            <v>20.6</v>
          </cell>
          <cell r="F234">
            <v>20.6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</v>
          </cell>
          <cell r="F235">
            <v>198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1314</v>
          </cell>
          <cell r="F236">
            <v>2774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736</v>
          </cell>
          <cell r="F237">
            <v>1518</v>
          </cell>
        </row>
        <row r="238">
          <cell r="A238" t="str">
            <v>Готовые чебуреки с мясом ТМ Горячая штучка 0,09 кг флоу-пак ПОКОМ</v>
          </cell>
          <cell r="F238">
            <v>236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23.82</v>
          </cell>
        </row>
        <row r="240">
          <cell r="A240" t="str">
            <v>Дельгаро с/в "Эликатессе" 140 гр.шт.  СПК</v>
          </cell>
          <cell r="D240">
            <v>86</v>
          </cell>
          <cell r="F240">
            <v>86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326</v>
          </cell>
          <cell r="F241">
            <v>326</v>
          </cell>
        </row>
        <row r="242">
          <cell r="A242" t="str">
            <v>Докторская вареная в/с 0,47 кг шт.  СПК</v>
          </cell>
          <cell r="D242">
            <v>147</v>
          </cell>
          <cell r="F242">
            <v>147</v>
          </cell>
        </row>
        <row r="243">
          <cell r="A243" t="str">
            <v>Докторская вареная термоус.пак. "Высокий вкус"  СПК</v>
          </cell>
          <cell r="D243">
            <v>146</v>
          </cell>
          <cell r="F243">
            <v>146</v>
          </cell>
        </row>
        <row r="244">
          <cell r="A244" t="str">
            <v>Жар-боллы с курочкой и сыром, ВЕС ТМ Зареченские  ПОКОМ</v>
          </cell>
          <cell r="F244">
            <v>131.80000000000001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219.101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33.299999999999997</v>
          </cell>
        </row>
        <row r="247">
          <cell r="A247" t="str">
            <v>Жар-ладушки с яблоком и грушей ТМ Зареченские ВЕС ПОКОМ</v>
          </cell>
          <cell r="D247">
            <v>3.7</v>
          </cell>
          <cell r="F247">
            <v>39.1</v>
          </cell>
        </row>
        <row r="248">
          <cell r="A248" t="str">
            <v>ЖАР-мени ВЕС ТМ Зареченские  ПОКОМ</v>
          </cell>
          <cell r="F248">
            <v>108.5</v>
          </cell>
        </row>
        <row r="249">
          <cell r="A249" t="str">
            <v>Жар-мени с картофелем и сочной грудинкой ТМ Зареченские ВЕС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37.25</v>
          </cell>
          <cell r="F250">
            <v>37.25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65</v>
          </cell>
          <cell r="F251">
            <v>75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55</v>
          </cell>
          <cell r="F252">
            <v>53</v>
          </cell>
        </row>
        <row r="253">
          <cell r="A253" t="str">
            <v>Классика с/к 235 гр.шт. "Высокий вкус"  СПК</v>
          </cell>
          <cell r="D253">
            <v>158</v>
          </cell>
          <cell r="F253">
            <v>158</v>
          </cell>
        </row>
        <row r="254">
          <cell r="A254" t="str">
            <v>Классическая с/к "Сибирский стандарт" 560 гр.шт.  СПК</v>
          </cell>
          <cell r="D254">
            <v>3600</v>
          </cell>
          <cell r="F254">
            <v>3600</v>
          </cell>
        </row>
        <row r="255">
          <cell r="A255" t="str">
            <v>КЛБ С/К БРАУНШВЕЙКСКАЯ ПОЛУСУХ. МЯСН. ПРОД.КАТ.А В/У 300 гр  Клин</v>
          </cell>
          <cell r="D255">
            <v>1</v>
          </cell>
          <cell r="F255">
            <v>1</v>
          </cell>
        </row>
        <row r="256">
          <cell r="A256" t="str">
            <v>КЛБ С/К ЗЕРНИСТАЯ МЯСН. ПРОД.КАТ.Б В/У 300 гр  Клин</v>
          </cell>
          <cell r="D256">
            <v>8</v>
          </cell>
          <cell r="F256">
            <v>8</v>
          </cell>
        </row>
        <row r="257">
          <cell r="A257" t="str">
            <v>КЛБ С/К ИСПАНСКАЯ 280г  Клин</v>
          </cell>
          <cell r="D257">
            <v>16</v>
          </cell>
          <cell r="F257">
            <v>16</v>
          </cell>
        </row>
        <row r="258">
          <cell r="A258" t="str">
            <v>КЛБ С/К КОНЬЯЧНАЯ 210Г В/У МЯСН ПРОД ЧК  Клин</v>
          </cell>
          <cell r="D258">
            <v>12</v>
          </cell>
          <cell r="F258">
            <v>12</v>
          </cell>
        </row>
        <row r="259">
          <cell r="A259" t="str">
            <v>КЛБ С/К САЛЬЧИЧОН 280Г В/У МЯСН ПРОД ЧК  Клин</v>
          </cell>
          <cell r="D259">
            <v>14</v>
          </cell>
          <cell r="F259">
            <v>14</v>
          </cell>
        </row>
        <row r="260">
          <cell r="A260" t="str">
            <v>КЛБ С/К СЕРВЕЛАТ ЧЕРНЫЙ КАБАН 210Г В/У МЯСН ПРОД  Клин</v>
          </cell>
          <cell r="D260">
            <v>27</v>
          </cell>
          <cell r="F260">
            <v>27</v>
          </cell>
        </row>
        <row r="261">
          <cell r="A261" t="str">
            <v>Колб.Марочная с/к в/у  ВЕС МИКОЯН</v>
          </cell>
          <cell r="D261">
            <v>21</v>
          </cell>
          <cell r="F261">
            <v>21</v>
          </cell>
        </row>
        <row r="262">
          <cell r="A262" t="str">
            <v>Колб.Серв.Коньячный в/к срез термо шт 350г. МИКОЯН</v>
          </cell>
          <cell r="D262">
            <v>25</v>
          </cell>
          <cell r="F262">
            <v>25</v>
          </cell>
        </row>
        <row r="263">
          <cell r="A263" t="str">
            <v>Колб.Серв.Талинский в/к термо. ВЕС МИКОЯН</v>
          </cell>
          <cell r="D263">
            <v>27</v>
          </cell>
          <cell r="F263">
            <v>27</v>
          </cell>
        </row>
        <row r="264">
          <cell r="A264" t="str">
            <v>Колбаса Кремлевская с/к в/у. ВЕС МИКОЯН</v>
          </cell>
          <cell r="D264">
            <v>27</v>
          </cell>
          <cell r="F264">
            <v>27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648</v>
          </cell>
          <cell r="F265">
            <v>648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674</v>
          </cell>
          <cell r="F266">
            <v>674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329</v>
          </cell>
          <cell r="F267">
            <v>329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273</v>
          </cell>
          <cell r="F268">
            <v>277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11</v>
          </cell>
          <cell r="F269">
            <v>11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7</v>
          </cell>
          <cell r="F270">
            <v>409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374</v>
          </cell>
          <cell r="F271">
            <v>1208</v>
          </cell>
        </row>
        <row r="272">
          <cell r="A272" t="str">
            <v>Ла Фаворте с/в "Эликатессе" 140 гр.шт.  СПК</v>
          </cell>
          <cell r="D272">
            <v>101</v>
          </cell>
          <cell r="F272">
            <v>101</v>
          </cell>
        </row>
        <row r="273">
          <cell r="A273" t="str">
            <v>Ливерная Печеночная "Просто выгодно" 0,3 кг.шт.  СПК</v>
          </cell>
          <cell r="D273">
            <v>259</v>
          </cell>
          <cell r="F273">
            <v>259</v>
          </cell>
        </row>
        <row r="274">
          <cell r="A274" t="str">
            <v>Любительская вареная термоус.пак. "Высокий вкус"  СПК</v>
          </cell>
          <cell r="D274">
            <v>198</v>
          </cell>
          <cell r="F274">
            <v>198</v>
          </cell>
        </row>
        <row r="275">
          <cell r="A275" t="str">
            <v>Мини-сосиски в тесте "Фрайпики" 1,8кг ВЕС, ТМ Зареченские  ПОКОМ</v>
          </cell>
          <cell r="D275">
            <v>1</v>
          </cell>
          <cell r="F275">
            <v>71.2</v>
          </cell>
        </row>
        <row r="276">
          <cell r="A276" t="str">
            <v>Мини-сосиски в тесте "Фрайпики" 3,7кг ВЕС,  ПОКОМ</v>
          </cell>
          <cell r="F276">
            <v>8.6999999999999993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110.301</v>
          </cell>
        </row>
        <row r="278">
          <cell r="A278" t="str">
            <v>Мусульманская вареная "Просто выгодно"  СПК</v>
          </cell>
          <cell r="D278">
            <v>21</v>
          </cell>
          <cell r="F278">
            <v>21</v>
          </cell>
        </row>
        <row r="279">
          <cell r="A279" t="str">
            <v>Мусульманская п/к "Просто выгодно" термофор.пак.  СПК</v>
          </cell>
          <cell r="D279">
            <v>14</v>
          </cell>
          <cell r="F279">
            <v>14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</v>
          </cell>
          <cell r="F280">
            <v>1629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</v>
          </cell>
          <cell r="F281">
            <v>1925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F282">
            <v>1399</v>
          </cell>
        </row>
        <row r="283">
          <cell r="A283" t="str">
            <v>Наггетсы Хрустящие ТМ Зареченские. ВЕС ПОКОМ</v>
          </cell>
          <cell r="F283">
            <v>225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9</v>
          </cell>
          <cell r="F284">
            <v>9</v>
          </cell>
        </row>
        <row r="285">
          <cell r="A285" t="str">
            <v>Оригинальная с перцем с/к  СПК</v>
          </cell>
          <cell r="D285">
            <v>505.29500000000002</v>
          </cell>
          <cell r="F285">
            <v>1105.2950000000001</v>
          </cell>
        </row>
        <row r="286">
          <cell r="A286" t="str">
            <v>Оригинальная с перцем с/к "Сибирский стандарт" 560 гр.шт.  СПК</v>
          </cell>
          <cell r="D286">
            <v>3348</v>
          </cell>
          <cell r="F286">
            <v>3348</v>
          </cell>
        </row>
        <row r="287">
          <cell r="A287" t="str">
            <v>Особая вареная  СПК</v>
          </cell>
          <cell r="D287">
            <v>10</v>
          </cell>
          <cell r="F287">
            <v>10</v>
          </cell>
        </row>
        <row r="288">
          <cell r="A288" t="str">
            <v>Пекантино с/в "Эликатессе" 0,10 кг.шт. нарезка (лоток с.ср.защ.атм.)  СПК</v>
          </cell>
          <cell r="D288">
            <v>9</v>
          </cell>
          <cell r="F288">
            <v>9</v>
          </cell>
        </row>
        <row r="289">
          <cell r="A289" t="str">
            <v>Пельмени Grandmeni с говядиной и свининой Горячая штучка 0,75 кг Бульмени  ПОКОМ</v>
          </cell>
          <cell r="F289">
            <v>6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503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1</v>
          </cell>
          <cell r="F291">
            <v>81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</v>
          </cell>
          <cell r="F292">
            <v>933</v>
          </cell>
        </row>
        <row r="293">
          <cell r="A293" t="str">
            <v>Пельмени Бигбули с мясом, Горячая штучка 0,43кг  ПОКОМ</v>
          </cell>
          <cell r="F293">
            <v>79</v>
          </cell>
        </row>
        <row r="294">
          <cell r="A294" t="str">
            <v>Пельмени Бигбули с мясом, Горячая штучка 0,9кг  ПОКОМ</v>
          </cell>
          <cell r="D294">
            <v>2288</v>
          </cell>
          <cell r="F294">
            <v>2524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1</v>
          </cell>
          <cell r="F295">
            <v>1495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1</v>
          </cell>
          <cell r="F296">
            <v>179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3</v>
          </cell>
          <cell r="F297">
            <v>1006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2</v>
          </cell>
          <cell r="F298">
            <v>786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5</v>
          </cell>
          <cell r="F299">
            <v>1390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8</v>
          </cell>
          <cell r="F300">
            <v>2768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</v>
          </cell>
          <cell r="F301">
            <v>940</v>
          </cell>
        </row>
        <row r="302">
          <cell r="A302" t="str">
            <v>Пельмени Левантские ТМ Особый рецепт 0,8 кг  ПОКОМ</v>
          </cell>
          <cell r="F302">
            <v>19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2</v>
          </cell>
          <cell r="F303">
            <v>215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3</v>
          </cell>
          <cell r="F304">
            <v>1212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222</v>
          </cell>
        </row>
        <row r="306">
          <cell r="A306" t="str">
            <v>Пельмени Отборные с говядиной и свининой 0,43 кг ТМ Стародворье ТС Медвежье ушко</v>
          </cell>
          <cell r="D306">
            <v>1</v>
          </cell>
          <cell r="F306">
            <v>29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460.00099999999998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F308">
            <v>640</v>
          </cell>
        </row>
        <row r="309">
          <cell r="A309" t="str">
            <v>Пельмени Сочные сфера 0,9 кг ТМ Стародворье ПОКОМ</v>
          </cell>
          <cell r="D309">
            <v>1</v>
          </cell>
          <cell r="F309">
            <v>702</v>
          </cell>
        </row>
        <row r="310">
          <cell r="A310" t="str">
            <v>По-Австрийски с/к 260 гр.шт. "Высокий вкус"  СПК</v>
          </cell>
          <cell r="D310">
            <v>119</v>
          </cell>
          <cell r="F310">
            <v>119</v>
          </cell>
        </row>
        <row r="311">
          <cell r="A311" t="str">
            <v>Покровская вареная 0,47 кг шт.  СПК</v>
          </cell>
          <cell r="D311">
            <v>41</v>
          </cell>
          <cell r="F311">
            <v>41</v>
          </cell>
        </row>
        <row r="312">
          <cell r="A312" t="str">
            <v>Праздничная с/к "Сибирский стандарт" 560 гр.шт.  СПК</v>
          </cell>
          <cell r="D312">
            <v>50</v>
          </cell>
          <cell r="F312">
            <v>50</v>
          </cell>
        </row>
        <row r="313">
          <cell r="A313" t="str">
            <v>Продукт МСЗЖ Фермерский 50% (3 кг брус)  ОСТАНКИНО</v>
          </cell>
          <cell r="D313">
            <v>205.5</v>
          </cell>
          <cell r="F313">
            <v>205.5</v>
          </cell>
        </row>
        <row r="314">
          <cell r="A314" t="str">
            <v>Салями Трюфель с/в "Эликатессе" 0,16 кг.шт.  СПК</v>
          </cell>
          <cell r="D314">
            <v>139</v>
          </cell>
          <cell r="F314">
            <v>139</v>
          </cell>
        </row>
        <row r="315">
          <cell r="A315" t="str">
            <v>Салями Финская с/к 235 гр.шт. "Высокий вкус"  СПК</v>
          </cell>
          <cell r="D315">
            <v>119</v>
          </cell>
          <cell r="F315">
            <v>119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211.5</v>
          </cell>
          <cell r="F316">
            <v>211.78399999999999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159</v>
          </cell>
          <cell r="F317">
            <v>159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5</v>
          </cell>
          <cell r="F318">
            <v>5</v>
          </cell>
        </row>
        <row r="319">
          <cell r="A319" t="str">
            <v>Семейная с чесночком вареная (СПК+СКМ)  СПК</v>
          </cell>
          <cell r="D319">
            <v>325</v>
          </cell>
          <cell r="F319">
            <v>325</v>
          </cell>
        </row>
        <row r="320">
          <cell r="A320" t="str">
            <v>Семейная с чесночком Экстра вареная  СПК</v>
          </cell>
          <cell r="D320">
            <v>83.5</v>
          </cell>
          <cell r="F320">
            <v>83.5</v>
          </cell>
        </row>
        <row r="321">
          <cell r="A321" t="str">
            <v>Семейная с чесночком Экстра вареная 0,5 кг.шт.  СПК</v>
          </cell>
          <cell r="D321">
            <v>15</v>
          </cell>
          <cell r="F321">
            <v>15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48</v>
          </cell>
          <cell r="F322">
            <v>48</v>
          </cell>
        </row>
        <row r="323">
          <cell r="A323" t="str">
            <v>Сервелат Финский в/к 0,38 кг.шт. термофор.пак.  СПК</v>
          </cell>
          <cell r="D323">
            <v>66</v>
          </cell>
          <cell r="F323">
            <v>66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106</v>
          </cell>
          <cell r="F324">
            <v>106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202</v>
          </cell>
          <cell r="F325">
            <v>202</v>
          </cell>
        </row>
        <row r="326">
          <cell r="A326" t="str">
            <v>Сибирская особая с/к 0,235 кг шт.  СПК</v>
          </cell>
          <cell r="D326">
            <v>471</v>
          </cell>
          <cell r="F326">
            <v>471</v>
          </cell>
        </row>
        <row r="327">
          <cell r="A327" t="str">
            <v>Славянская п/к 0,38 кг шт.термофор.пак.  СПК</v>
          </cell>
          <cell r="D327">
            <v>18</v>
          </cell>
          <cell r="F327">
            <v>18</v>
          </cell>
        </row>
        <row r="328">
          <cell r="A328" t="str">
            <v>Сосис.Кремлевские защ сред. ВЕС МИКОЯН</v>
          </cell>
          <cell r="D328">
            <v>6</v>
          </cell>
          <cell r="F328">
            <v>6</v>
          </cell>
        </row>
        <row r="329">
          <cell r="A329" t="str">
            <v>Сосиски "Баварские" 0,36 кг.шт. вак.упак.  СПК</v>
          </cell>
          <cell r="D329">
            <v>27</v>
          </cell>
          <cell r="F329">
            <v>27</v>
          </cell>
        </row>
        <row r="330">
          <cell r="A330" t="str">
            <v>Сосиски "БОЛЬШАЯ сосиска" "Сибирский стандарт" (лоток с ср.защ.атм.)  СПК</v>
          </cell>
          <cell r="D330">
            <v>276</v>
          </cell>
          <cell r="F330">
            <v>326</v>
          </cell>
        </row>
        <row r="331">
          <cell r="A331" t="str">
            <v>Сосиски "Молочные" 0,36 кг.шт. вак.упак.  СПК</v>
          </cell>
          <cell r="D331">
            <v>52</v>
          </cell>
          <cell r="F331">
            <v>52</v>
          </cell>
        </row>
        <row r="332">
          <cell r="A332" t="str">
            <v>Сосиски Мусульманские "Просто выгодно" (в ср.защ.атм.)  СПК</v>
          </cell>
          <cell r="D332">
            <v>40</v>
          </cell>
          <cell r="F332">
            <v>40</v>
          </cell>
        </row>
        <row r="333">
          <cell r="A333" t="str">
            <v>Сосиски Хот-дог ВЕС (лоток с ср.защ.атм.)   СПК</v>
          </cell>
          <cell r="D333">
            <v>62</v>
          </cell>
          <cell r="F333">
            <v>62</v>
          </cell>
        </row>
        <row r="334">
          <cell r="A334" t="str">
            <v>Сыр "Пармезан" 40% колотый 100 гр  ОСТАНКИНО</v>
          </cell>
          <cell r="D334">
            <v>3</v>
          </cell>
          <cell r="F334">
            <v>3</v>
          </cell>
        </row>
        <row r="335">
          <cell r="A335" t="str">
            <v>Сыр "Пармезан" 40% кусок 180 гр  ОСТАНКИНО</v>
          </cell>
          <cell r="D335">
            <v>58</v>
          </cell>
          <cell r="F335">
            <v>58</v>
          </cell>
        </row>
        <row r="336">
          <cell r="A336" t="str">
            <v>Сыр Боккончини копченый 40% 100 гр.  ОСТАНКИНО</v>
          </cell>
          <cell r="D336">
            <v>40</v>
          </cell>
          <cell r="F336">
            <v>40</v>
          </cell>
        </row>
        <row r="337">
          <cell r="A337" t="str">
            <v>Сыр Папа Может Гауда  45% 200гр     Останкино</v>
          </cell>
          <cell r="D337">
            <v>244</v>
          </cell>
          <cell r="F337">
            <v>244</v>
          </cell>
        </row>
        <row r="338">
          <cell r="A338" t="str">
            <v>Сыр Папа Может Гауда  45% вес     Останкино</v>
          </cell>
          <cell r="D338">
            <v>20</v>
          </cell>
          <cell r="F338">
            <v>20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397</v>
          </cell>
          <cell r="F340">
            <v>397</v>
          </cell>
        </row>
        <row r="341">
          <cell r="A341" t="str">
            <v>Сыр Папа Может Голландский  45% вес      Останкино</v>
          </cell>
          <cell r="D341">
            <v>56</v>
          </cell>
          <cell r="F341">
            <v>56</v>
          </cell>
        </row>
        <row r="342">
          <cell r="A342" t="str">
            <v>Сыр Папа Может Голландский 45%, нарез, 125г (9 шт)  Останкино</v>
          </cell>
          <cell r="D342">
            <v>4</v>
          </cell>
          <cell r="F342">
            <v>4</v>
          </cell>
        </row>
        <row r="343">
          <cell r="A343" t="str">
            <v>Сыр Папа Может Министерский 45% 200г  Останкино</v>
          </cell>
          <cell r="D343">
            <v>159</v>
          </cell>
          <cell r="F343">
            <v>159</v>
          </cell>
        </row>
        <row r="344">
          <cell r="A344" t="str">
            <v>Сыр Папа Может Папин Завтрак 50% 200г  Останкино</v>
          </cell>
          <cell r="D344">
            <v>175</v>
          </cell>
          <cell r="F344">
            <v>175</v>
          </cell>
        </row>
        <row r="345">
          <cell r="A345" t="str">
            <v>Сыр Папа Может Российский  50% 200гр    Останкино</v>
          </cell>
          <cell r="D345">
            <v>600</v>
          </cell>
          <cell r="F345">
            <v>600</v>
          </cell>
        </row>
        <row r="346">
          <cell r="A346" t="str">
            <v>Сыр Папа Может Российский  50% вес    Останкино</v>
          </cell>
          <cell r="D346">
            <v>134</v>
          </cell>
          <cell r="F346">
            <v>136.08500000000001</v>
          </cell>
        </row>
        <row r="347">
          <cell r="A347" t="str">
            <v>Сыр Папа Может Российский 50%, нарезка 125г  Останкино</v>
          </cell>
          <cell r="D347">
            <v>44</v>
          </cell>
          <cell r="F347">
            <v>44</v>
          </cell>
        </row>
        <row r="348">
          <cell r="A348" t="str">
            <v>Сыр Папа Может Сливочный со вкусом.топл.молока 50% вес (=3,5кг)  Останкино</v>
          </cell>
          <cell r="D348">
            <v>113.8</v>
          </cell>
          <cell r="F348">
            <v>117.24299999999999</v>
          </cell>
        </row>
        <row r="349">
          <cell r="A349" t="str">
            <v>Сыр Папа Может Тильзитер   45% 200гр     Останкино</v>
          </cell>
          <cell r="D349">
            <v>287</v>
          </cell>
          <cell r="F349">
            <v>287</v>
          </cell>
        </row>
        <row r="350">
          <cell r="A350" t="str">
            <v>Сыр Папа Может Тильзитер   45% вес      Останкино</v>
          </cell>
          <cell r="D350">
            <v>69.5</v>
          </cell>
          <cell r="F350">
            <v>69.5</v>
          </cell>
        </row>
        <row r="351">
          <cell r="A351" t="str">
            <v>Сыр Папа Может Тильзитер 50%, нарезка 125г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Эдам 45% вес (=3,5кг)  Останкино</v>
          </cell>
          <cell r="D352">
            <v>3.5</v>
          </cell>
          <cell r="F352">
            <v>3.5</v>
          </cell>
        </row>
        <row r="353">
          <cell r="A353" t="str">
            <v>Сыр Плавл. Сливочный 55% 190гр  Останкино</v>
          </cell>
          <cell r="D353">
            <v>36</v>
          </cell>
          <cell r="F353">
            <v>36</v>
          </cell>
        </row>
        <row r="354">
          <cell r="A354" t="str">
            <v>Сыр рассольный жирный Чечил 45% 100 гр  ОСТАНКИНО</v>
          </cell>
          <cell r="D354">
            <v>92</v>
          </cell>
          <cell r="F354">
            <v>92</v>
          </cell>
        </row>
        <row r="355">
          <cell r="A355" t="str">
            <v>Сыр рассольный жирный Чечил копченый 45% 100 гр  ОСТАНКИНО</v>
          </cell>
          <cell r="D355">
            <v>78</v>
          </cell>
          <cell r="F355">
            <v>78</v>
          </cell>
        </row>
        <row r="356">
          <cell r="A356" t="str">
            <v>Сыр Скаморца свежий 40% 100 гр.  ОСТАНКИНО</v>
          </cell>
          <cell r="D356">
            <v>47</v>
          </cell>
          <cell r="F356">
            <v>47</v>
          </cell>
        </row>
        <row r="357">
          <cell r="A357" t="str">
            <v>Сыр Творож. с Зеленью 140 гр.  ОСТАНКИНО</v>
          </cell>
          <cell r="D357">
            <v>34</v>
          </cell>
          <cell r="F357">
            <v>34</v>
          </cell>
        </row>
        <row r="358">
          <cell r="A358" t="str">
            <v>Сыр Творож. Сливочный 140 гр  ОСТАНКИНО</v>
          </cell>
          <cell r="D358">
            <v>49</v>
          </cell>
          <cell r="F358">
            <v>49</v>
          </cell>
        </row>
        <row r="359">
          <cell r="A359" t="str">
            <v>Сыч/Прод Коровино Российский 50% 200г НОВАЯ СЗМЖ  ОСТАНКИНО</v>
          </cell>
          <cell r="D359">
            <v>95</v>
          </cell>
          <cell r="F359">
            <v>95</v>
          </cell>
        </row>
        <row r="360">
          <cell r="A360" t="str">
            <v>Сыч/Прод Коровино Тильзитер 50% 200г НОВАЯ СЗМЖ  ОСТАНКИНО</v>
          </cell>
          <cell r="D360">
            <v>70</v>
          </cell>
          <cell r="F360">
            <v>70</v>
          </cell>
        </row>
        <row r="361">
          <cell r="A361" t="str">
            <v>Торо Неро с/в "Эликатессе" 140 гр.шт.  СПК</v>
          </cell>
          <cell r="D361">
            <v>63</v>
          </cell>
          <cell r="F361">
            <v>63</v>
          </cell>
        </row>
        <row r="362">
          <cell r="A362" t="str">
            <v>Уши свиные копченые к пиву 0,15кг нар. д/ф шт.  СПК</v>
          </cell>
          <cell r="D362">
            <v>45</v>
          </cell>
          <cell r="F362">
            <v>45</v>
          </cell>
        </row>
        <row r="363">
          <cell r="A363" t="str">
            <v>Фестивальная пора с/к 100 гр.шт.нар. (лоток с ср.защ.атм.)  СПК</v>
          </cell>
          <cell r="D363">
            <v>228</v>
          </cell>
          <cell r="F363">
            <v>228</v>
          </cell>
        </row>
        <row r="364">
          <cell r="A364" t="str">
            <v>Фестивальная пора с/к 235 гр.шт.  СПК</v>
          </cell>
          <cell r="D364">
            <v>329</v>
          </cell>
          <cell r="F364">
            <v>329</v>
          </cell>
        </row>
        <row r="365">
          <cell r="A365" t="str">
            <v>Фестивальная с/к 0,10 кг.шт. нарезка (лоток с ср.защ.атм.)  СПК</v>
          </cell>
          <cell r="D365">
            <v>6</v>
          </cell>
          <cell r="F365">
            <v>6</v>
          </cell>
        </row>
        <row r="366">
          <cell r="A366" t="str">
            <v>Фестивальная с/к 0,235 кг.шт.  СПК</v>
          </cell>
          <cell r="D366">
            <v>64</v>
          </cell>
          <cell r="F366">
            <v>64</v>
          </cell>
        </row>
        <row r="367">
          <cell r="A367" t="str">
            <v>Фестивальная с/к ВЕС   СПК</v>
          </cell>
          <cell r="D367">
            <v>35.292000000000002</v>
          </cell>
          <cell r="F367">
            <v>35.292000000000002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27</v>
          </cell>
        </row>
        <row r="369">
          <cell r="A369" t="str">
            <v>Фуэт с/в "Эликатессе" 160 гр.шт.  СПК</v>
          </cell>
          <cell r="D369">
            <v>103</v>
          </cell>
          <cell r="F369">
            <v>103</v>
          </cell>
        </row>
        <row r="370">
          <cell r="A370" t="str">
            <v>Хинкали Классические ТМ Зареченские ВЕС ПОКОМ</v>
          </cell>
          <cell r="F370">
            <v>65</v>
          </cell>
        </row>
        <row r="371">
          <cell r="A371" t="str">
            <v>Хотстеры ТМ Горячая штучка ТС Хотстеры 0,25 кг зам  ПОКОМ</v>
          </cell>
          <cell r="D371">
            <v>591</v>
          </cell>
          <cell r="F371">
            <v>1833</v>
          </cell>
        </row>
        <row r="372">
          <cell r="A372" t="str">
            <v>Хрустящие крылышки острые к пиву ТМ Горячая штучка 0,3кг зам  ПОКОМ</v>
          </cell>
          <cell r="F372">
            <v>96</v>
          </cell>
        </row>
        <row r="373">
          <cell r="A373" t="str">
            <v>Хрустящие крылышки ТМ Горячая штучка 0,3 кг зам  ПОКОМ</v>
          </cell>
          <cell r="F373">
            <v>127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7.2</v>
          </cell>
        </row>
        <row r="375">
          <cell r="A375" t="str">
            <v>Хрустящие крылышки. В панировке куриные жареные.ВЕС  ПОКОМ</v>
          </cell>
          <cell r="F375">
            <v>1.8</v>
          </cell>
        </row>
        <row r="376">
          <cell r="A376" t="str">
            <v>Чебупай сочное яблоко ТМ Горячая штучка 0,2 кг зам.  ПОКОМ</v>
          </cell>
          <cell r="D376">
            <v>2</v>
          </cell>
          <cell r="F376">
            <v>53</v>
          </cell>
        </row>
        <row r="377">
          <cell r="A377" t="str">
            <v>Чебупай спелая вишня ТМ Горячая штучка 0,2 кг зам.  ПОКОМ</v>
          </cell>
          <cell r="D377">
            <v>2</v>
          </cell>
          <cell r="F377">
            <v>205</v>
          </cell>
        </row>
        <row r="378">
          <cell r="A378" t="str">
            <v>Чебупели Курочка гриль ТМ Горячая штучка, 0,3 кг зам  ПОКОМ</v>
          </cell>
          <cell r="F378">
            <v>100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2513</v>
          </cell>
          <cell r="F379">
            <v>4346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868</v>
          </cell>
          <cell r="F380">
            <v>3098</v>
          </cell>
        </row>
        <row r="381">
          <cell r="A381" t="str">
            <v>Чебуреки сочные ВЕС ТМ Зареченские  ПОКОМ</v>
          </cell>
          <cell r="D381">
            <v>5</v>
          </cell>
          <cell r="F381">
            <v>360.7</v>
          </cell>
        </row>
        <row r="382">
          <cell r="A382" t="str">
            <v>Чоризо с/к "Эликатессе" 0,20 кг.шт.  СПК</v>
          </cell>
          <cell r="D382">
            <v>2</v>
          </cell>
          <cell r="F382">
            <v>2</v>
          </cell>
        </row>
        <row r="383">
          <cell r="A383" t="str">
            <v>Шпикачки Русские (черева) (в ср.защ.атм.) "Высокий вкус"  СПК</v>
          </cell>
          <cell r="D383">
            <v>150.5</v>
          </cell>
          <cell r="F383">
            <v>150.5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147</v>
          </cell>
          <cell r="F384">
            <v>147</v>
          </cell>
        </row>
        <row r="385">
          <cell r="A385" t="str">
            <v>Юбилейная с/к 0,10 кг.шт. нарезка (лоток с ср.защ.атм.)  СПК</v>
          </cell>
          <cell r="D385">
            <v>66</v>
          </cell>
          <cell r="F385">
            <v>66</v>
          </cell>
        </row>
        <row r="386">
          <cell r="A386" t="str">
            <v>Юбилейная с/к 0,235 кг.шт.  СПК</v>
          </cell>
          <cell r="D386">
            <v>1436</v>
          </cell>
          <cell r="F386">
            <v>1436</v>
          </cell>
        </row>
        <row r="387">
          <cell r="A387" t="str">
            <v>Итого</v>
          </cell>
          <cell r="D387">
            <v>111097.985</v>
          </cell>
          <cell r="F387">
            <v>250364.375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17635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168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260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54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315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230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250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20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50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960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1660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90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150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130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220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900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62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240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800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1220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48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95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1340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1240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85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38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120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60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56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35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275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72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80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100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30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290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72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330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120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210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270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140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160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64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150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25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650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500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530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110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150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66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120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24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230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300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140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20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120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118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30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30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24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60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50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520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48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01.12.2023 - 01.12.2023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15.302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214.97300000000001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90.62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526.23400000000004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27.469000000000001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1048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51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270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49</v>
          </cell>
        </row>
        <row r="26">
          <cell r="A26" t="str">
            <v xml:space="preserve"> 092  Сосиски Баварские с сыром,  0.42кг,ПОКОМ</v>
          </cell>
          <cell r="D26">
            <v>37</v>
          </cell>
        </row>
        <row r="27">
          <cell r="A27" t="str">
            <v xml:space="preserve"> 096  Сосиски Баварские,  0.42кг,ПОКОМ</v>
          </cell>
          <cell r="D27">
            <v>968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342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91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59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272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88.453999999999994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1352.0409999999999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56.247999999999998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183.631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43.5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2558.143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15.871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8.9109999999999996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105.404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992.31200000000001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953.97699999999998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48.313000000000002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71.905000000000001</v>
          </cell>
        </row>
        <row r="45">
          <cell r="A45" t="str">
            <v xml:space="preserve"> 240  Колбаса Салями охотничья, ВЕС. ПОКОМ</v>
          </cell>
          <cell r="D45">
            <v>4.5979999999999999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120.044</v>
          </cell>
        </row>
        <row r="47">
          <cell r="A47" t="str">
            <v xml:space="preserve"> 243  Колбаса Сервелат Зернистый, ВЕС.  ПОКОМ</v>
          </cell>
          <cell r="D47">
            <v>11.204000000000001</v>
          </cell>
        </row>
        <row r="48">
          <cell r="A48" t="str">
            <v xml:space="preserve"> 247  Сардельки Нежные, ВЕС.  ПОКОМ</v>
          </cell>
          <cell r="D48">
            <v>28.905999999999999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34.576999999999998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291.83800000000002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16.210999999999999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20.295000000000002</v>
          </cell>
        </row>
        <row r="53">
          <cell r="A53" t="str">
            <v xml:space="preserve"> 263  Шпикачки Стародворские, ВЕС.  ПОКОМ</v>
          </cell>
          <cell r="D53">
            <v>43.36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86.233999999999995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58.323999999999998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50.113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369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703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931</v>
          </cell>
        </row>
        <row r="60">
          <cell r="A60" t="str">
            <v xml:space="preserve"> 283  Сосиски Сочинки, ВЕС, ТМ Стародворье ПОКОМ</v>
          </cell>
          <cell r="D60">
            <v>90.146000000000001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117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233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64.278000000000006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755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730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6.4530000000000003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13.609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166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320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129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44.575000000000003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75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133.803</v>
          </cell>
        </row>
        <row r="74">
          <cell r="A74" t="str">
            <v xml:space="preserve"> 316  Колбаса Нежная ТМ Зареченские ВЕС  ПОКОМ</v>
          </cell>
          <cell r="D74">
            <v>26.876999999999999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6.61</v>
          </cell>
        </row>
        <row r="76">
          <cell r="A76" t="str">
            <v xml:space="preserve"> 318  Сосиски Датские ТМ Зареченские, ВЕС  ПОКОМ</v>
          </cell>
          <cell r="D76">
            <v>346.90600000000001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1021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909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169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1.9710000000000001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54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68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389.69799999999998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2.0030000000000001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91</v>
          </cell>
        </row>
        <row r="86">
          <cell r="A86" t="str">
            <v xml:space="preserve"> 335  Колбаса Сливушка ТМ Вязанка. ВЕС.  ПОКОМ </v>
          </cell>
          <cell r="D86">
            <v>12.622999999999999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627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459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90.491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75.067999999999998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169.023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99.98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5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4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62.978000000000002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21</v>
          </cell>
        </row>
        <row r="98">
          <cell r="A98" t="str">
            <v xml:space="preserve"> 372  Ветчина Сочинка ТМ Стародворье. ВЕС ПОКОМ</v>
          </cell>
          <cell r="D98">
            <v>6.7679999999999998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29.527000000000001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51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31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72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421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82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99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54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54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89</v>
          </cell>
        </row>
        <row r="109">
          <cell r="A109" t="str">
            <v>3215 ВЕТЧ.МЯСНАЯ Папа может п/о 0.4кг 8шт.    ОСТАНКИНО</v>
          </cell>
          <cell r="D109">
            <v>41</v>
          </cell>
        </row>
        <row r="110">
          <cell r="A110" t="str">
            <v>3297 СЫТНЫЕ Папа может сар б/о мгс 1*3 СНГ  ОСТАНКИНО</v>
          </cell>
          <cell r="D110">
            <v>25.994</v>
          </cell>
        </row>
        <row r="111">
          <cell r="A111" t="str">
            <v>3812 СОЧНЫЕ сос п/о мгс 2*2  ОСТАНКИНО</v>
          </cell>
          <cell r="D111">
            <v>291.536</v>
          </cell>
        </row>
        <row r="112">
          <cell r="A112" t="str">
            <v>4063 МЯСНАЯ Папа может вар п/о_Л   ОСТАНКИНО</v>
          </cell>
          <cell r="D112">
            <v>293.86200000000002</v>
          </cell>
        </row>
        <row r="113">
          <cell r="A113" t="str">
            <v>4117 ЭКСТРА Папа может с/к в/у_Л   ОСТАНКИНО</v>
          </cell>
          <cell r="D113">
            <v>8.2970000000000006</v>
          </cell>
        </row>
        <row r="114">
          <cell r="A114" t="str">
            <v>4574 Мясная со шпиком Папа может вар п/о ОСТАНКИНО</v>
          </cell>
          <cell r="D114">
            <v>18.931000000000001</v>
          </cell>
        </row>
        <row r="115">
          <cell r="A115" t="str">
            <v>4614 ВЕТЧ.ЛЮБИТЕЛЬСКАЯ п/о _ ОСТАНКИНО</v>
          </cell>
          <cell r="D115">
            <v>32.020000000000003</v>
          </cell>
        </row>
        <row r="116">
          <cell r="A116" t="str">
            <v>4813 ФИЛЕЙНАЯ Папа может вар п/о_Л   ОСТАНКИНО</v>
          </cell>
          <cell r="D116">
            <v>111.86499999999999</v>
          </cell>
        </row>
        <row r="117">
          <cell r="A117" t="str">
            <v>4993 САЛЯМИ ИТАЛЬЯНСКАЯ с/к в/у 1/250*8_120c ОСТАНКИНО</v>
          </cell>
          <cell r="D117">
            <v>96</v>
          </cell>
        </row>
        <row r="118">
          <cell r="A118" t="str">
            <v>5336 ОСОБАЯ вар п/о  ОСТАНКИНО</v>
          </cell>
          <cell r="D118">
            <v>3.9980000000000002</v>
          </cell>
        </row>
        <row r="119">
          <cell r="A119" t="str">
            <v>5337 ОСОБАЯ СО ШПИКОМ вар п/о  ОСТАНКИНО</v>
          </cell>
          <cell r="D119">
            <v>12.016</v>
          </cell>
        </row>
        <row r="120">
          <cell r="A120" t="str">
            <v>5341 СЕРВЕЛАТ ОХОТНИЧИЙ в/к в/у  ОСТАНКИНО</v>
          </cell>
          <cell r="D120">
            <v>67.965999999999994</v>
          </cell>
        </row>
        <row r="121">
          <cell r="A121" t="str">
            <v>5483 ЭКСТРА Папа может с/к в/у 1/250 8шт.   ОСТАНКИНО</v>
          </cell>
          <cell r="D121">
            <v>137</v>
          </cell>
        </row>
        <row r="122">
          <cell r="A122" t="str">
            <v>5544 Сервелат Финский в/к в/у_45с НОВАЯ ОСТАНКИНО</v>
          </cell>
          <cell r="D122">
            <v>114.45</v>
          </cell>
        </row>
        <row r="123">
          <cell r="A123" t="str">
            <v>5682 САЛЯМИ МЕЛКОЗЕРНЕНАЯ с/к в/у 1/120_60с   ОСТАНКИНО</v>
          </cell>
          <cell r="D123">
            <v>325</v>
          </cell>
        </row>
        <row r="124">
          <cell r="A124" t="str">
            <v>5706 АРОМАТНАЯ Папа может с/к в/у 1/250 8шт.  ОСТАНКИНО</v>
          </cell>
          <cell r="D124">
            <v>152</v>
          </cell>
        </row>
        <row r="125">
          <cell r="A125" t="str">
            <v>5708 ПОСОЛЬСКАЯ Папа может с/к в/у ОСТАНКИНО</v>
          </cell>
          <cell r="D125">
            <v>17.370999999999999</v>
          </cell>
        </row>
        <row r="126">
          <cell r="A126" t="str">
            <v>5820 СЛИВОЧНЫЕ Папа может сос п/о мгс 2*2_45с   ОСТАНКИНО</v>
          </cell>
          <cell r="D126">
            <v>14.179</v>
          </cell>
        </row>
        <row r="127">
          <cell r="A127" t="str">
            <v>5851 ЭКСТРА Папа может вар п/о   ОСТАНКИНО</v>
          </cell>
          <cell r="D127">
            <v>77.620999999999995</v>
          </cell>
        </row>
        <row r="128">
          <cell r="A128" t="str">
            <v>5931 ОХОТНИЧЬЯ Папа может с/к в/у 1/220 8шт.   ОСТАНКИНО</v>
          </cell>
          <cell r="D128">
            <v>85</v>
          </cell>
        </row>
        <row r="129">
          <cell r="A129" t="str">
            <v>5981 МОЛОЧНЫЕ ТРАДИЦ. сос п/о мгс 1*6_45с   ОСТАНКИНО</v>
          </cell>
          <cell r="D129">
            <v>26.742000000000001</v>
          </cell>
        </row>
        <row r="130">
          <cell r="A130" t="str">
            <v>6041 МОЛОЧНЫЕ К ЗАВТРАКУ сос п/о мгс 1*3  ОСТАНКИНО</v>
          </cell>
          <cell r="D130">
            <v>50.488</v>
          </cell>
        </row>
        <row r="131">
          <cell r="A131" t="str">
            <v>6042 МОЛОЧНЫЕ К ЗАВТРАКУ сос п/о в/у 0.4кг   ОСТАНКИНО</v>
          </cell>
          <cell r="D131">
            <v>276</v>
          </cell>
        </row>
        <row r="132">
          <cell r="A132" t="str">
            <v>6113 СОЧНЫЕ сос п/о мгс 1*6_Ашан  ОСТАНКИНО</v>
          </cell>
          <cell r="D132">
            <v>246.34100000000001</v>
          </cell>
        </row>
        <row r="133">
          <cell r="A133" t="str">
            <v>6123 МОЛОЧНЫЕ КЛАССИЧЕСКИЕ ПМ сос п/о мгс 2*4   ОСТАНКИНО</v>
          </cell>
          <cell r="D133">
            <v>80.043000000000006</v>
          </cell>
        </row>
        <row r="134">
          <cell r="A134" t="str">
            <v>6144 МОЛОЧНЫЕ ТРАДИЦ сос п/о в/у 1/360 (1+1) ОСТАНКИНО</v>
          </cell>
          <cell r="D134">
            <v>17</v>
          </cell>
        </row>
        <row r="135">
          <cell r="A135" t="str">
            <v>6158 ВРЕМЯ ОЛИВЬЕ Папа может вар п/о 0.4кг   ОСТАНКИНО</v>
          </cell>
          <cell r="D135">
            <v>8</v>
          </cell>
        </row>
        <row r="136">
          <cell r="A136" t="str">
            <v>6212 СЕРВЕЛАТ ФИНСКИЙ СН в/к в/у  ОСТАНКИНО</v>
          </cell>
          <cell r="D136">
            <v>0.70299999999999996</v>
          </cell>
        </row>
        <row r="137">
          <cell r="A137" t="str">
            <v>6213 СЕРВЕЛАТ ФИНСКИЙ СН в/к в/у 0.35кг 8шт.  ОСТАНКИНО</v>
          </cell>
          <cell r="D137">
            <v>68</v>
          </cell>
        </row>
        <row r="138">
          <cell r="A138" t="str">
            <v>6215 СЕРВЕЛАТ ОРЕХОВЫЙ СН в/к в/у 0.35кг 8шт  ОСТАНКИНО</v>
          </cell>
          <cell r="D138">
            <v>19</v>
          </cell>
        </row>
        <row r="139">
          <cell r="A139" t="str">
            <v>6217 ШПИКАЧКИ ДОМАШНИЕ СН п/о мгс 0.4кг 8шт.  ОСТАНКИНО</v>
          </cell>
          <cell r="D139">
            <v>31</v>
          </cell>
        </row>
        <row r="140">
          <cell r="A140" t="str">
            <v>6225 ИМПЕРСКАЯ И БАЛЫКОВАЯ в/к с/н мгс 1/90  ОСТАНКИНО</v>
          </cell>
          <cell r="D140">
            <v>18</v>
          </cell>
        </row>
        <row r="141">
          <cell r="A141" t="str">
            <v>6227 МОЛОЧНЫЕ ТРАДИЦ. сос п/о мгс 0.6кг LTF  ОСТАНКИНО</v>
          </cell>
          <cell r="D141">
            <v>39</v>
          </cell>
        </row>
        <row r="142">
          <cell r="A142" t="str">
            <v>6228 МЯСНОЕ АССОРТИ к/з с/н мгс 1/90 10шт.  ОСТАНКИНО</v>
          </cell>
          <cell r="D142">
            <v>33</v>
          </cell>
        </row>
        <row r="143">
          <cell r="A143" t="str">
            <v>6241 ХОТ-ДОГ Папа может сос п/о мгс 0.38кг  ОСТАНКИНО</v>
          </cell>
          <cell r="D143">
            <v>16</v>
          </cell>
        </row>
        <row r="144">
          <cell r="A144" t="str">
            <v>6247 ДОМАШНЯЯ Папа может вар п/о 0,4кг 8шт.  ОСТАНКИНО</v>
          </cell>
          <cell r="D144">
            <v>50</v>
          </cell>
        </row>
        <row r="145">
          <cell r="A145" t="str">
            <v>6259 К ЧАЮ Советское наследие вар н/о мгс  ОСТАНКИНО</v>
          </cell>
          <cell r="D145">
            <v>6.4130000000000003</v>
          </cell>
        </row>
        <row r="146">
          <cell r="A146" t="str">
            <v>6268 ГОВЯЖЬЯ Папа может вар п/о 0,4кг 8 шт.  ОСТАНКИНО</v>
          </cell>
          <cell r="D146">
            <v>85</v>
          </cell>
        </row>
        <row r="147">
          <cell r="A147" t="str">
            <v>6281 СВИНИНА ДЕЛИКАТ. к/в мл/к в/у 0.3кг 45с  ОСТАНКИНО</v>
          </cell>
          <cell r="D147">
            <v>158</v>
          </cell>
        </row>
        <row r="148">
          <cell r="A148" t="str">
            <v>6297 ФИЛЕЙНЫЕ сос ц/о в/у 1/270 12шт_45с  ОСТАНКИНО</v>
          </cell>
          <cell r="D148">
            <v>431</v>
          </cell>
        </row>
        <row r="149">
          <cell r="A149" t="str">
            <v>6301 БАЛЫКОВАЯ СН в/к в/у  ОСТАНКИНО</v>
          </cell>
          <cell r="D149">
            <v>8.3710000000000004</v>
          </cell>
        </row>
        <row r="150">
          <cell r="A150" t="str">
            <v>6302 БАЛЫКОВАЯ СН в/к в/у 0.35кг 8шт.  ОСТАНКИНО</v>
          </cell>
          <cell r="D150">
            <v>23</v>
          </cell>
        </row>
        <row r="151">
          <cell r="A151" t="str">
            <v>6303 МЯСНЫЕ Папа может сос п/о мгс 1.5*3  ОСТАНКИНО</v>
          </cell>
          <cell r="D151">
            <v>39.468000000000004</v>
          </cell>
        </row>
        <row r="152">
          <cell r="A152" t="str">
            <v>6325 ДОКТОРСКАЯ ПРЕМИУМ вар п/о 0.4кг 8шт.  ОСТАНКИНО</v>
          </cell>
          <cell r="D152">
            <v>87</v>
          </cell>
        </row>
        <row r="153">
          <cell r="A153" t="str">
            <v>6333 МЯСНАЯ Папа может вар п/о 0.4кг 8шт.  ОСТАНКИНО</v>
          </cell>
          <cell r="D153">
            <v>2320</v>
          </cell>
        </row>
        <row r="154">
          <cell r="A154" t="str">
            <v>6353 ЭКСТРА Папа может вар п/о 0.4кг 8шт.  ОСТАНКИНО</v>
          </cell>
          <cell r="D154">
            <v>272</v>
          </cell>
        </row>
        <row r="155">
          <cell r="A155" t="str">
            <v>6392 ФИЛЕЙНАЯ Папа может вар п/о 0.4кг. ОСТАНКИНО</v>
          </cell>
          <cell r="D155">
            <v>841</v>
          </cell>
        </row>
        <row r="156">
          <cell r="A156" t="str">
            <v>6427 КЛАССИЧЕСКАЯ ПМ вар п/о 0.35кг 8шт. ОСТАНКИНО</v>
          </cell>
          <cell r="D156">
            <v>255</v>
          </cell>
        </row>
        <row r="157">
          <cell r="A157" t="str">
            <v>6438 БОГАТЫРСКИЕ Папа Может сос п/о в/у 0,3кг  ОСТАНКИНО</v>
          </cell>
          <cell r="D157">
            <v>113</v>
          </cell>
        </row>
        <row r="158">
          <cell r="A158" t="str">
            <v>6448 СВИНИНА МАДЕРА с/к с/н в/у 1/100 10шт.   ОСТАНКИНО</v>
          </cell>
          <cell r="D158">
            <v>39</v>
          </cell>
        </row>
        <row r="159">
          <cell r="A159" t="str">
            <v>6453 ЭКСТРА Папа может с/к с/н в/у 1/100 14шт.   ОСТАНКИНО</v>
          </cell>
          <cell r="D159">
            <v>130</v>
          </cell>
        </row>
        <row r="160">
          <cell r="A160" t="str">
            <v>6454 АРОМАТНАЯ с/к с/н в/у 1/100 14шт.  ОСТАНКИНО</v>
          </cell>
          <cell r="D160">
            <v>148</v>
          </cell>
        </row>
        <row r="161">
          <cell r="A161" t="str">
            <v>6475 С СЫРОМ Папа может сос ц/о мгс 0.4кг6шт  ОСТАНКИНО</v>
          </cell>
          <cell r="D161">
            <v>30</v>
          </cell>
        </row>
        <row r="162">
          <cell r="A162" t="str">
            <v>6527 ШПИКАЧКИ СОЧНЫЕ ПМ сар б/о мгс 1*3 45с ОСТАНКИНО</v>
          </cell>
          <cell r="D162">
            <v>87.295000000000002</v>
          </cell>
        </row>
        <row r="163">
          <cell r="A163" t="str">
            <v>6562 СЕРВЕЛАТ КАРЕЛЬСКИЙ СН в/к в/у 0,28кг  ОСТАНКИНО</v>
          </cell>
          <cell r="D163">
            <v>146</v>
          </cell>
        </row>
        <row r="164">
          <cell r="A164" t="str">
            <v>6563 СЛИВОЧНЫЕ СН сос п/о мгс 1*6  ОСТАНКИНО</v>
          </cell>
          <cell r="D164">
            <v>22.597000000000001</v>
          </cell>
        </row>
        <row r="165">
          <cell r="A165" t="str">
            <v>6589 МОЛОЧНЫЕ ГОСТ СН сос п/о мгс 0.41кг 10шт  ОСТАНКИНО</v>
          </cell>
          <cell r="D165">
            <v>29</v>
          </cell>
        </row>
        <row r="166">
          <cell r="A166" t="str">
            <v>6590 СЛИВОЧНЫЕ СН сос п/о мгс 0.41кг 10шт.  ОСТАНКИНО</v>
          </cell>
          <cell r="D166">
            <v>63</v>
          </cell>
        </row>
        <row r="167">
          <cell r="A167" t="str">
            <v>6592 ДОКТОРСКАЯ СН вар п/о  ОСТАНКИНО</v>
          </cell>
          <cell r="D167">
            <v>5.4370000000000003</v>
          </cell>
        </row>
        <row r="168">
          <cell r="A168" t="str">
            <v>6593 ДОКТОРСКАЯ СН вар п/о 0.45кг 8шт.  ОСТАНКИНО</v>
          </cell>
          <cell r="D168">
            <v>32</v>
          </cell>
        </row>
        <row r="169">
          <cell r="A169" t="str">
            <v>6594 МОЛОЧНАЯ СН вар п/о  ОСТАНКИНО</v>
          </cell>
          <cell r="D169">
            <v>8.09</v>
          </cell>
        </row>
        <row r="170">
          <cell r="A170" t="str">
            <v>6595 МОЛОЧНАЯ СН вар п/о 0.45кг 8шт.  ОСТАНКИНО</v>
          </cell>
          <cell r="D170">
            <v>36</v>
          </cell>
        </row>
        <row r="171">
          <cell r="A171" t="str">
            <v>6597 РУССКАЯ СН вар п/о 0.45кг 8шт.  ОСТАНКИНО</v>
          </cell>
          <cell r="D171">
            <v>3</v>
          </cell>
        </row>
        <row r="172">
          <cell r="A172" t="str">
            <v>6601 ГОВЯЖЬИ СН сос п/о мгс 1*6  ОСТАНКИНО</v>
          </cell>
          <cell r="D172">
            <v>12.829000000000001</v>
          </cell>
        </row>
        <row r="173">
          <cell r="A173" t="str">
            <v>6606 СЫТНЫЕ Папа может сар б/о мгс 1*3 45с  ОСТАНКИНО</v>
          </cell>
          <cell r="D173">
            <v>1.002</v>
          </cell>
        </row>
        <row r="174">
          <cell r="A174" t="str">
            <v>6644 СОЧНЫЕ ПМ сос п/о мгс 0,41кг 10шт.  ОСТАНКИНО</v>
          </cell>
          <cell r="D174">
            <v>2</v>
          </cell>
        </row>
        <row r="175">
          <cell r="A175" t="str">
            <v>6645 ВЕТЧ.КЛАССИЧЕСКАЯ СН п/о 0.8кг 4шт.  ОСТАНКИНО</v>
          </cell>
          <cell r="D175">
            <v>5</v>
          </cell>
        </row>
        <row r="176">
          <cell r="A176" t="str">
            <v>6648 СОЧНЫЕ Папа может сар п/о мгс 1*3  ОСТАНКИНО</v>
          </cell>
          <cell r="D176">
            <v>3.125</v>
          </cell>
        </row>
        <row r="177">
          <cell r="A177" t="str">
            <v>6650 СОЧНЫЕ С СЫРОМ ПМ сар п/о мгс 1*3  ОСТАНКИНО</v>
          </cell>
          <cell r="D177">
            <v>5.2110000000000003</v>
          </cell>
        </row>
        <row r="178">
          <cell r="A178" t="str">
            <v>6658 АРОМАТНАЯ С ЧЕСНОЧКОМ СН в/к мтс 0.330кг  ОСТАНКИНО</v>
          </cell>
          <cell r="D178">
            <v>2</v>
          </cell>
        </row>
        <row r="179">
          <cell r="A179" t="str">
            <v>6661 СОЧНЫЙ ГРИЛЬ ПМ сос п/о мгс 1.5*4_Маяк  ОСТАНКИНО</v>
          </cell>
          <cell r="D179">
            <v>12.493</v>
          </cell>
        </row>
        <row r="180">
          <cell r="A180" t="str">
            <v>6666 БОЯНСКАЯ Папа может п/к в/у 0,28кг 8 шт. ОСТАНКИНО</v>
          </cell>
          <cell r="D180">
            <v>279</v>
          </cell>
        </row>
        <row r="181">
          <cell r="A181" t="str">
            <v>6669 ВЕНСКАЯ САЛЯМИ п/к в/у 0.28кг 8шт  ОСТАНКИНО</v>
          </cell>
          <cell r="D181">
            <v>145</v>
          </cell>
        </row>
        <row r="182">
          <cell r="A182" t="str">
            <v>6683 СЕРВЕЛАТ ЗЕРНИСТЫЙ ПМ в/к в/у 0,35кг  ОСТАНКИНО</v>
          </cell>
          <cell r="D182">
            <v>407</v>
          </cell>
        </row>
        <row r="183">
          <cell r="A183" t="str">
            <v>6684 СЕРВЕЛАТ КАРЕЛЬСКИЙ ПМ в/к в/у 0.28кг  ОСТАНКИНО</v>
          </cell>
          <cell r="D183">
            <v>509</v>
          </cell>
        </row>
        <row r="184">
          <cell r="A184" t="str">
            <v>6689 СЕРВЕЛАТ ОХОТНИЧИЙ ПМ в/к в/у 0,35кг 8шт  ОСТАНКИНО</v>
          </cell>
          <cell r="D184">
            <v>1061</v>
          </cell>
        </row>
        <row r="185">
          <cell r="A185" t="str">
            <v>6692 СЕРВЕЛАТ ПРИМА в/к в/у 0.28кг 8шт.  ОСТАНКИНО</v>
          </cell>
          <cell r="D185">
            <v>182</v>
          </cell>
        </row>
        <row r="186">
          <cell r="A186" t="str">
            <v>6697 СЕРВЕЛАТ ФИНСКИЙ ПМ в/к в/у 0,35кг 8шт.  ОСТАНКИНО</v>
          </cell>
          <cell r="D186">
            <v>1202</v>
          </cell>
        </row>
        <row r="187">
          <cell r="A187" t="str">
            <v>6713 СОЧНЫЙ ГРИЛЬ ПМ сос п/о мгс 0.41кг 8шт.  ОСТАНКИНО</v>
          </cell>
          <cell r="D187">
            <v>430</v>
          </cell>
        </row>
        <row r="188">
          <cell r="A188" t="str">
            <v>6716 ОСОБАЯ Коровино (в сетке) 0.5кг 8шт.  ОСТАНКИНО</v>
          </cell>
          <cell r="D188">
            <v>57</v>
          </cell>
        </row>
        <row r="189">
          <cell r="A189" t="str">
            <v>6722 СОЧНЫЕ ПМ сос п/о мгс 0,41кг 10шт.  ОСТАНКИНО</v>
          </cell>
          <cell r="D189">
            <v>1416</v>
          </cell>
        </row>
        <row r="190">
          <cell r="A190" t="str">
            <v>6726 СЛИВОЧНЫЕ ПМ сос п/о мгс 0.41кг 10шт.  ОСТАНКИНО</v>
          </cell>
          <cell r="D190">
            <v>336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26</v>
          </cell>
        </row>
        <row r="192">
          <cell r="A192" t="str">
            <v>БОНУС СОЧНЫЕ сос п/о мгс 0.41кг_UZ (6087)  ОСТАНКИНО</v>
          </cell>
          <cell r="D192">
            <v>169</v>
          </cell>
        </row>
        <row r="193">
          <cell r="A193" t="str">
            <v>БОНУС СОЧНЫЕ сос п/о мгс 1*6_UZ (6088)  ОСТАНКИНО</v>
          </cell>
          <cell r="D193">
            <v>28.181999999999999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26</v>
          </cell>
        </row>
        <row r="195">
          <cell r="A195" t="str">
            <v>БОНУС_283  Сосиски Сочинки, ВЕС, ТМ Стародворье ПОКОМ</v>
          </cell>
          <cell r="D195">
            <v>11.186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2.1469999999999998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6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11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8</v>
          </cell>
        </row>
        <row r="200">
          <cell r="A200" t="str">
            <v>БОНУС_Консервы говядина тушеная "СПК" ж/б 0,338 кг.шт. термоус. пл. ЧМК  СПК</v>
          </cell>
          <cell r="D200">
            <v>12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11</v>
          </cell>
        </row>
        <row r="202">
          <cell r="A202" t="str">
            <v>Ветчина Вацлавская 400 гр.шт.  СПК</v>
          </cell>
          <cell r="D202">
            <v>3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20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379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147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51</v>
          </cell>
        </row>
        <row r="207">
          <cell r="A207" t="str">
            <v>Готовые чебуреки Сочный мегачебурек.Готовые жареные.ВЕС  ПОКОМ</v>
          </cell>
          <cell r="D207">
            <v>2.2400000000000002</v>
          </cell>
        </row>
        <row r="208">
          <cell r="A208" t="str">
            <v>Дельгаро с/в "Эликатессе" 140 гр.шт.  СПК</v>
          </cell>
          <cell r="D208">
            <v>9</v>
          </cell>
        </row>
        <row r="209">
          <cell r="A209" t="str">
            <v>Докторская вареная термоус.пак. "Высокий вкус"  СПК</v>
          </cell>
          <cell r="D209">
            <v>14.891999999999999</v>
          </cell>
        </row>
        <row r="210">
          <cell r="A210" t="str">
            <v>Жар-боллы с курочкой и сыром, ВЕС ТМ Зареченские  ПОКОМ</v>
          </cell>
          <cell r="D210">
            <v>22.4</v>
          </cell>
        </row>
        <row r="211">
          <cell r="A211" t="str">
            <v>Жар-ладушки с мясом ТМ Зареченские ВЕС ПОКОМ</v>
          </cell>
          <cell r="D211">
            <v>40.200000000000003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18.3</v>
          </cell>
        </row>
        <row r="214">
          <cell r="A214" t="str">
            <v>ЖАР-мени ВЕС ТМ Зареченские  ПОКОМ</v>
          </cell>
          <cell r="D214">
            <v>16</v>
          </cell>
        </row>
        <row r="215">
          <cell r="A215" t="str">
            <v>Карбонад Юбилейный термоус.пак.  СПК</v>
          </cell>
          <cell r="D215">
            <v>1.5580000000000001</v>
          </cell>
        </row>
        <row r="216">
          <cell r="A216" t="str">
            <v>Каша гречневая с говядиной "СПК" ж/б 0,340 кг.шт. термоус. пл. ЧМК  СПК</v>
          </cell>
          <cell r="D216">
            <v>10</v>
          </cell>
        </row>
        <row r="217">
          <cell r="A217" t="str">
            <v>Каша перловая с говядиной "СПК" ж/б 0,340 кг.шт. термоус. пл. ЧМК СПК</v>
          </cell>
          <cell r="D217">
            <v>9</v>
          </cell>
        </row>
        <row r="218">
          <cell r="A218" t="str">
            <v>Классика с/к 235 гр.шт. "Высокий вкус"  СПК</v>
          </cell>
          <cell r="D218">
            <v>15</v>
          </cell>
        </row>
        <row r="219">
          <cell r="A219" t="str">
            <v>Классическая с/к "Сибирский стандарт" 560 гр.шт.  СПК</v>
          </cell>
          <cell r="D219">
            <v>684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55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36</v>
          </cell>
        </row>
        <row r="222">
          <cell r="A222" t="str">
            <v>Консервы говядина тушеная "СПК" ж/б 0,338 кг.шт. термоус. пл. ЧМК  СПК</v>
          </cell>
          <cell r="D222">
            <v>36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102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330</v>
          </cell>
        </row>
        <row r="225">
          <cell r="A225" t="str">
            <v>Ла Фаворте с/в "Эликатессе" 140 гр.шт.  СПК</v>
          </cell>
          <cell r="D225">
            <v>21</v>
          </cell>
        </row>
        <row r="226">
          <cell r="A226" t="str">
            <v>Любительская вареная термоус.пак. "Высокий вкус"  СПК</v>
          </cell>
          <cell r="D226">
            <v>37.450000000000003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13.6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18.5</v>
          </cell>
        </row>
        <row r="229">
          <cell r="A229" t="str">
            <v>Мусульманская вареная "Просто выгодно"  СПК</v>
          </cell>
          <cell r="D229">
            <v>1.012</v>
          </cell>
        </row>
        <row r="230">
          <cell r="A230" t="str">
            <v>Мусульманская п/к "Просто выгодно" термофор.пак.  СПК</v>
          </cell>
          <cell r="D230">
            <v>0.99199999999999999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409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625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358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114.322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936</v>
          </cell>
        </row>
        <row r="237">
          <cell r="A237" t="str">
            <v>Особая вареная  СПК</v>
          </cell>
          <cell r="D237">
            <v>2.4079999999999999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2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122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16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265</v>
          </cell>
        </row>
        <row r="243">
          <cell r="A243" t="str">
            <v>Пельмени Бигбули с мясом, Горячая штучка 0,43кг  ПОКОМ</v>
          </cell>
          <cell r="D243">
            <v>23</v>
          </cell>
        </row>
        <row r="244">
          <cell r="A244" t="str">
            <v>Пельмени Бигбули с мясом, Горячая штучка 0,9кг  ПОКОМ</v>
          </cell>
          <cell r="D244">
            <v>50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391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31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179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150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260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749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176</v>
          </cell>
        </row>
        <row r="252">
          <cell r="A252" t="str">
            <v>Пельмени Левантские ТМ Особый рецепт 0,8 кг  ПОКОМ</v>
          </cell>
          <cell r="D252">
            <v>3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47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273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38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120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170</v>
          </cell>
        </row>
        <row r="259">
          <cell r="A259" t="str">
            <v>Пельмени Сочные сфера 0,9 кг ТМ Стародворье ПОКОМ</v>
          </cell>
          <cell r="D259">
            <v>164</v>
          </cell>
        </row>
        <row r="260">
          <cell r="A260" t="str">
            <v>По-Австрийски с/к 260 гр.шт. "Высокий вкус"  СПК</v>
          </cell>
          <cell r="D260">
            <v>32</v>
          </cell>
        </row>
        <row r="261">
          <cell r="A261" t="str">
            <v>Салями Трюфель с/в "Эликатессе" 0,16 кг.шт.  СПК</v>
          </cell>
          <cell r="D261">
            <v>28</v>
          </cell>
        </row>
        <row r="262">
          <cell r="A262" t="str">
            <v>Салями Финская с/к 235 гр.шт. "Высокий вкус"  СПК</v>
          </cell>
          <cell r="D262">
            <v>18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37.421999999999997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11.542</v>
          </cell>
        </row>
        <row r="265">
          <cell r="A265" t="str">
            <v>Семейная с чесночком вареная (СПК+СКМ)  СПК</v>
          </cell>
          <cell r="D265">
            <v>216.18</v>
          </cell>
        </row>
        <row r="266">
          <cell r="A266" t="str">
            <v>Семейная с чесночком Экстра вареная  СПК</v>
          </cell>
          <cell r="D266">
            <v>21.67</v>
          </cell>
        </row>
        <row r="267">
          <cell r="A267" t="str">
            <v>Семейная с чесночком Экстра вареная 0,5 кг.шт.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9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10</v>
          </cell>
        </row>
        <row r="270">
          <cell r="A270" t="str">
            <v>Сибирская особая с/к 0,235 кг шт.  СПК</v>
          </cell>
          <cell r="D270">
            <v>1</v>
          </cell>
        </row>
        <row r="271">
          <cell r="A271" t="str">
            <v>Славянская п/к 0,38 кг шт.термофор.пак.  СПК</v>
          </cell>
          <cell r="D271">
            <v>8</v>
          </cell>
        </row>
        <row r="272">
          <cell r="A272" t="str">
            <v>Сосиски "Баварские" 0,36 кг.шт. вак.упак.  СПК</v>
          </cell>
          <cell r="D272">
            <v>1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190.1</v>
          </cell>
        </row>
        <row r="274">
          <cell r="A274" t="str">
            <v>Сосиски Мусульманские "Просто выгодно" (в ср.защ.атм.)  СПК</v>
          </cell>
          <cell r="D274">
            <v>5.01</v>
          </cell>
        </row>
        <row r="275">
          <cell r="A275" t="str">
            <v>Сосиски Хот-дог ВЕС (лоток с ср.защ.атм.)   СПК</v>
          </cell>
          <cell r="D275">
            <v>5.9180000000000001</v>
          </cell>
        </row>
        <row r="276">
          <cell r="A276" t="str">
            <v>Торо Неро с/в "Эликатессе" 140 гр.шт.  СПК</v>
          </cell>
          <cell r="D276">
            <v>23</v>
          </cell>
        </row>
        <row r="277">
          <cell r="A277" t="str">
            <v>Уши свиные копченые к пиву 0,15кг нар. д/ф шт.  СПК</v>
          </cell>
          <cell r="D277">
            <v>5</v>
          </cell>
        </row>
        <row r="278">
          <cell r="A278" t="str">
            <v>Фестивальная пора с/к 100 гр.шт.нар. (лоток с ср.защ.атм.)  СПК</v>
          </cell>
          <cell r="D278">
            <v>15</v>
          </cell>
        </row>
        <row r="279">
          <cell r="A279" t="str">
            <v>Фестивальная пора с/к 235 гр.шт.  СПК</v>
          </cell>
          <cell r="D279">
            <v>67</v>
          </cell>
        </row>
        <row r="280">
          <cell r="A280" t="str">
            <v>Фестивальная с/к ВЕС   СПК</v>
          </cell>
          <cell r="D280">
            <v>3.03</v>
          </cell>
        </row>
        <row r="281">
          <cell r="A281" t="str">
            <v>Фрай-пицца с ветчиной и грибами 3,0 кг ТМ Зареченские ТС Зареченские продукты. ВЕС ПОКОМ</v>
          </cell>
          <cell r="D281">
            <v>6</v>
          </cell>
        </row>
        <row r="282">
          <cell r="A282" t="str">
            <v>Фуэт с/в "Эликатессе" 160 гр.шт.  СПК</v>
          </cell>
          <cell r="D282">
            <v>19</v>
          </cell>
        </row>
        <row r="283">
          <cell r="A283" t="str">
            <v>Хинкали Классические ТМ Зареченские ВЕС ПОКОМ</v>
          </cell>
          <cell r="D283">
            <v>10</v>
          </cell>
        </row>
        <row r="284">
          <cell r="A284" t="str">
            <v>Хотстеры ТМ Горячая штучка ТС Хотстеры 0,25 кг зам  ПОКОМ</v>
          </cell>
          <cell r="D284">
            <v>356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22</v>
          </cell>
        </row>
        <row r="286">
          <cell r="A286" t="str">
            <v>Хрустящие крылышки ТМ Горячая штучка 0,3 кг зам  ПОКОМ</v>
          </cell>
          <cell r="D286">
            <v>22</v>
          </cell>
        </row>
        <row r="287">
          <cell r="A287" t="str">
            <v>Чебупай сочное яблоко ТМ Горячая штучка 0,2 кг зам.  ПОКОМ</v>
          </cell>
          <cell r="D287">
            <v>4</v>
          </cell>
        </row>
        <row r="288">
          <cell r="A288" t="str">
            <v>Чебупай спелая вишня ТМ Горячая штучка 0,2 кг зам.  ПОКОМ</v>
          </cell>
          <cell r="D288">
            <v>27</v>
          </cell>
        </row>
        <row r="289">
          <cell r="A289" t="str">
            <v>Чебупели Курочка гриль ТМ Горячая штучка, 0,3 кг зам  ПОКОМ</v>
          </cell>
          <cell r="D289">
            <v>12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456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573</v>
          </cell>
        </row>
        <row r="292">
          <cell r="A292" t="str">
            <v>Чебуреки сочные ВЕС ТМ Зареченские  ПОКОМ</v>
          </cell>
          <cell r="D292">
            <v>115</v>
          </cell>
        </row>
        <row r="293">
          <cell r="A293" t="str">
            <v>Шпикачки Русские (черева) (в ср.защ.атм.) "Высокий вкус"  СПК</v>
          </cell>
          <cell r="D293">
            <v>14.744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20</v>
          </cell>
        </row>
        <row r="295">
          <cell r="A295" t="str">
            <v>Юбилейная с/к 0,10 кг.шт. нарезка (лоток с ср.защ.атм.)  СПК</v>
          </cell>
          <cell r="D295">
            <v>6</v>
          </cell>
        </row>
        <row r="296">
          <cell r="A296" t="str">
            <v>Юбилейная с/к 0,235 кг.шт.  СПК</v>
          </cell>
          <cell r="D296">
            <v>176</v>
          </cell>
        </row>
        <row r="297">
          <cell r="A297" t="str">
            <v>Итого</v>
          </cell>
          <cell r="D297">
            <v>48106.858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56.33203125" style="1" customWidth="1"/>
    <col min="2" max="2" width="4.33203125" style="1" customWidth="1"/>
    <col min="3" max="4" width="7.1640625" style="1" customWidth="1"/>
    <col min="5" max="5" width="7.66406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19" width="0.8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33203125" style="5" customWidth="1"/>
    <col min="25" max="25" width="5.6640625" style="5" bestFit="1" customWidth="1"/>
    <col min="26" max="26" width="6.33203125" style="5" bestFit="1" customWidth="1"/>
    <col min="27" max="28" width="0.83203125" style="5" customWidth="1"/>
    <col min="29" max="32" width="6.6640625" style="5" bestFit="1" customWidth="1"/>
    <col min="33" max="33" width="8.83203125" style="5" customWidth="1"/>
    <col min="34" max="34" width="6.6640625" style="5" bestFit="1" customWidth="1"/>
    <col min="35" max="35" width="6.1640625" style="5" bestFit="1" customWidth="1"/>
    <col min="36" max="37" width="6.6640625" style="5" bestFit="1" customWidth="1"/>
    <col min="38" max="39" width="1.3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16" t="s">
        <v>148</v>
      </c>
      <c r="U3" s="16" t="s">
        <v>149</v>
      </c>
      <c r="W3" s="16" t="s">
        <v>150</v>
      </c>
      <c r="AH3" s="16" t="s">
        <v>143</v>
      </c>
      <c r="AI3" s="16" t="s">
        <v>147</v>
      </c>
      <c r="AJ3" s="16" t="s">
        <v>144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131</v>
      </c>
      <c r="AG4" s="10" t="s">
        <v>132</v>
      </c>
      <c r="AH4" s="11" t="s">
        <v>133</v>
      </c>
      <c r="AI4" s="11" t="s">
        <v>133</v>
      </c>
      <c r="AJ4" s="11" t="s">
        <v>133</v>
      </c>
      <c r="AK4" s="11" t="s">
        <v>133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134</v>
      </c>
      <c r="M5" s="13" t="s">
        <v>135</v>
      </c>
      <c r="N5" s="13" t="s">
        <v>136</v>
      </c>
      <c r="O5" s="13" t="s">
        <v>137</v>
      </c>
      <c r="P5" s="13" t="s">
        <v>138</v>
      </c>
      <c r="T5" s="13" t="s">
        <v>139</v>
      </c>
      <c r="U5" s="13" t="s">
        <v>140</v>
      </c>
      <c r="W5" s="13" t="s">
        <v>141</v>
      </c>
      <c r="AD5" s="13" t="s">
        <v>145</v>
      </c>
      <c r="AE5" s="13" t="s">
        <v>146</v>
      </c>
      <c r="AF5" s="13" t="s">
        <v>135</v>
      </c>
      <c r="AH5" s="13" t="s">
        <v>139</v>
      </c>
      <c r="AI5" s="13" t="s">
        <v>140</v>
      </c>
      <c r="AJ5" s="13" t="s">
        <v>141</v>
      </c>
      <c r="AK5" s="13" t="s">
        <v>142</v>
      </c>
    </row>
    <row r="6" spans="1:39" ht="11.1" customHeight="1" x14ac:dyDescent="0.2">
      <c r="A6" s="6"/>
      <c r="B6" s="6"/>
      <c r="C6" s="3"/>
      <c r="D6" s="3"/>
      <c r="E6" s="9">
        <f>SUM(E7:E125)</f>
        <v>120566.743</v>
      </c>
      <c r="F6" s="9">
        <f>SUM(F7:F125)</f>
        <v>76016.019000000029</v>
      </c>
      <c r="J6" s="9">
        <f>SUM(J7:J125)</f>
        <v>121571.18700000001</v>
      </c>
      <c r="K6" s="9">
        <f t="shared" ref="K6:W6" si="0">SUM(K7:K125)</f>
        <v>-1004.4439999999991</v>
      </c>
      <c r="L6" s="9">
        <f t="shared" si="0"/>
        <v>2000</v>
      </c>
      <c r="M6" s="9">
        <f t="shared" si="0"/>
        <v>27260</v>
      </c>
      <c r="N6" s="9">
        <f t="shared" si="0"/>
        <v>20610</v>
      </c>
      <c r="O6" s="9">
        <f t="shared" si="0"/>
        <v>20000</v>
      </c>
      <c r="P6" s="9">
        <f t="shared" si="0"/>
        <v>17635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15560</v>
      </c>
      <c r="U6" s="9">
        <f t="shared" si="0"/>
        <v>7680</v>
      </c>
      <c r="V6" s="9">
        <f t="shared" si="0"/>
        <v>20160.533000000014</v>
      </c>
      <c r="W6" s="9">
        <f t="shared" si="0"/>
        <v>26030</v>
      </c>
      <c r="Z6" s="9">
        <f t="shared" ref="Z6" si="1">SUM(Z7:Z125)</f>
        <v>7192.0779999999995</v>
      </c>
      <c r="AA6" s="9">
        <f t="shared" ref="AA6" si="2">SUM(AA7:AA125)</f>
        <v>0</v>
      </c>
      <c r="AB6" s="9">
        <f t="shared" ref="AB6" si="3">SUM(AB7:AB125)</f>
        <v>0</v>
      </c>
      <c r="AC6" s="9">
        <f t="shared" ref="AC6" si="4">SUM(AC7:AC125)</f>
        <v>12572</v>
      </c>
      <c r="AD6" s="9">
        <f t="shared" ref="AD6" si="5">SUM(AD7:AD125)</f>
        <v>21385.769999999997</v>
      </c>
      <c r="AE6" s="9">
        <f t="shared" ref="AE6" si="6">SUM(AE7:AE125)</f>
        <v>21039.705599999998</v>
      </c>
      <c r="AF6" s="9">
        <f t="shared" ref="AF6" si="7">SUM(AF7:AF125)</f>
        <v>23097.732000000007</v>
      </c>
      <c r="AH6" s="9">
        <f t="shared" ref="AH6" si="8">SUM(AH7:AH125)</f>
        <v>10017.5</v>
      </c>
      <c r="AI6" s="9">
        <f t="shared" ref="AI6" si="9">SUM(AI7:AI125)</f>
        <v>4933</v>
      </c>
      <c r="AJ6" s="9">
        <f t="shared" ref="AJ6" si="10">SUM(AJ7:AJ125)</f>
        <v>17339</v>
      </c>
      <c r="AK6" s="9">
        <f t="shared" ref="AK6" si="11">SUM(AK7:AK125)</f>
        <v>12447.039999999999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102.295</v>
      </c>
      <c r="D7" s="8">
        <v>2.851</v>
      </c>
      <c r="E7" s="8">
        <v>57.774999999999999</v>
      </c>
      <c r="F7" s="8">
        <v>44.52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55.901000000000003</v>
      </c>
      <c r="K7" s="12">
        <f>E7-J7</f>
        <v>1.8739999999999952</v>
      </c>
      <c r="L7" s="12">
        <f>VLOOKUP(A:A,[1]TDSheet!$A:$M,13,0)</f>
        <v>0</v>
      </c>
      <c r="M7" s="12">
        <f>VLOOKUP(A:A,[1]TDSheet!$A:$N,14,0)</f>
        <v>10</v>
      </c>
      <c r="N7" s="12">
        <f>VLOOKUP(A:A,[1]TDSheet!$A:$O,15,0)</f>
        <v>0</v>
      </c>
      <c r="O7" s="12">
        <f>VLOOKUP(A:A,[1]TDSheet!$A:$W,23,0)</f>
        <v>20</v>
      </c>
      <c r="P7" s="12">
        <f>VLOOKUP(A:A,[3]TDSheet!$A:$C,3,0)</f>
        <v>15</v>
      </c>
      <c r="Q7" s="12"/>
      <c r="R7" s="12"/>
      <c r="S7" s="12"/>
      <c r="T7" s="14">
        <v>20</v>
      </c>
      <c r="U7" s="14"/>
      <c r="V7" s="12">
        <f>(E7-Z7-AC7)/5</f>
        <v>11.555</v>
      </c>
      <c r="W7" s="14">
        <v>10</v>
      </c>
      <c r="X7" s="15">
        <f>(F7+L7+M7+N7+O7+T7+U7+W7)/V7</f>
        <v>9.0454348766767652</v>
      </c>
      <c r="Y7" s="12">
        <f>F7/V7</f>
        <v>3.8528775421895287</v>
      </c>
      <c r="Z7" s="12">
        <f>VLOOKUP(A:A,[1]TDSheet!$A:$Z,26,0)</f>
        <v>0</v>
      </c>
      <c r="AA7" s="12"/>
      <c r="AB7" s="12"/>
      <c r="AC7" s="12">
        <f>VLOOKUP(A:A,[1]TDSheet!$A:$AC,29,0)</f>
        <v>0</v>
      </c>
      <c r="AD7" s="12">
        <f>VLOOKUP(A:A,[1]TDSheet!$A:$AD,30,0)</f>
        <v>16.3124</v>
      </c>
      <c r="AE7" s="12">
        <f>VLOOKUP(A:A,[1]TDSheet!$A:$AE,31,0)</f>
        <v>11.803999999999998</v>
      </c>
      <c r="AF7" s="12">
        <f>VLOOKUP(A:A,[4]TDSheet!$A:$D,4,0)</f>
        <v>15.302</v>
      </c>
      <c r="AG7" s="12">
        <f>VLOOKUP(A:A,[1]TDSheet!$A:$AG,33,0)</f>
        <v>0</v>
      </c>
      <c r="AH7" s="12">
        <f>T7*H7</f>
        <v>20</v>
      </c>
      <c r="AI7" s="12">
        <f>U7*H7</f>
        <v>0</v>
      </c>
      <c r="AJ7" s="12">
        <f>W7*H7</f>
        <v>10</v>
      </c>
      <c r="AK7" s="12">
        <f>P7*H7</f>
        <v>15</v>
      </c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802.00400000000002</v>
      </c>
      <c r="D8" s="8">
        <v>838.42600000000004</v>
      </c>
      <c r="E8" s="8">
        <v>953.13900000000001</v>
      </c>
      <c r="F8" s="8">
        <v>675.92700000000002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906.678</v>
      </c>
      <c r="K8" s="12">
        <f t="shared" ref="K8:K71" si="12">E8-J8</f>
        <v>46.461000000000013</v>
      </c>
      <c r="L8" s="12">
        <f>VLOOKUP(A:A,[1]TDSheet!$A:$M,13,0)</f>
        <v>0</v>
      </c>
      <c r="M8" s="12">
        <f>VLOOKUP(A:A,[1]TDSheet!$A:$N,14,0)</f>
        <v>250</v>
      </c>
      <c r="N8" s="12">
        <f>VLOOKUP(A:A,[1]TDSheet!$A:$O,15,0)</f>
        <v>0</v>
      </c>
      <c r="O8" s="12">
        <f>VLOOKUP(A:A,[1]TDSheet!$A:$W,23,0)</f>
        <v>0</v>
      </c>
      <c r="P8" s="12">
        <f>VLOOKUP(A:A,[3]TDSheet!$A:$C,3,0)</f>
        <v>0</v>
      </c>
      <c r="Q8" s="12"/>
      <c r="R8" s="12"/>
      <c r="S8" s="12"/>
      <c r="T8" s="14">
        <v>200</v>
      </c>
      <c r="U8" s="14">
        <v>100</v>
      </c>
      <c r="V8" s="12">
        <f t="shared" ref="V8:V71" si="13">(E8-Z8-AC8)/5</f>
        <v>157.95400000000001</v>
      </c>
      <c r="W8" s="14">
        <v>200</v>
      </c>
      <c r="X8" s="15">
        <f t="shared" ref="X8:X71" si="14">(F8+L8+M8+N8+O8+T8+U8+W8)/V8</f>
        <v>9.0274826848322931</v>
      </c>
      <c r="Y8" s="12">
        <f t="shared" ref="Y8:Y71" si="15">F8/V8</f>
        <v>4.2792648492599108</v>
      </c>
      <c r="Z8" s="12">
        <f>VLOOKUP(A:A,[1]TDSheet!$A:$Z,26,0)</f>
        <v>163.369</v>
      </c>
      <c r="AA8" s="12"/>
      <c r="AB8" s="12"/>
      <c r="AC8" s="12">
        <f>VLOOKUP(A:A,[1]TDSheet!$A:$AC,29,0)</f>
        <v>0</v>
      </c>
      <c r="AD8" s="12">
        <f>VLOOKUP(A:A,[1]TDSheet!$A:$AD,30,0)</f>
        <v>181.67939999999999</v>
      </c>
      <c r="AE8" s="12">
        <f>VLOOKUP(A:A,[1]TDSheet!$A:$AE,31,0)</f>
        <v>170.21620000000001</v>
      </c>
      <c r="AF8" s="12">
        <f>VLOOKUP(A:A,[4]TDSheet!$A:$D,4,0)</f>
        <v>214.97300000000001</v>
      </c>
      <c r="AG8" s="12" t="str">
        <f>VLOOKUP(A:A,[1]TDSheet!$A:$AG,33,0)</f>
        <v>проддек</v>
      </c>
      <c r="AH8" s="12">
        <f t="shared" ref="AH8:AH71" si="16">T8*H8</f>
        <v>200</v>
      </c>
      <c r="AI8" s="12">
        <f t="shared" ref="AI8:AI71" si="17">U8*H8</f>
        <v>100</v>
      </c>
      <c r="AJ8" s="12">
        <f t="shared" ref="AJ8:AJ71" si="18">W8*H8</f>
        <v>200</v>
      </c>
      <c r="AK8" s="12">
        <f t="shared" ref="AK8:AK71" si="19">P8*H8</f>
        <v>0</v>
      </c>
      <c r="AL8" s="12"/>
      <c r="AM8" s="12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354.49799999999999</v>
      </c>
      <c r="D9" s="8">
        <v>595.42100000000005</v>
      </c>
      <c r="E9" s="8">
        <v>617.44500000000005</v>
      </c>
      <c r="F9" s="8">
        <v>316.33100000000002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604.27</v>
      </c>
      <c r="K9" s="12">
        <f t="shared" si="12"/>
        <v>13.175000000000068</v>
      </c>
      <c r="L9" s="12">
        <f>VLOOKUP(A:A,[1]TDSheet!$A:$M,13,0)</f>
        <v>0</v>
      </c>
      <c r="M9" s="12">
        <f>VLOOKUP(A:A,[1]TDSheet!$A:$N,14,0)</f>
        <v>100</v>
      </c>
      <c r="N9" s="12">
        <f>VLOOKUP(A:A,[1]TDSheet!$A:$O,15,0)</f>
        <v>30</v>
      </c>
      <c r="O9" s="12">
        <f>VLOOKUP(A:A,[1]TDSheet!$A:$W,23,0)</f>
        <v>100</v>
      </c>
      <c r="P9" s="12">
        <f>VLOOKUP(A:A,[3]TDSheet!$A:$C,3,0)</f>
        <v>168</v>
      </c>
      <c r="Q9" s="12"/>
      <c r="R9" s="12"/>
      <c r="S9" s="12"/>
      <c r="T9" s="14">
        <v>80</v>
      </c>
      <c r="U9" s="14"/>
      <c r="V9" s="12">
        <f t="shared" si="13"/>
        <v>83.049600000000012</v>
      </c>
      <c r="W9" s="14">
        <v>120</v>
      </c>
      <c r="X9" s="15">
        <f t="shared" si="14"/>
        <v>8.9865694717373703</v>
      </c>
      <c r="Y9" s="12">
        <f t="shared" si="15"/>
        <v>3.8089406812314563</v>
      </c>
      <c r="Z9" s="12">
        <f>VLOOKUP(A:A,[1]TDSheet!$A:$Z,26,0)</f>
        <v>202.197</v>
      </c>
      <c r="AA9" s="12"/>
      <c r="AB9" s="12"/>
      <c r="AC9" s="12">
        <f>VLOOKUP(A:A,[1]TDSheet!$A:$AC,29,0)</f>
        <v>0</v>
      </c>
      <c r="AD9" s="12">
        <f>VLOOKUP(A:A,[1]TDSheet!$A:$AD,30,0)</f>
        <v>92.029399999999995</v>
      </c>
      <c r="AE9" s="12">
        <f>VLOOKUP(A:A,[1]TDSheet!$A:$AE,31,0)</f>
        <v>90.691400000000002</v>
      </c>
      <c r="AF9" s="12">
        <f>VLOOKUP(A:A,[4]TDSheet!$A:$D,4,0)</f>
        <v>90.62</v>
      </c>
      <c r="AG9" s="12" t="e">
        <f>VLOOKUP(A:A,[1]TDSheet!$A:$AG,33,0)</f>
        <v>#N/A</v>
      </c>
      <c r="AH9" s="12">
        <f t="shared" si="16"/>
        <v>80</v>
      </c>
      <c r="AI9" s="12">
        <f t="shared" si="17"/>
        <v>0</v>
      </c>
      <c r="AJ9" s="12">
        <f t="shared" si="18"/>
        <v>120</v>
      </c>
      <c r="AK9" s="12">
        <f t="shared" si="19"/>
        <v>168</v>
      </c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1035.0930000000001</v>
      </c>
      <c r="D10" s="8">
        <v>2866.5949999999998</v>
      </c>
      <c r="E10" s="8">
        <v>2535.0720000000001</v>
      </c>
      <c r="F10" s="8">
        <v>1353.134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2388.681</v>
      </c>
      <c r="K10" s="12">
        <f t="shared" si="12"/>
        <v>146.39100000000008</v>
      </c>
      <c r="L10" s="12">
        <f>VLOOKUP(A:A,[1]TDSheet!$A:$M,13,0)</f>
        <v>0</v>
      </c>
      <c r="M10" s="12">
        <f>VLOOKUP(A:A,[1]TDSheet!$A:$N,14,0)</f>
        <v>500</v>
      </c>
      <c r="N10" s="12">
        <f>VLOOKUP(A:A,[1]TDSheet!$A:$O,15,0)</f>
        <v>200</v>
      </c>
      <c r="O10" s="12">
        <f>VLOOKUP(A:A,[1]TDSheet!$A:$W,23,0)</f>
        <v>200</v>
      </c>
      <c r="P10" s="12">
        <f>VLOOKUP(A:A,[3]TDSheet!$A:$C,3,0)</f>
        <v>260</v>
      </c>
      <c r="Q10" s="12"/>
      <c r="R10" s="12"/>
      <c r="S10" s="12"/>
      <c r="T10" s="14">
        <v>300</v>
      </c>
      <c r="U10" s="14">
        <v>150</v>
      </c>
      <c r="V10" s="12">
        <f t="shared" si="13"/>
        <v>364.71600000000001</v>
      </c>
      <c r="W10" s="14">
        <v>550</v>
      </c>
      <c r="X10" s="15">
        <f t="shared" si="14"/>
        <v>8.9196361004178595</v>
      </c>
      <c r="Y10" s="12">
        <f t="shared" si="15"/>
        <v>3.7101032035885457</v>
      </c>
      <c r="Z10" s="12">
        <f>VLOOKUP(A:A,[1]TDSheet!$A:$Z,26,0)</f>
        <v>711.49199999999996</v>
      </c>
      <c r="AA10" s="12"/>
      <c r="AB10" s="12"/>
      <c r="AC10" s="12">
        <f>VLOOKUP(A:A,[1]TDSheet!$A:$AC,29,0)</f>
        <v>0</v>
      </c>
      <c r="AD10" s="12">
        <f>VLOOKUP(A:A,[1]TDSheet!$A:$AD,30,0)</f>
        <v>357.78440000000001</v>
      </c>
      <c r="AE10" s="12">
        <f>VLOOKUP(A:A,[1]TDSheet!$A:$AE,31,0)</f>
        <v>404.411</v>
      </c>
      <c r="AF10" s="12">
        <f>VLOOKUP(A:A,[4]TDSheet!$A:$D,4,0)</f>
        <v>526.23400000000004</v>
      </c>
      <c r="AG10" s="12" t="str">
        <f>VLOOKUP(A:A,[1]TDSheet!$A:$AG,33,0)</f>
        <v>проддек</v>
      </c>
      <c r="AH10" s="12">
        <f t="shared" si="16"/>
        <v>300</v>
      </c>
      <c r="AI10" s="12">
        <f t="shared" si="17"/>
        <v>150</v>
      </c>
      <c r="AJ10" s="12">
        <f t="shared" si="18"/>
        <v>550</v>
      </c>
      <c r="AK10" s="12">
        <f t="shared" si="19"/>
        <v>260</v>
      </c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145.441</v>
      </c>
      <c r="D11" s="8">
        <v>82.739000000000004</v>
      </c>
      <c r="E11" s="8">
        <v>147.958</v>
      </c>
      <c r="F11" s="8">
        <v>78.951999999999998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140.958</v>
      </c>
      <c r="K11" s="12">
        <f t="shared" si="12"/>
        <v>7</v>
      </c>
      <c r="L11" s="12">
        <f>VLOOKUP(A:A,[1]TDSheet!$A:$M,13,0)</f>
        <v>0</v>
      </c>
      <c r="M11" s="12">
        <f>VLOOKUP(A:A,[1]TDSheet!$A:$N,14,0)</f>
        <v>40</v>
      </c>
      <c r="N11" s="12">
        <f>VLOOKUP(A:A,[1]TDSheet!$A:$O,15,0)</f>
        <v>20</v>
      </c>
      <c r="O11" s="12">
        <f>VLOOKUP(A:A,[1]TDSheet!$A:$W,23,0)</f>
        <v>50</v>
      </c>
      <c r="P11" s="12">
        <f>VLOOKUP(A:A,[3]TDSheet!$A:$C,3,0)</f>
        <v>54</v>
      </c>
      <c r="Q11" s="12"/>
      <c r="R11" s="12"/>
      <c r="S11" s="12"/>
      <c r="T11" s="14">
        <v>20</v>
      </c>
      <c r="U11" s="14"/>
      <c r="V11" s="12">
        <f t="shared" si="13"/>
        <v>29.5916</v>
      </c>
      <c r="W11" s="14">
        <v>50</v>
      </c>
      <c r="X11" s="15">
        <f t="shared" si="14"/>
        <v>8.7508617310317796</v>
      </c>
      <c r="Y11" s="12">
        <f t="shared" si="15"/>
        <v>2.668054447883859</v>
      </c>
      <c r="Z11" s="12">
        <f>VLOOKUP(A:A,[1]TDSheet!$A:$Z,26,0)</f>
        <v>0</v>
      </c>
      <c r="AA11" s="12"/>
      <c r="AB11" s="12"/>
      <c r="AC11" s="12">
        <f>VLOOKUP(A:A,[1]TDSheet!$A:$AC,29,0)</f>
        <v>0</v>
      </c>
      <c r="AD11" s="12">
        <f>VLOOKUP(A:A,[1]TDSheet!$A:$AD,30,0)</f>
        <v>31.156799999999997</v>
      </c>
      <c r="AE11" s="12">
        <f>VLOOKUP(A:A,[1]TDSheet!$A:$AE,31,0)</f>
        <v>27.890999999999998</v>
      </c>
      <c r="AF11" s="12">
        <f>VLOOKUP(A:A,[4]TDSheet!$A:$D,4,0)</f>
        <v>27.469000000000001</v>
      </c>
      <c r="AG11" s="12" t="e">
        <f>VLOOKUP(A:A,[1]TDSheet!$A:$AG,33,0)</f>
        <v>#N/A</v>
      </c>
      <c r="AH11" s="12">
        <f t="shared" si="16"/>
        <v>20</v>
      </c>
      <c r="AI11" s="12">
        <f t="shared" si="17"/>
        <v>0</v>
      </c>
      <c r="AJ11" s="12">
        <f t="shared" si="18"/>
        <v>50</v>
      </c>
      <c r="AK11" s="12">
        <f t="shared" si="19"/>
        <v>54</v>
      </c>
      <c r="AL11" s="12"/>
      <c r="AM11" s="12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181</v>
      </c>
      <c r="D12" s="8">
        <v>60</v>
      </c>
      <c r="E12" s="8">
        <v>176</v>
      </c>
      <c r="F12" s="8">
        <v>62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189</v>
      </c>
      <c r="K12" s="12">
        <f t="shared" si="12"/>
        <v>-13</v>
      </c>
      <c r="L12" s="12">
        <f>VLOOKUP(A:A,[1]TDSheet!$A:$M,13,0)</f>
        <v>0</v>
      </c>
      <c r="M12" s="12">
        <f>VLOOKUP(A:A,[1]TDSheet!$A:$N,14,0)</f>
        <v>40</v>
      </c>
      <c r="N12" s="12">
        <f>VLOOKUP(A:A,[1]TDSheet!$A:$O,15,0)</f>
        <v>60</v>
      </c>
      <c r="O12" s="12">
        <f>VLOOKUP(A:A,[1]TDSheet!$A:$W,23,0)</f>
        <v>30</v>
      </c>
      <c r="P12" s="12">
        <f>VLOOKUP(A:A,[3]TDSheet!$A:$C,3,0)</f>
        <v>48</v>
      </c>
      <c r="Q12" s="12"/>
      <c r="R12" s="12"/>
      <c r="S12" s="12"/>
      <c r="T12" s="14">
        <v>60</v>
      </c>
      <c r="U12" s="14"/>
      <c r="V12" s="12">
        <f t="shared" si="13"/>
        <v>35.200000000000003</v>
      </c>
      <c r="W12" s="14">
        <v>60</v>
      </c>
      <c r="X12" s="15">
        <f t="shared" si="14"/>
        <v>8.8636363636363633</v>
      </c>
      <c r="Y12" s="12">
        <f t="shared" si="15"/>
        <v>1.7613636363636362</v>
      </c>
      <c r="Z12" s="12">
        <f>VLOOKUP(A:A,[1]TDSheet!$A:$Z,26,0)</f>
        <v>0</v>
      </c>
      <c r="AA12" s="12"/>
      <c r="AB12" s="12"/>
      <c r="AC12" s="12">
        <f>VLOOKUP(A:A,[1]TDSheet!$A:$AC,29,0)</f>
        <v>0</v>
      </c>
      <c r="AD12" s="12">
        <f>VLOOKUP(A:A,[1]TDSheet!$A:$AD,30,0)</f>
        <v>38.799999999999997</v>
      </c>
      <c r="AE12" s="12">
        <f>VLOOKUP(A:A,[1]TDSheet!$A:$AE,31,0)</f>
        <v>30.2</v>
      </c>
      <c r="AF12" s="12">
        <f>VLOOKUP(A:A,[4]TDSheet!$A:$D,4,0)</f>
        <v>44</v>
      </c>
      <c r="AG12" s="12">
        <f>VLOOKUP(A:A,[1]TDSheet!$A:$AG,33,0)</f>
        <v>0</v>
      </c>
      <c r="AH12" s="12">
        <f t="shared" si="16"/>
        <v>30</v>
      </c>
      <c r="AI12" s="12">
        <f t="shared" si="17"/>
        <v>0</v>
      </c>
      <c r="AJ12" s="12">
        <f t="shared" si="18"/>
        <v>30</v>
      </c>
      <c r="AK12" s="12">
        <f t="shared" si="19"/>
        <v>24</v>
      </c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757</v>
      </c>
      <c r="D13" s="8">
        <v>1755</v>
      </c>
      <c r="E13" s="8">
        <v>1931</v>
      </c>
      <c r="F13" s="8">
        <v>556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1950</v>
      </c>
      <c r="K13" s="12">
        <f t="shared" si="12"/>
        <v>-19</v>
      </c>
      <c r="L13" s="12">
        <f>VLOOKUP(A:A,[1]TDSheet!$A:$M,13,0)</f>
        <v>0</v>
      </c>
      <c r="M13" s="12">
        <f>VLOOKUP(A:A,[1]TDSheet!$A:$N,14,0)</f>
        <v>300</v>
      </c>
      <c r="N13" s="12">
        <f>VLOOKUP(A:A,[1]TDSheet!$A:$O,15,0)</f>
        <v>200</v>
      </c>
      <c r="O13" s="12">
        <f>VLOOKUP(A:A,[1]TDSheet!$A:$W,23,0)</f>
        <v>300</v>
      </c>
      <c r="P13" s="12">
        <f>VLOOKUP(A:A,[3]TDSheet!$A:$C,3,0)</f>
        <v>315</v>
      </c>
      <c r="Q13" s="12"/>
      <c r="R13" s="12"/>
      <c r="S13" s="12"/>
      <c r="T13" s="14">
        <v>230</v>
      </c>
      <c r="U13" s="14">
        <v>100</v>
      </c>
      <c r="V13" s="12">
        <f t="shared" si="13"/>
        <v>226.2</v>
      </c>
      <c r="W13" s="14">
        <v>300</v>
      </c>
      <c r="X13" s="15">
        <f t="shared" si="14"/>
        <v>8.7798408488063657</v>
      </c>
      <c r="Y13" s="12">
        <f t="shared" si="15"/>
        <v>2.458001768346596</v>
      </c>
      <c r="Z13" s="12">
        <f>VLOOKUP(A:A,[1]TDSheet!$A:$Z,26,0)</f>
        <v>0</v>
      </c>
      <c r="AA13" s="12"/>
      <c r="AB13" s="12"/>
      <c r="AC13" s="12">
        <f>VLOOKUP(A:A,[1]TDSheet!$A:$AC,29,0)</f>
        <v>800</v>
      </c>
      <c r="AD13" s="12">
        <f>VLOOKUP(A:A,[1]TDSheet!$A:$AD,30,0)</f>
        <v>211.4</v>
      </c>
      <c r="AE13" s="12">
        <f>VLOOKUP(A:A,[1]TDSheet!$A:$AE,31,0)</f>
        <v>215.4</v>
      </c>
      <c r="AF13" s="12">
        <f>VLOOKUP(A:A,[4]TDSheet!$A:$D,4,0)</f>
        <v>272</v>
      </c>
      <c r="AG13" s="12" t="str">
        <f>VLOOKUP(A:A,[1]TDSheet!$A:$AG,33,0)</f>
        <v>?????</v>
      </c>
      <c r="AH13" s="12">
        <f t="shared" si="16"/>
        <v>92</v>
      </c>
      <c r="AI13" s="12">
        <f t="shared" si="17"/>
        <v>40</v>
      </c>
      <c r="AJ13" s="12">
        <f t="shared" si="18"/>
        <v>120</v>
      </c>
      <c r="AK13" s="12">
        <f t="shared" si="19"/>
        <v>126</v>
      </c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1547</v>
      </c>
      <c r="D14" s="8">
        <v>4087</v>
      </c>
      <c r="E14" s="8">
        <v>3856</v>
      </c>
      <c r="F14" s="8">
        <v>1745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3850</v>
      </c>
      <c r="K14" s="12">
        <f t="shared" si="12"/>
        <v>6</v>
      </c>
      <c r="L14" s="12">
        <f>VLOOKUP(A:A,[1]TDSheet!$A:$M,13,0)</f>
        <v>0</v>
      </c>
      <c r="M14" s="12">
        <f>VLOOKUP(A:A,[1]TDSheet!$A:$N,14,0)</f>
        <v>900</v>
      </c>
      <c r="N14" s="12">
        <f>VLOOKUP(A:A,[1]TDSheet!$A:$O,15,0)</f>
        <v>700</v>
      </c>
      <c r="O14" s="12">
        <f>VLOOKUP(A:A,[1]TDSheet!$A:$W,23,0)</f>
        <v>300</v>
      </c>
      <c r="P14" s="12">
        <f>VLOOKUP(A:A,[3]TDSheet!$A:$C,3,0)</f>
        <v>230</v>
      </c>
      <c r="Q14" s="12"/>
      <c r="R14" s="12"/>
      <c r="S14" s="12"/>
      <c r="T14" s="14">
        <v>500</v>
      </c>
      <c r="U14" s="14">
        <v>500</v>
      </c>
      <c r="V14" s="12">
        <f t="shared" si="13"/>
        <v>411.2</v>
      </c>
      <c r="W14" s="14">
        <v>500</v>
      </c>
      <c r="X14" s="15">
        <f t="shared" si="14"/>
        <v>12.51215953307393</v>
      </c>
      <c r="Y14" s="12">
        <f t="shared" si="15"/>
        <v>4.2436770428015569</v>
      </c>
      <c r="Z14" s="12">
        <f>VLOOKUP(A:A,[1]TDSheet!$A:$Z,26,0)</f>
        <v>0</v>
      </c>
      <c r="AA14" s="12"/>
      <c r="AB14" s="12"/>
      <c r="AC14" s="12">
        <f>VLOOKUP(A:A,[1]TDSheet!$A:$AC,29,0)</f>
        <v>1800</v>
      </c>
      <c r="AD14" s="12">
        <f>VLOOKUP(A:A,[1]TDSheet!$A:$AD,30,0)</f>
        <v>451.6</v>
      </c>
      <c r="AE14" s="12">
        <f>VLOOKUP(A:A,[1]TDSheet!$A:$AE,31,0)</f>
        <v>469.2</v>
      </c>
      <c r="AF14" s="12">
        <f>VLOOKUP(A:A,[4]TDSheet!$A:$D,4,0)</f>
        <v>548</v>
      </c>
      <c r="AG14" s="12" t="str">
        <f>VLOOKUP(A:A,[1]TDSheet!$A:$AG,33,0)</f>
        <v>декак</v>
      </c>
      <c r="AH14" s="12">
        <f t="shared" si="16"/>
        <v>225</v>
      </c>
      <c r="AI14" s="12">
        <f t="shared" si="17"/>
        <v>225</v>
      </c>
      <c r="AJ14" s="12">
        <f t="shared" si="18"/>
        <v>225</v>
      </c>
      <c r="AK14" s="12">
        <f t="shared" si="19"/>
        <v>103.5</v>
      </c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2999</v>
      </c>
      <c r="D15" s="8">
        <v>3144</v>
      </c>
      <c r="E15" s="8">
        <v>4619</v>
      </c>
      <c r="F15" s="8">
        <v>1464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4581</v>
      </c>
      <c r="K15" s="12">
        <f t="shared" si="12"/>
        <v>38</v>
      </c>
      <c r="L15" s="12">
        <f>VLOOKUP(A:A,[1]TDSheet!$A:$M,13,0)</f>
        <v>0</v>
      </c>
      <c r="M15" s="12">
        <f>VLOOKUP(A:A,[1]TDSheet!$A:$N,14,0)</f>
        <v>1200</v>
      </c>
      <c r="N15" s="12">
        <f>VLOOKUP(A:A,[1]TDSheet!$A:$O,15,0)</f>
        <v>500</v>
      </c>
      <c r="O15" s="12">
        <f>VLOOKUP(A:A,[1]TDSheet!$A:$W,23,0)</f>
        <v>300</v>
      </c>
      <c r="P15" s="12">
        <f>VLOOKUP(A:A,[3]TDSheet!$A:$C,3,0)</f>
        <v>250</v>
      </c>
      <c r="Q15" s="12"/>
      <c r="R15" s="12"/>
      <c r="S15" s="12"/>
      <c r="T15" s="14">
        <v>1100</v>
      </c>
      <c r="U15" s="14">
        <v>500</v>
      </c>
      <c r="V15" s="12">
        <f t="shared" si="13"/>
        <v>763</v>
      </c>
      <c r="W15" s="14">
        <v>800</v>
      </c>
      <c r="X15" s="15">
        <f t="shared" si="14"/>
        <v>7.6854521625163823</v>
      </c>
      <c r="Y15" s="12">
        <f t="shared" si="15"/>
        <v>1.9187418086500656</v>
      </c>
      <c r="Z15" s="12">
        <f>VLOOKUP(A:A,[1]TDSheet!$A:$Z,26,0)</f>
        <v>42</v>
      </c>
      <c r="AA15" s="12"/>
      <c r="AB15" s="12"/>
      <c r="AC15" s="12">
        <f>VLOOKUP(A:A,[1]TDSheet!$A:$AC,29,0)</f>
        <v>762</v>
      </c>
      <c r="AD15" s="12">
        <f>VLOOKUP(A:A,[1]TDSheet!$A:$AD,30,0)</f>
        <v>808.6</v>
      </c>
      <c r="AE15" s="12">
        <f>VLOOKUP(A:A,[1]TDSheet!$A:$AE,31,0)</f>
        <v>770.6</v>
      </c>
      <c r="AF15" s="12">
        <f>VLOOKUP(A:A,[4]TDSheet!$A:$D,4,0)</f>
        <v>1048</v>
      </c>
      <c r="AG15" s="12" t="str">
        <f>VLOOKUP(A:A,[1]TDSheet!$A:$AG,33,0)</f>
        <v>оконч</v>
      </c>
      <c r="AH15" s="12">
        <f t="shared" si="16"/>
        <v>495</v>
      </c>
      <c r="AI15" s="12">
        <f t="shared" si="17"/>
        <v>225</v>
      </c>
      <c r="AJ15" s="12">
        <f t="shared" si="18"/>
        <v>360</v>
      </c>
      <c r="AK15" s="12">
        <f t="shared" si="19"/>
        <v>112.5</v>
      </c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170</v>
      </c>
      <c r="D16" s="8">
        <v>80</v>
      </c>
      <c r="E16" s="8">
        <v>198</v>
      </c>
      <c r="F16" s="8">
        <v>50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205</v>
      </c>
      <c r="K16" s="12">
        <f t="shared" si="12"/>
        <v>-7</v>
      </c>
      <c r="L16" s="12">
        <f>VLOOKUP(A:A,[1]TDSheet!$A:$M,13,0)</f>
        <v>0</v>
      </c>
      <c r="M16" s="12">
        <f>VLOOKUP(A:A,[1]TDSheet!$A:$N,14,0)</f>
        <v>40</v>
      </c>
      <c r="N16" s="12">
        <f>VLOOKUP(A:A,[1]TDSheet!$A:$O,15,0)</f>
        <v>30</v>
      </c>
      <c r="O16" s="12">
        <f>VLOOKUP(A:A,[1]TDSheet!$A:$W,23,0)</f>
        <v>120</v>
      </c>
      <c r="P16" s="12">
        <f>VLOOKUP(A:A,[3]TDSheet!$A:$C,3,0)</f>
        <v>0</v>
      </c>
      <c r="Q16" s="12"/>
      <c r="R16" s="12"/>
      <c r="S16" s="12"/>
      <c r="T16" s="14">
        <v>40</v>
      </c>
      <c r="U16" s="14"/>
      <c r="V16" s="12">
        <f t="shared" si="13"/>
        <v>39.6</v>
      </c>
      <c r="W16" s="14">
        <v>70</v>
      </c>
      <c r="X16" s="15">
        <f t="shared" si="14"/>
        <v>8.8383838383838373</v>
      </c>
      <c r="Y16" s="12">
        <f t="shared" si="15"/>
        <v>1.2626262626262625</v>
      </c>
      <c r="Z16" s="12">
        <f>VLOOKUP(A:A,[1]TDSheet!$A:$Z,26,0)</f>
        <v>0</v>
      </c>
      <c r="AA16" s="12"/>
      <c r="AB16" s="12"/>
      <c r="AC16" s="12">
        <f>VLOOKUP(A:A,[1]TDSheet!$A:$AC,29,0)</f>
        <v>0</v>
      </c>
      <c r="AD16" s="12">
        <f>VLOOKUP(A:A,[1]TDSheet!$A:$AD,30,0)</f>
        <v>38.4</v>
      </c>
      <c r="AE16" s="12">
        <f>VLOOKUP(A:A,[1]TDSheet!$A:$AE,31,0)</f>
        <v>31.2</v>
      </c>
      <c r="AF16" s="12">
        <f>VLOOKUP(A:A,[4]TDSheet!$A:$D,4,0)</f>
        <v>34</v>
      </c>
      <c r="AG16" s="12" t="e">
        <f>VLOOKUP(A:A,[1]TDSheet!$A:$AG,33,0)</f>
        <v>#N/A</v>
      </c>
      <c r="AH16" s="12">
        <f t="shared" si="16"/>
        <v>20</v>
      </c>
      <c r="AI16" s="12">
        <f t="shared" si="17"/>
        <v>0</v>
      </c>
      <c r="AJ16" s="12">
        <f t="shared" si="18"/>
        <v>35</v>
      </c>
      <c r="AK16" s="12">
        <f t="shared" si="19"/>
        <v>0</v>
      </c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95</v>
      </c>
      <c r="D17" s="8">
        <v>185</v>
      </c>
      <c r="E17" s="8">
        <v>121</v>
      </c>
      <c r="F17" s="8">
        <v>22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131</v>
      </c>
      <c r="K17" s="12">
        <f t="shared" si="12"/>
        <v>-10</v>
      </c>
      <c r="L17" s="12">
        <f>VLOOKUP(A:A,[1]TDSheet!$A:$M,13,0)</f>
        <v>0</v>
      </c>
      <c r="M17" s="12">
        <f>VLOOKUP(A:A,[1]TDSheet!$A:$N,14,0)</f>
        <v>20</v>
      </c>
      <c r="N17" s="12">
        <f>VLOOKUP(A:A,[1]TDSheet!$A:$O,15,0)</f>
        <v>80</v>
      </c>
      <c r="O17" s="12">
        <f>VLOOKUP(A:A,[1]TDSheet!$A:$W,23,0)</f>
        <v>40</v>
      </c>
      <c r="P17" s="12">
        <f>VLOOKUP(A:A,[3]TDSheet!$A:$C,3,0)</f>
        <v>0</v>
      </c>
      <c r="Q17" s="12"/>
      <c r="R17" s="12"/>
      <c r="S17" s="12"/>
      <c r="T17" s="14">
        <v>30</v>
      </c>
      <c r="U17" s="14"/>
      <c r="V17" s="12">
        <f t="shared" si="13"/>
        <v>24.2</v>
      </c>
      <c r="W17" s="14">
        <v>30</v>
      </c>
      <c r="X17" s="15">
        <f t="shared" si="14"/>
        <v>9.1735537190082646</v>
      </c>
      <c r="Y17" s="12">
        <f t="shared" si="15"/>
        <v>0.90909090909090917</v>
      </c>
      <c r="Z17" s="12">
        <f>VLOOKUP(A:A,[1]TDSheet!$A:$Z,26,0)</f>
        <v>0</v>
      </c>
      <c r="AA17" s="12"/>
      <c r="AB17" s="12"/>
      <c r="AC17" s="12">
        <f>VLOOKUP(A:A,[1]TDSheet!$A:$AC,29,0)</f>
        <v>0</v>
      </c>
      <c r="AD17" s="12">
        <f>VLOOKUP(A:A,[1]TDSheet!$A:$AD,30,0)</f>
        <v>20.8</v>
      </c>
      <c r="AE17" s="12">
        <f>VLOOKUP(A:A,[1]TDSheet!$A:$AE,31,0)</f>
        <v>18.8</v>
      </c>
      <c r="AF17" s="12">
        <f>VLOOKUP(A:A,[4]TDSheet!$A:$D,4,0)</f>
        <v>15</v>
      </c>
      <c r="AG17" s="12">
        <f>VLOOKUP(A:A,[1]TDSheet!$A:$AG,33,0)</f>
        <v>0</v>
      </c>
      <c r="AH17" s="12">
        <f t="shared" si="16"/>
        <v>12</v>
      </c>
      <c r="AI17" s="12">
        <f t="shared" si="17"/>
        <v>0</v>
      </c>
      <c r="AJ17" s="12">
        <f t="shared" si="18"/>
        <v>12</v>
      </c>
      <c r="AK17" s="12">
        <f t="shared" si="19"/>
        <v>0</v>
      </c>
      <c r="AL17" s="12"/>
      <c r="AM17" s="12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412</v>
      </c>
      <c r="D18" s="8">
        <v>109</v>
      </c>
      <c r="E18" s="8">
        <v>150</v>
      </c>
      <c r="F18" s="8">
        <v>369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152</v>
      </c>
      <c r="K18" s="12">
        <f t="shared" si="12"/>
        <v>-2</v>
      </c>
      <c r="L18" s="12">
        <f>VLOOKUP(A:A,[1]TDSheet!$A:$M,13,0)</f>
        <v>0</v>
      </c>
      <c r="M18" s="12">
        <f>VLOOKUP(A:A,[1]TDSheet!$A:$N,14,0)</f>
        <v>200</v>
      </c>
      <c r="N18" s="12">
        <f>VLOOKUP(A:A,[1]TDSheet!$A:$O,15,0)</f>
        <v>0</v>
      </c>
      <c r="O18" s="12">
        <f>VLOOKUP(A:A,[1]TDSheet!$A:$W,23,0)</f>
        <v>0</v>
      </c>
      <c r="P18" s="12">
        <f>VLOOKUP(A:A,[3]TDSheet!$A:$C,3,0)</f>
        <v>0</v>
      </c>
      <c r="Q18" s="12"/>
      <c r="R18" s="12"/>
      <c r="S18" s="12"/>
      <c r="T18" s="14"/>
      <c r="U18" s="14"/>
      <c r="V18" s="12">
        <f t="shared" si="13"/>
        <v>30</v>
      </c>
      <c r="W18" s="14"/>
      <c r="X18" s="15">
        <f t="shared" si="14"/>
        <v>18.966666666666665</v>
      </c>
      <c r="Y18" s="12">
        <f t="shared" si="15"/>
        <v>12.3</v>
      </c>
      <c r="Z18" s="12">
        <f>VLOOKUP(A:A,[1]TDSheet!$A:$Z,26,0)</f>
        <v>0</v>
      </c>
      <c r="AA18" s="12"/>
      <c r="AB18" s="12"/>
      <c r="AC18" s="12">
        <f>VLOOKUP(A:A,[1]TDSheet!$A:$AC,29,0)</f>
        <v>0</v>
      </c>
      <c r="AD18" s="12">
        <f>VLOOKUP(A:A,[1]TDSheet!$A:$AD,30,0)</f>
        <v>36.6</v>
      </c>
      <c r="AE18" s="12">
        <f>VLOOKUP(A:A,[1]TDSheet!$A:$AE,31,0)</f>
        <v>37.200000000000003</v>
      </c>
      <c r="AF18" s="12">
        <f>VLOOKUP(A:A,[4]TDSheet!$A:$D,4,0)</f>
        <v>54</v>
      </c>
      <c r="AG18" s="12" t="e">
        <f>VLOOKUP(A:A,[1]TDSheet!$A:$AG,33,0)</f>
        <v>#N/A</v>
      </c>
      <c r="AH18" s="12">
        <f t="shared" si="16"/>
        <v>0</v>
      </c>
      <c r="AI18" s="12">
        <f t="shared" si="17"/>
        <v>0</v>
      </c>
      <c r="AJ18" s="12">
        <f t="shared" si="18"/>
        <v>0</v>
      </c>
      <c r="AK18" s="12">
        <f t="shared" si="19"/>
        <v>0</v>
      </c>
      <c r="AL18" s="12"/>
      <c r="AM18" s="12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81</v>
      </c>
      <c r="D19" s="8">
        <v>157</v>
      </c>
      <c r="E19" s="8">
        <v>130</v>
      </c>
      <c r="F19" s="8">
        <v>107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207</v>
      </c>
      <c r="K19" s="12">
        <f t="shared" si="12"/>
        <v>-77</v>
      </c>
      <c r="L19" s="12">
        <f>VLOOKUP(A:A,[1]TDSheet!$A:$M,13,0)</f>
        <v>0</v>
      </c>
      <c r="M19" s="12">
        <f>VLOOKUP(A:A,[1]TDSheet!$A:$N,14,0)</f>
        <v>150</v>
      </c>
      <c r="N19" s="12">
        <f>VLOOKUP(A:A,[1]TDSheet!$A:$O,15,0)</f>
        <v>100</v>
      </c>
      <c r="O19" s="12">
        <f>VLOOKUP(A:A,[1]TDSheet!$A:$W,23,0)</f>
        <v>100</v>
      </c>
      <c r="P19" s="12">
        <f>VLOOKUP(A:A,[3]TDSheet!$A:$C,3,0)</f>
        <v>0</v>
      </c>
      <c r="Q19" s="12"/>
      <c r="R19" s="12"/>
      <c r="S19" s="12"/>
      <c r="T19" s="14"/>
      <c r="U19" s="14"/>
      <c r="V19" s="12">
        <f t="shared" si="13"/>
        <v>26</v>
      </c>
      <c r="W19" s="14"/>
      <c r="X19" s="15">
        <f t="shared" si="14"/>
        <v>17.576923076923077</v>
      </c>
      <c r="Y19" s="12">
        <f t="shared" si="15"/>
        <v>4.115384615384615</v>
      </c>
      <c r="Z19" s="12">
        <f>VLOOKUP(A:A,[1]TDSheet!$A:$Z,26,0)</f>
        <v>0</v>
      </c>
      <c r="AA19" s="12"/>
      <c r="AB19" s="12"/>
      <c r="AC19" s="12">
        <f>VLOOKUP(A:A,[1]TDSheet!$A:$AC,29,0)</f>
        <v>0</v>
      </c>
      <c r="AD19" s="12">
        <f>VLOOKUP(A:A,[1]TDSheet!$A:$AD,30,0)</f>
        <v>17.600000000000001</v>
      </c>
      <c r="AE19" s="12">
        <f>VLOOKUP(A:A,[1]TDSheet!$A:$AE,31,0)</f>
        <v>12.8</v>
      </c>
      <c r="AF19" s="12">
        <f>VLOOKUP(A:A,[4]TDSheet!$A:$D,4,0)</f>
        <v>83</v>
      </c>
      <c r="AG19" s="12" t="str">
        <f>VLOOKUP(A:A,[1]TDSheet!$A:$AG,33,0)</f>
        <v>декак</v>
      </c>
      <c r="AH19" s="12">
        <f t="shared" si="16"/>
        <v>0</v>
      </c>
      <c r="AI19" s="12">
        <f t="shared" si="17"/>
        <v>0</v>
      </c>
      <c r="AJ19" s="12">
        <f t="shared" si="18"/>
        <v>0</v>
      </c>
      <c r="AK19" s="12">
        <f t="shared" si="19"/>
        <v>0</v>
      </c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779</v>
      </c>
      <c r="D20" s="8">
        <v>833</v>
      </c>
      <c r="E20" s="17">
        <v>446</v>
      </c>
      <c r="F20" s="18">
        <v>390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212</v>
      </c>
      <c r="K20" s="12">
        <f t="shared" si="12"/>
        <v>234</v>
      </c>
      <c r="L20" s="12">
        <f>VLOOKUP(A:A,[1]TDSheet!$A:$M,13,0)</f>
        <v>0</v>
      </c>
      <c r="M20" s="12">
        <f>VLOOKUP(A:A,[1]TDSheet!$A:$N,14,0)</f>
        <v>150</v>
      </c>
      <c r="N20" s="12">
        <f>VLOOKUP(A:A,[1]TDSheet!$A:$O,15,0)</f>
        <v>0</v>
      </c>
      <c r="O20" s="12">
        <f>VLOOKUP(A:A,[1]TDSheet!$A:$W,23,0)</f>
        <v>150</v>
      </c>
      <c r="P20" s="12">
        <f>VLOOKUP(A:A,[3]TDSheet!$A:$C,3,0)</f>
        <v>20</v>
      </c>
      <c r="Q20" s="12"/>
      <c r="R20" s="12"/>
      <c r="S20" s="12"/>
      <c r="T20" s="14"/>
      <c r="U20" s="14"/>
      <c r="V20" s="12">
        <f t="shared" si="13"/>
        <v>89.2</v>
      </c>
      <c r="W20" s="14">
        <v>100</v>
      </c>
      <c r="X20" s="15">
        <f t="shared" si="14"/>
        <v>8.856502242152466</v>
      </c>
      <c r="Y20" s="12">
        <f t="shared" si="15"/>
        <v>4.3721973094170403</v>
      </c>
      <c r="Z20" s="12">
        <f>VLOOKUP(A:A,[1]TDSheet!$A:$Z,26,0)</f>
        <v>0</v>
      </c>
      <c r="AA20" s="12"/>
      <c r="AB20" s="12"/>
      <c r="AC20" s="12">
        <f>VLOOKUP(A:A,[1]TDSheet!$A:$AC,29,0)</f>
        <v>0</v>
      </c>
      <c r="AD20" s="12">
        <f>VLOOKUP(A:A,[1]TDSheet!$A:$AD,30,0)</f>
        <v>92.2</v>
      </c>
      <c r="AE20" s="12">
        <f>VLOOKUP(A:A,[1]TDSheet!$A:$AE,31,0)</f>
        <v>111</v>
      </c>
      <c r="AF20" s="12">
        <f>VLOOKUP(A:A,[4]TDSheet!$A:$D,4,0)</f>
        <v>51</v>
      </c>
      <c r="AG20" s="12" t="e">
        <f>VLOOKUP(A:A,[1]TDSheet!$A:$AG,33,0)</f>
        <v>#N/A</v>
      </c>
      <c r="AH20" s="12">
        <f t="shared" si="16"/>
        <v>0</v>
      </c>
      <c r="AI20" s="12">
        <f t="shared" si="17"/>
        <v>0</v>
      </c>
      <c r="AJ20" s="12">
        <f t="shared" si="18"/>
        <v>50</v>
      </c>
      <c r="AK20" s="12">
        <f t="shared" si="19"/>
        <v>10</v>
      </c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217</v>
      </c>
      <c r="D21" s="8">
        <v>109</v>
      </c>
      <c r="E21" s="8">
        <v>260</v>
      </c>
      <c r="F21" s="8">
        <v>62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299</v>
      </c>
      <c r="K21" s="12">
        <f t="shared" si="12"/>
        <v>-39</v>
      </c>
      <c r="L21" s="12">
        <f>VLOOKUP(A:A,[1]TDSheet!$A:$M,13,0)</f>
        <v>0</v>
      </c>
      <c r="M21" s="12">
        <f>VLOOKUP(A:A,[1]TDSheet!$A:$N,14,0)</f>
        <v>60</v>
      </c>
      <c r="N21" s="12">
        <f>VLOOKUP(A:A,[1]TDSheet!$A:$O,15,0)</f>
        <v>100</v>
      </c>
      <c r="O21" s="12">
        <f>VLOOKUP(A:A,[1]TDSheet!$A:$W,23,0)</f>
        <v>80</v>
      </c>
      <c r="P21" s="12">
        <f>VLOOKUP(A:A,[3]TDSheet!$A:$C,3,0)</f>
        <v>0</v>
      </c>
      <c r="Q21" s="12"/>
      <c r="R21" s="12"/>
      <c r="S21" s="12"/>
      <c r="T21" s="14">
        <v>60</v>
      </c>
      <c r="U21" s="14">
        <v>30</v>
      </c>
      <c r="V21" s="12">
        <f t="shared" si="13"/>
        <v>52</v>
      </c>
      <c r="W21" s="14">
        <v>50</v>
      </c>
      <c r="X21" s="15">
        <f t="shared" si="14"/>
        <v>8.5</v>
      </c>
      <c r="Y21" s="12">
        <f t="shared" si="15"/>
        <v>1.1923076923076923</v>
      </c>
      <c r="Z21" s="12">
        <f>VLOOKUP(A:A,[1]TDSheet!$A:$Z,26,0)</f>
        <v>0</v>
      </c>
      <c r="AA21" s="12"/>
      <c r="AB21" s="12"/>
      <c r="AC21" s="12">
        <f>VLOOKUP(A:A,[1]TDSheet!$A:$AC,29,0)</f>
        <v>0</v>
      </c>
      <c r="AD21" s="12">
        <f>VLOOKUP(A:A,[1]TDSheet!$A:$AD,30,0)</f>
        <v>49.2</v>
      </c>
      <c r="AE21" s="12">
        <f>VLOOKUP(A:A,[1]TDSheet!$A:$AE,31,0)</f>
        <v>42.4</v>
      </c>
      <c r="AF21" s="12">
        <f>VLOOKUP(A:A,[4]TDSheet!$A:$D,4,0)</f>
        <v>51</v>
      </c>
      <c r="AG21" s="12">
        <f>VLOOKUP(A:A,[1]TDSheet!$A:$AG,33,0)</f>
        <v>0</v>
      </c>
      <c r="AH21" s="12">
        <f t="shared" si="16"/>
        <v>18</v>
      </c>
      <c r="AI21" s="12">
        <f t="shared" si="17"/>
        <v>9</v>
      </c>
      <c r="AJ21" s="12">
        <f t="shared" si="18"/>
        <v>15</v>
      </c>
      <c r="AK21" s="12">
        <f t="shared" si="19"/>
        <v>0</v>
      </c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71</v>
      </c>
      <c r="D22" s="8">
        <v>200</v>
      </c>
      <c r="E22" s="8">
        <v>111</v>
      </c>
      <c r="F22" s="8">
        <v>25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120</v>
      </c>
      <c r="K22" s="12">
        <f t="shared" si="12"/>
        <v>-9</v>
      </c>
      <c r="L22" s="12">
        <f>VLOOKUP(A:A,[1]TDSheet!$A:$M,13,0)</f>
        <v>0</v>
      </c>
      <c r="M22" s="12">
        <f>VLOOKUP(A:A,[1]TDSheet!$A:$N,14,0)</f>
        <v>20</v>
      </c>
      <c r="N22" s="12">
        <f>VLOOKUP(A:A,[1]TDSheet!$A:$O,15,0)</f>
        <v>50</v>
      </c>
      <c r="O22" s="12">
        <f>VLOOKUP(A:A,[1]TDSheet!$A:$W,23,0)</f>
        <v>30</v>
      </c>
      <c r="P22" s="12">
        <f>VLOOKUP(A:A,[3]TDSheet!$A:$C,3,0)</f>
        <v>0</v>
      </c>
      <c r="Q22" s="12"/>
      <c r="R22" s="12"/>
      <c r="S22" s="12"/>
      <c r="T22" s="14">
        <v>60</v>
      </c>
      <c r="U22" s="14"/>
      <c r="V22" s="12">
        <f t="shared" si="13"/>
        <v>22.2</v>
      </c>
      <c r="W22" s="14">
        <v>20</v>
      </c>
      <c r="X22" s="15">
        <f t="shared" si="14"/>
        <v>9.2342342342342345</v>
      </c>
      <c r="Y22" s="12">
        <f t="shared" si="15"/>
        <v>1.1261261261261262</v>
      </c>
      <c r="Z22" s="12">
        <f>VLOOKUP(A:A,[1]TDSheet!$A:$Z,26,0)</f>
        <v>0</v>
      </c>
      <c r="AA22" s="12"/>
      <c r="AB22" s="12"/>
      <c r="AC22" s="12">
        <f>VLOOKUP(A:A,[1]TDSheet!$A:$AC,29,0)</f>
        <v>0</v>
      </c>
      <c r="AD22" s="12">
        <f>VLOOKUP(A:A,[1]TDSheet!$A:$AD,30,0)</f>
        <v>16.8</v>
      </c>
      <c r="AE22" s="12">
        <f>VLOOKUP(A:A,[1]TDSheet!$A:$AE,31,0)</f>
        <v>16.8</v>
      </c>
      <c r="AF22" s="12">
        <f>VLOOKUP(A:A,[4]TDSheet!$A:$D,4,0)</f>
        <v>26</v>
      </c>
      <c r="AG22" s="12">
        <f>VLOOKUP(A:A,[1]TDSheet!$A:$AG,33,0)</f>
        <v>0</v>
      </c>
      <c r="AH22" s="12">
        <f t="shared" si="16"/>
        <v>30</v>
      </c>
      <c r="AI22" s="12">
        <f t="shared" si="17"/>
        <v>0</v>
      </c>
      <c r="AJ22" s="12">
        <f t="shared" si="18"/>
        <v>10</v>
      </c>
      <c r="AK22" s="12">
        <f t="shared" si="19"/>
        <v>0</v>
      </c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67</v>
      </c>
      <c r="D23" s="8">
        <v>15</v>
      </c>
      <c r="E23" s="8">
        <v>66</v>
      </c>
      <c r="F23" s="8">
        <v>13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76</v>
      </c>
      <c r="K23" s="12">
        <f t="shared" si="12"/>
        <v>-10</v>
      </c>
      <c r="L23" s="12">
        <f>VLOOKUP(A:A,[1]TDSheet!$A:$M,13,0)</f>
        <v>0</v>
      </c>
      <c r="M23" s="12">
        <f>VLOOKUP(A:A,[1]TDSheet!$A:$N,14,0)</f>
        <v>10</v>
      </c>
      <c r="N23" s="12">
        <f>VLOOKUP(A:A,[1]TDSheet!$A:$O,15,0)</f>
        <v>30</v>
      </c>
      <c r="O23" s="12">
        <f>VLOOKUP(A:A,[1]TDSheet!$A:$W,23,0)</f>
        <v>20</v>
      </c>
      <c r="P23" s="12">
        <f>VLOOKUP(A:A,[3]TDSheet!$A:$C,3,0)</f>
        <v>0</v>
      </c>
      <c r="Q23" s="12"/>
      <c r="R23" s="12"/>
      <c r="S23" s="12"/>
      <c r="T23" s="14">
        <v>20</v>
      </c>
      <c r="U23" s="14"/>
      <c r="V23" s="12">
        <f t="shared" si="13"/>
        <v>13.2</v>
      </c>
      <c r="W23" s="14">
        <v>20</v>
      </c>
      <c r="X23" s="15">
        <f t="shared" si="14"/>
        <v>8.5606060606060606</v>
      </c>
      <c r="Y23" s="12">
        <f t="shared" si="15"/>
        <v>0.98484848484848486</v>
      </c>
      <c r="Z23" s="12">
        <f>VLOOKUP(A:A,[1]TDSheet!$A:$Z,26,0)</f>
        <v>0</v>
      </c>
      <c r="AA23" s="12"/>
      <c r="AB23" s="12"/>
      <c r="AC23" s="12">
        <f>VLOOKUP(A:A,[1]TDSheet!$A:$AC,29,0)</f>
        <v>0</v>
      </c>
      <c r="AD23" s="12">
        <f>VLOOKUP(A:A,[1]TDSheet!$A:$AD,30,0)</f>
        <v>14.6</v>
      </c>
      <c r="AE23" s="12">
        <f>VLOOKUP(A:A,[1]TDSheet!$A:$AE,31,0)</f>
        <v>9.8000000000000007</v>
      </c>
      <c r="AF23" s="12">
        <f>VLOOKUP(A:A,[4]TDSheet!$A:$D,4,0)</f>
        <v>15</v>
      </c>
      <c r="AG23" s="12" t="e">
        <f>VLOOKUP(A:A,[1]TDSheet!$A:$AG,33,0)</f>
        <v>#N/A</v>
      </c>
      <c r="AH23" s="12">
        <f t="shared" si="16"/>
        <v>7</v>
      </c>
      <c r="AI23" s="12">
        <f t="shared" si="17"/>
        <v>0</v>
      </c>
      <c r="AJ23" s="12">
        <f t="shared" si="18"/>
        <v>7</v>
      </c>
      <c r="AK23" s="12">
        <f t="shared" si="19"/>
        <v>0</v>
      </c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2867</v>
      </c>
      <c r="D24" s="8">
        <v>28</v>
      </c>
      <c r="E24" s="8">
        <v>1014</v>
      </c>
      <c r="F24" s="8">
        <v>1864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1020</v>
      </c>
      <c r="K24" s="12">
        <f t="shared" si="12"/>
        <v>-6</v>
      </c>
      <c r="L24" s="12">
        <f>VLOOKUP(A:A,[1]TDSheet!$A:$M,13,0)</f>
        <v>0</v>
      </c>
      <c r="M24" s="12">
        <f>VLOOKUP(A:A,[1]TDSheet!$A:$N,14,0)</f>
        <v>1000</v>
      </c>
      <c r="N24" s="12">
        <f>VLOOKUP(A:A,[1]TDSheet!$A:$O,15,0)</f>
        <v>0</v>
      </c>
      <c r="O24" s="12">
        <f>VLOOKUP(A:A,[1]TDSheet!$A:$W,23,0)</f>
        <v>1500</v>
      </c>
      <c r="P24" s="12">
        <f>VLOOKUP(A:A,[3]TDSheet!$A:$C,3,0)</f>
        <v>100</v>
      </c>
      <c r="Q24" s="12"/>
      <c r="R24" s="12"/>
      <c r="S24" s="12"/>
      <c r="T24" s="14"/>
      <c r="U24" s="14"/>
      <c r="V24" s="12">
        <f t="shared" si="13"/>
        <v>202.8</v>
      </c>
      <c r="W24" s="14"/>
      <c r="X24" s="15">
        <f t="shared" si="14"/>
        <v>21.518737672583825</v>
      </c>
      <c r="Y24" s="12">
        <f t="shared" si="15"/>
        <v>9.1913214990138066</v>
      </c>
      <c r="Z24" s="12">
        <f>VLOOKUP(A:A,[1]TDSheet!$A:$Z,26,0)</f>
        <v>0</v>
      </c>
      <c r="AA24" s="12"/>
      <c r="AB24" s="12"/>
      <c r="AC24" s="12">
        <f>VLOOKUP(A:A,[1]TDSheet!$A:$AC,29,0)</f>
        <v>0</v>
      </c>
      <c r="AD24" s="12">
        <f>VLOOKUP(A:A,[1]TDSheet!$A:$AD,30,0)</f>
        <v>264.8</v>
      </c>
      <c r="AE24" s="12">
        <f>VLOOKUP(A:A,[1]TDSheet!$A:$AE,31,0)</f>
        <v>241.6</v>
      </c>
      <c r="AF24" s="12">
        <f>VLOOKUP(A:A,[4]TDSheet!$A:$D,4,0)</f>
        <v>270</v>
      </c>
      <c r="AG24" s="12">
        <f>VLOOKUP(A:A,[1]TDSheet!$A:$AG,33,0)</f>
        <v>0</v>
      </c>
      <c r="AH24" s="12">
        <f t="shared" si="16"/>
        <v>0</v>
      </c>
      <c r="AI24" s="12">
        <f t="shared" si="17"/>
        <v>0</v>
      </c>
      <c r="AJ24" s="12">
        <f t="shared" si="18"/>
        <v>0</v>
      </c>
      <c r="AK24" s="12">
        <f t="shared" si="19"/>
        <v>17</v>
      </c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163</v>
      </c>
      <c r="D25" s="8">
        <v>2116</v>
      </c>
      <c r="E25" s="8">
        <v>264</v>
      </c>
      <c r="F25" s="8">
        <v>155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269</v>
      </c>
      <c r="K25" s="12">
        <f t="shared" si="12"/>
        <v>-5</v>
      </c>
      <c r="L25" s="12">
        <f>VLOOKUP(A:A,[1]TDSheet!$A:$M,13,0)</f>
        <v>0</v>
      </c>
      <c r="M25" s="12">
        <f>VLOOKUP(A:A,[1]TDSheet!$A:$N,14,0)</f>
        <v>80</v>
      </c>
      <c r="N25" s="12">
        <f>VLOOKUP(A:A,[1]TDSheet!$A:$O,15,0)</f>
        <v>0</v>
      </c>
      <c r="O25" s="12">
        <f>VLOOKUP(A:A,[1]TDSheet!$A:$W,23,0)</f>
        <v>120</v>
      </c>
      <c r="P25" s="12">
        <f>VLOOKUP(A:A,[3]TDSheet!$A:$C,3,0)</f>
        <v>50</v>
      </c>
      <c r="Q25" s="12"/>
      <c r="R25" s="12"/>
      <c r="S25" s="12"/>
      <c r="T25" s="14"/>
      <c r="U25" s="14">
        <v>50</v>
      </c>
      <c r="V25" s="12">
        <f t="shared" si="13"/>
        <v>52.8</v>
      </c>
      <c r="W25" s="14">
        <v>50</v>
      </c>
      <c r="X25" s="15">
        <f t="shared" si="14"/>
        <v>8.6174242424242422</v>
      </c>
      <c r="Y25" s="12">
        <f t="shared" si="15"/>
        <v>2.9356060606060606</v>
      </c>
      <c r="Z25" s="12">
        <f>VLOOKUP(A:A,[1]TDSheet!$A:$Z,26,0)</f>
        <v>0</v>
      </c>
      <c r="AA25" s="12"/>
      <c r="AB25" s="12"/>
      <c r="AC25" s="12">
        <f>VLOOKUP(A:A,[1]TDSheet!$A:$AC,29,0)</f>
        <v>0</v>
      </c>
      <c r="AD25" s="12">
        <f>VLOOKUP(A:A,[1]TDSheet!$A:$AD,30,0)</f>
        <v>52.8</v>
      </c>
      <c r="AE25" s="12">
        <f>VLOOKUP(A:A,[1]TDSheet!$A:$AE,31,0)</f>
        <v>57.4</v>
      </c>
      <c r="AF25" s="12">
        <f>VLOOKUP(A:A,[4]TDSheet!$A:$D,4,0)</f>
        <v>49</v>
      </c>
      <c r="AG25" s="12" t="e">
        <f>VLOOKUP(A:A,[1]TDSheet!$A:$AG,33,0)</f>
        <v>#N/A</v>
      </c>
      <c r="AH25" s="12">
        <f t="shared" si="16"/>
        <v>0</v>
      </c>
      <c r="AI25" s="12">
        <f t="shared" si="17"/>
        <v>19</v>
      </c>
      <c r="AJ25" s="12">
        <f t="shared" si="18"/>
        <v>19</v>
      </c>
      <c r="AK25" s="12">
        <f t="shared" si="19"/>
        <v>19</v>
      </c>
      <c r="AL25" s="12"/>
      <c r="AM25" s="12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996</v>
      </c>
      <c r="D26" s="8">
        <v>38201</v>
      </c>
      <c r="E26" s="17">
        <v>1228</v>
      </c>
      <c r="F26" s="17">
        <v>6589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2">
        <f>VLOOKUP(A:A,[2]TDSheet!$A:$F,6,0)</f>
        <v>4340</v>
      </c>
      <c r="K26" s="12">
        <f t="shared" si="12"/>
        <v>-3112</v>
      </c>
      <c r="L26" s="12">
        <f>VLOOKUP(A:A,[1]TDSheet!$A:$M,13,0)</f>
        <v>0</v>
      </c>
      <c r="M26" s="12">
        <f>VLOOKUP(A:A,[1]TDSheet!$A:$N,14,0)</f>
        <v>1000</v>
      </c>
      <c r="N26" s="12">
        <f>VLOOKUP(A:A,[1]TDSheet!$A:$O,15,0)</f>
        <v>0</v>
      </c>
      <c r="O26" s="12">
        <f>VLOOKUP(A:A,[1]TDSheet!$A:$W,23,0)</f>
        <v>0</v>
      </c>
      <c r="P26" s="12">
        <f>VLOOKUP(A:A,[3]TDSheet!$A:$C,3,0)</f>
        <v>960</v>
      </c>
      <c r="Q26" s="12"/>
      <c r="R26" s="12"/>
      <c r="S26" s="12"/>
      <c r="T26" s="14"/>
      <c r="U26" s="14"/>
      <c r="V26" s="12">
        <f t="shared" si="13"/>
        <v>245.6</v>
      </c>
      <c r="W26" s="14"/>
      <c r="X26" s="15">
        <f t="shared" si="14"/>
        <v>30.899837133550488</v>
      </c>
      <c r="Y26" s="12">
        <f t="shared" si="15"/>
        <v>26.828175895765472</v>
      </c>
      <c r="Z26" s="12">
        <f>VLOOKUP(A:A,[1]TDSheet!$A:$Z,26,0)</f>
        <v>0</v>
      </c>
      <c r="AA26" s="12"/>
      <c r="AB26" s="12"/>
      <c r="AC26" s="12">
        <f>VLOOKUP(A:A,[1]TDSheet!$A:$AC,29,0)</f>
        <v>0</v>
      </c>
      <c r="AD26" s="12">
        <f>VLOOKUP(A:A,[1]TDSheet!$A:$AD,30,0)</f>
        <v>798.4</v>
      </c>
      <c r="AE26" s="12">
        <f>VLOOKUP(A:A,[1]TDSheet!$A:$AE,31,0)</f>
        <v>945.8</v>
      </c>
      <c r="AF26" s="12">
        <f>VLOOKUP(A:A,[4]TDSheet!$A:$D,4,0)</f>
        <v>37</v>
      </c>
      <c r="AG26" s="19" t="str">
        <f>VLOOKUP(A:A,[1]TDSheet!$A:$AG,33,0)</f>
        <v>декак</v>
      </c>
      <c r="AH26" s="12">
        <f t="shared" si="16"/>
        <v>0</v>
      </c>
      <c r="AI26" s="12">
        <f t="shared" si="17"/>
        <v>0</v>
      </c>
      <c r="AJ26" s="12">
        <f t="shared" si="18"/>
        <v>0</v>
      </c>
      <c r="AK26" s="12">
        <f t="shared" si="19"/>
        <v>403.2</v>
      </c>
      <c r="AL26" s="12"/>
      <c r="AM26" s="12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3763</v>
      </c>
      <c r="D27" s="8">
        <v>48256</v>
      </c>
      <c r="E27" s="17">
        <v>9230</v>
      </c>
      <c r="F27" s="17">
        <v>3161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2">
        <f>VLOOKUP(A:A,[2]TDSheet!$A:$F,6,0)</f>
        <v>9224</v>
      </c>
      <c r="K27" s="12">
        <f t="shared" si="12"/>
        <v>6</v>
      </c>
      <c r="L27" s="12">
        <f>VLOOKUP(A:A,[1]TDSheet!$A:$M,13,0)</f>
        <v>0</v>
      </c>
      <c r="M27" s="12">
        <f>VLOOKUP(A:A,[1]TDSheet!$A:$N,14,0)</f>
        <v>1500</v>
      </c>
      <c r="N27" s="12">
        <f>VLOOKUP(A:A,[1]TDSheet!$A:$O,15,0)</f>
        <v>500</v>
      </c>
      <c r="O27" s="12">
        <f>VLOOKUP(A:A,[1]TDSheet!$A:$W,23,0)</f>
        <v>500</v>
      </c>
      <c r="P27" s="12">
        <f>VLOOKUP(A:A,[3]TDSheet!$A:$C,3,0)</f>
        <v>1660</v>
      </c>
      <c r="Q27" s="12"/>
      <c r="R27" s="12"/>
      <c r="S27" s="12"/>
      <c r="T27" s="14">
        <v>1000</v>
      </c>
      <c r="U27" s="14"/>
      <c r="V27" s="12">
        <f t="shared" si="13"/>
        <v>922</v>
      </c>
      <c r="W27" s="14">
        <v>1000</v>
      </c>
      <c r="X27" s="15">
        <f t="shared" si="14"/>
        <v>8.309110629067245</v>
      </c>
      <c r="Y27" s="12">
        <f t="shared" si="15"/>
        <v>3.4284164859002169</v>
      </c>
      <c r="Z27" s="12">
        <f>VLOOKUP(A:A,[1]TDSheet!$A:$Z,26,0)</f>
        <v>420</v>
      </c>
      <c r="AA27" s="12"/>
      <c r="AB27" s="12"/>
      <c r="AC27" s="12">
        <f>VLOOKUP(A:A,[1]TDSheet!$A:$AC,29,0)</f>
        <v>4200</v>
      </c>
      <c r="AD27" s="12">
        <f>VLOOKUP(A:A,[1]TDSheet!$A:$AD,30,0)</f>
        <v>981.6</v>
      </c>
      <c r="AE27" s="12">
        <f>VLOOKUP(A:A,[1]TDSheet!$A:$AE,31,0)</f>
        <v>970.8</v>
      </c>
      <c r="AF27" s="12">
        <f>VLOOKUP(A:A,[4]TDSheet!$A:$D,4,0)</f>
        <v>968</v>
      </c>
      <c r="AG27" s="12">
        <f>VLOOKUP(A:A,[1]TDSheet!$A:$AG,33,0)</f>
        <v>0</v>
      </c>
      <c r="AH27" s="12">
        <f t="shared" si="16"/>
        <v>420</v>
      </c>
      <c r="AI27" s="12">
        <f t="shared" si="17"/>
        <v>0</v>
      </c>
      <c r="AJ27" s="12">
        <f t="shared" si="18"/>
        <v>420</v>
      </c>
      <c r="AK27" s="12">
        <f t="shared" si="19"/>
        <v>697.19999999999993</v>
      </c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905</v>
      </c>
      <c r="D28" s="8">
        <v>596</v>
      </c>
      <c r="E28" s="8">
        <v>1176</v>
      </c>
      <c r="F28" s="8">
        <v>294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1172</v>
      </c>
      <c r="K28" s="12">
        <f t="shared" si="12"/>
        <v>4</v>
      </c>
      <c r="L28" s="12">
        <f>VLOOKUP(A:A,[1]TDSheet!$A:$M,13,0)</f>
        <v>0</v>
      </c>
      <c r="M28" s="12">
        <f>VLOOKUP(A:A,[1]TDSheet!$A:$N,14,0)</f>
        <v>250</v>
      </c>
      <c r="N28" s="12">
        <f>VLOOKUP(A:A,[1]TDSheet!$A:$O,15,0)</f>
        <v>500</v>
      </c>
      <c r="O28" s="12">
        <f>VLOOKUP(A:A,[1]TDSheet!$A:$W,23,0)</f>
        <v>200</v>
      </c>
      <c r="P28" s="12">
        <f>VLOOKUP(A:A,[3]TDSheet!$A:$C,3,0)</f>
        <v>100</v>
      </c>
      <c r="Q28" s="12"/>
      <c r="R28" s="12"/>
      <c r="S28" s="12"/>
      <c r="T28" s="14">
        <v>400</v>
      </c>
      <c r="U28" s="14">
        <v>120</v>
      </c>
      <c r="V28" s="12">
        <f t="shared" si="13"/>
        <v>235.2</v>
      </c>
      <c r="W28" s="14">
        <v>320</v>
      </c>
      <c r="X28" s="15">
        <f t="shared" si="14"/>
        <v>8.8605442176870746</v>
      </c>
      <c r="Y28" s="12">
        <f t="shared" si="15"/>
        <v>1.25</v>
      </c>
      <c r="Z28" s="12">
        <f>VLOOKUP(A:A,[1]TDSheet!$A:$Z,26,0)</f>
        <v>0</v>
      </c>
      <c r="AA28" s="12"/>
      <c r="AB28" s="12"/>
      <c r="AC28" s="12">
        <f>VLOOKUP(A:A,[1]TDSheet!$A:$AC,29,0)</f>
        <v>0</v>
      </c>
      <c r="AD28" s="12">
        <f>VLOOKUP(A:A,[1]TDSheet!$A:$AD,30,0)</f>
        <v>215</v>
      </c>
      <c r="AE28" s="12">
        <f>VLOOKUP(A:A,[1]TDSheet!$A:$AE,31,0)</f>
        <v>191</v>
      </c>
      <c r="AF28" s="12">
        <f>VLOOKUP(A:A,[4]TDSheet!$A:$D,4,0)</f>
        <v>342</v>
      </c>
      <c r="AG28" s="12" t="str">
        <f>VLOOKUP(A:A,[1]TDSheet!$A:$AG,33,0)</f>
        <v>проддек</v>
      </c>
      <c r="AH28" s="12">
        <f t="shared" si="16"/>
        <v>140</v>
      </c>
      <c r="AI28" s="12">
        <f t="shared" si="17"/>
        <v>42</v>
      </c>
      <c r="AJ28" s="12">
        <f t="shared" si="18"/>
        <v>112</v>
      </c>
      <c r="AK28" s="12">
        <f t="shared" si="19"/>
        <v>35</v>
      </c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242</v>
      </c>
      <c r="D29" s="8">
        <v>873</v>
      </c>
      <c r="E29" s="8">
        <v>902</v>
      </c>
      <c r="F29" s="8">
        <v>203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977</v>
      </c>
      <c r="K29" s="12">
        <f t="shared" si="12"/>
        <v>-75</v>
      </c>
      <c r="L29" s="12">
        <f>VLOOKUP(A:A,[1]TDSheet!$A:$M,13,0)</f>
        <v>0</v>
      </c>
      <c r="M29" s="12">
        <f>VLOOKUP(A:A,[1]TDSheet!$A:$N,14,0)</f>
        <v>100</v>
      </c>
      <c r="N29" s="12">
        <f>VLOOKUP(A:A,[1]TDSheet!$A:$O,15,0)</f>
        <v>0</v>
      </c>
      <c r="O29" s="12">
        <f>VLOOKUP(A:A,[1]TDSheet!$A:$W,23,0)</f>
        <v>0</v>
      </c>
      <c r="P29" s="12">
        <f>VLOOKUP(A:A,[3]TDSheet!$A:$C,3,0)</f>
        <v>90</v>
      </c>
      <c r="Q29" s="12"/>
      <c r="R29" s="12"/>
      <c r="S29" s="12"/>
      <c r="T29" s="14">
        <v>120</v>
      </c>
      <c r="U29" s="14"/>
      <c r="V29" s="12">
        <f t="shared" si="13"/>
        <v>60.4</v>
      </c>
      <c r="W29" s="14">
        <v>100</v>
      </c>
      <c r="X29" s="15">
        <f t="shared" si="14"/>
        <v>8.6589403973509942</v>
      </c>
      <c r="Y29" s="12">
        <f t="shared" si="15"/>
        <v>3.3609271523178808</v>
      </c>
      <c r="Z29" s="12">
        <f>VLOOKUP(A:A,[1]TDSheet!$A:$Z,26,0)</f>
        <v>0</v>
      </c>
      <c r="AA29" s="12"/>
      <c r="AB29" s="12"/>
      <c r="AC29" s="12">
        <f>VLOOKUP(A:A,[1]TDSheet!$A:$AC,29,0)</f>
        <v>600</v>
      </c>
      <c r="AD29" s="12">
        <f>VLOOKUP(A:A,[1]TDSheet!$A:$AD,30,0)</f>
        <v>64</v>
      </c>
      <c r="AE29" s="12">
        <f>VLOOKUP(A:A,[1]TDSheet!$A:$AE,31,0)</f>
        <v>65.400000000000006</v>
      </c>
      <c r="AF29" s="12">
        <f>VLOOKUP(A:A,[4]TDSheet!$A:$D,4,0)</f>
        <v>91</v>
      </c>
      <c r="AG29" s="12">
        <f>VLOOKUP(A:A,[1]TDSheet!$A:$AG,33,0)</f>
        <v>0</v>
      </c>
      <c r="AH29" s="12">
        <f t="shared" si="16"/>
        <v>42</v>
      </c>
      <c r="AI29" s="12">
        <f t="shared" si="17"/>
        <v>0</v>
      </c>
      <c r="AJ29" s="12">
        <f t="shared" si="18"/>
        <v>35</v>
      </c>
      <c r="AK29" s="12">
        <f t="shared" si="19"/>
        <v>31.499999999999996</v>
      </c>
      <c r="AL29" s="12"/>
      <c r="AM29" s="12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570</v>
      </c>
      <c r="D30" s="8">
        <v>8605</v>
      </c>
      <c r="E30" s="8">
        <v>719</v>
      </c>
      <c r="F30" s="8">
        <v>2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898</v>
      </c>
      <c r="K30" s="12">
        <f t="shared" si="12"/>
        <v>-179</v>
      </c>
      <c r="L30" s="12">
        <f>VLOOKUP(A:A,[1]TDSheet!$A:$M,13,0)</f>
        <v>0</v>
      </c>
      <c r="M30" s="12">
        <f>VLOOKUP(A:A,[1]TDSheet!$A:$N,14,0)</f>
        <v>100</v>
      </c>
      <c r="N30" s="12">
        <f>VLOOKUP(A:A,[1]TDSheet!$A:$O,15,0)</f>
        <v>500</v>
      </c>
      <c r="O30" s="12">
        <f>VLOOKUP(A:A,[1]TDSheet!$A:$W,23,0)</f>
        <v>0</v>
      </c>
      <c r="P30" s="12">
        <f>VLOOKUP(A:A,[3]TDSheet!$A:$C,3,0)</f>
        <v>150</v>
      </c>
      <c r="Q30" s="12"/>
      <c r="R30" s="12"/>
      <c r="S30" s="12"/>
      <c r="T30" s="14">
        <v>120</v>
      </c>
      <c r="U30" s="14"/>
      <c r="V30" s="12">
        <f t="shared" si="13"/>
        <v>101.8</v>
      </c>
      <c r="W30" s="14">
        <v>170</v>
      </c>
      <c r="X30" s="15">
        <f t="shared" si="14"/>
        <v>8.7622789783889985</v>
      </c>
      <c r="Y30" s="12">
        <f t="shared" si="15"/>
        <v>1.9646365422396856E-2</v>
      </c>
      <c r="Z30" s="12">
        <f>VLOOKUP(A:A,[1]TDSheet!$A:$Z,26,0)</f>
        <v>0</v>
      </c>
      <c r="AA30" s="12"/>
      <c r="AB30" s="12"/>
      <c r="AC30" s="12">
        <f>VLOOKUP(A:A,[1]TDSheet!$A:$AC,29,0)</f>
        <v>210</v>
      </c>
      <c r="AD30" s="12">
        <f>VLOOKUP(A:A,[1]TDSheet!$A:$AD,30,0)</f>
        <v>108.2</v>
      </c>
      <c r="AE30" s="12">
        <f>VLOOKUP(A:A,[1]TDSheet!$A:$AE,31,0)</f>
        <v>78.400000000000006</v>
      </c>
      <c r="AF30" s="12">
        <f>VLOOKUP(A:A,[4]TDSheet!$A:$D,4,0)</f>
        <v>59</v>
      </c>
      <c r="AG30" s="12">
        <f>VLOOKUP(A:A,[1]TDSheet!$A:$AG,33,0)</f>
        <v>0</v>
      </c>
      <c r="AH30" s="12">
        <f t="shared" si="16"/>
        <v>42</v>
      </c>
      <c r="AI30" s="12">
        <f t="shared" si="17"/>
        <v>0</v>
      </c>
      <c r="AJ30" s="12">
        <f t="shared" si="18"/>
        <v>59.499999999999993</v>
      </c>
      <c r="AK30" s="12">
        <f t="shared" si="19"/>
        <v>52.5</v>
      </c>
      <c r="AL30" s="12"/>
      <c r="AM30" s="12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1134</v>
      </c>
      <c r="D31" s="8">
        <v>386</v>
      </c>
      <c r="E31" s="8">
        <v>1099</v>
      </c>
      <c r="F31" s="8">
        <v>395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1140</v>
      </c>
      <c r="K31" s="12">
        <f t="shared" si="12"/>
        <v>-41</v>
      </c>
      <c r="L31" s="12">
        <f>VLOOKUP(A:A,[1]TDSheet!$A:$M,13,0)</f>
        <v>0</v>
      </c>
      <c r="M31" s="12">
        <f>VLOOKUP(A:A,[1]TDSheet!$A:$N,14,0)</f>
        <v>250</v>
      </c>
      <c r="N31" s="12">
        <f>VLOOKUP(A:A,[1]TDSheet!$A:$O,15,0)</f>
        <v>500</v>
      </c>
      <c r="O31" s="12">
        <f>VLOOKUP(A:A,[1]TDSheet!$A:$W,23,0)</f>
        <v>200</v>
      </c>
      <c r="P31" s="12">
        <f>VLOOKUP(A:A,[3]TDSheet!$A:$C,3,0)</f>
        <v>130</v>
      </c>
      <c r="Q31" s="12"/>
      <c r="R31" s="12"/>
      <c r="S31" s="12"/>
      <c r="T31" s="14">
        <v>200</v>
      </c>
      <c r="U31" s="14">
        <v>100</v>
      </c>
      <c r="V31" s="12">
        <f t="shared" si="13"/>
        <v>219.8</v>
      </c>
      <c r="W31" s="14">
        <v>300</v>
      </c>
      <c r="X31" s="15">
        <f t="shared" si="14"/>
        <v>8.8489535941765229</v>
      </c>
      <c r="Y31" s="12">
        <f t="shared" si="15"/>
        <v>1.7970882620564148</v>
      </c>
      <c r="Z31" s="12">
        <f>VLOOKUP(A:A,[1]TDSheet!$A:$Z,26,0)</f>
        <v>0</v>
      </c>
      <c r="AA31" s="12"/>
      <c r="AB31" s="12"/>
      <c r="AC31" s="12">
        <f>VLOOKUP(A:A,[1]TDSheet!$A:$AC,29,0)</f>
        <v>0</v>
      </c>
      <c r="AD31" s="12">
        <f>VLOOKUP(A:A,[1]TDSheet!$A:$AD,30,0)</f>
        <v>240.4</v>
      </c>
      <c r="AE31" s="12">
        <f>VLOOKUP(A:A,[1]TDSheet!$A:$AE,31,0)</f>
        <v>191</v>
      </c>
      <c r="AF31" s="12">
        <f>VLOOKUP(A:A,[4]TDSheet!$A:$D,4,0)</f>
        <v>272</v>
      </c>
      <c r="AG31" s="12" t="str">
        <f>VLOOKUP(A:A,[1]TDSheet!$A:$AG,33,0)</f>
        <v>проддек</v>
      </c>
      <c r="AH31" s="12">
        <f t="shared" si="16"/>
        <v>70</v>
      </c>
      <c r="AI31" s="12">
        <f t="shared" si="17"/>
        <v>35</v>
      </c>
      <c r="AJ31" s="12">
        <f t="shared" si="18"/>
        <v>105</v>
      </c>
      <c r="AK31" s="12">
        <f t="shared" si="19"/>
        <v>45.5</v>
      </c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560.41899999999998</v>
      </c>
      <c r="D32" s="8">
        <v>94.287999999999997</v>
      </c>
      <c r="E32" s="8">
        <v>491.56799999999998</v>
      </c>
      <c r="F32" s="8">
        <v>158.48500000000001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467.95400000000001</v>
      </c>
      <c r="K32" s="12">
        <f t="shared" si="12"/>
        <v>23.613999999999976</v>
      </c>
      <c r="L32" s="12">
        <f>VLOOKUP(A:A,[1]TDSheet!$A:$M,13,0)</f>
        <v>0</v>
      </c>
      <c r="M32" s="12">
        <f>VLOOKUP(A:A,[1]TDSheet!$A:$N,14,0)</f>
        <v>100</v>
      </c>
      <c r="N32" s="12">
        <f>VLOOKUP(A:A,[1]TDSheet!$A:$O,15,0)</f>
        <v>100</v>
      </c>
      <c r="O32" s="12">
        <f>VLOOKUP(A:A,[1]TDSheet!$A:$W,23,0)</f>
        <v>120</v>
      </c>
      <c r="P32" s="12">
        <f>VLOOKUP(A:A,[3]TDSheet!$A:$C,3,0)</f>
        <v>220</v>
      </c>
      <c r="Q32" s="12"/>
      <c r="R32" s="12"/>
      <c r="S32" s="12"/>
      <c r="T32" s="14">
        <v>100</v>
      </c>
      <c r="U32" s="14"/>
      <c r="V32" s="12">
        <f t="shared" si="13"/>
        <v>81.441599999999994</v>
      </c>
      <c r="W32" s="14">
        <v>130</v>
      </c>
      <c r="X32" s="15">
        <f t="shared" si="14"/>
        <v>8.699301094281056</v>
      </c>
      <c r="Y32" s="12">
        <f t="shared" si="15"/>
        <v>1.9459956582385418</v>
      </c>
      <c r="Z32" s="12">
        <f>VLOOKUP(A:A,[1]TDSheet!$A:$Z,26,0)</f>
        <v>84.36</v>
      </c>
      <c r="AA32" s="12"/>
      <c r="AB32" s="12"/>
      <c r="AC32" s="12">
        <f>VLOOKUP(A:A,[1]TDSheet!$A:$AC,29,0)</f>
        <v>0</v>
      </c>
      <c r="AD32" s="12">
        <f>VLOOKUP(A:A,[1]TDSheet!$A:$AD,30,0)</f>
        <v>98.421399999999991</v>
      </c>
      <c r="AE32" s="12">
        <f>VLOOKUP(A:A,[1]TDSheet!$A:$AE,31,0)</f>
        <v>71.0214</v>
      </c>
      <c r="AF32" s="12">
        <f>VLOOKUP(A:A,[4]TDSheet!$A:$D,4,0)</f>
        <v>88.453999999999994</v>
      </c>
      <c r="AG32" s="12" t="e">
        <f>VLOOKUP(A:A,[1]TDSheet!$A:$AG,33,0)</f>
        <v>#N/A</v>
      </c>
      <c r="AH32" s="12">
        <f t="shared" si="16"/>
        <v>100</v>
      </c>
      <c r="AI32" s="12">
        <f t="shared" si="17"/>
        <v>0</v>
      </c>
      <c r="AJ32" s="12">
        <f t="shared" si="18"/>
        <v>130</v>
      </c>
      <c r="AK32" s="12">
        <f t="shared" si="19"/>
        <v>220</v>
      </c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5051.6059999999998</v>
      </c>
      <c r="D33" s="8">
        <v>3474.7040000000002</v>
      </c>
      <c r="E33" s="8">
        <v>5460.1450000000004</v>
      </c>
      <c r="F33" s="8">
        <v>2981.7820000000002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5430.6440000000002</v>
      </c>
      <c r="K33" s="12">
        <f t="shared" si="12"/>
        <v>29.501000000000204</v>
      </c>
      <c r="L33" s="12">
        <f>VLOOKUP(A:A,[1]TDSheet!$A:$M,13,0)</f>
        <v>0</v>
      </c>
      <c r="M33" s="12">
        <f>VLOOKUP(A:A,[1]TDSheet!$A:$N,14,0)</f>
        <v>1100</v>
      </c>
      <c r="N33" s="12">
        <f>VLOOKUP(A:A,[1]TDSheet!$A:$O,15,0)</f>
        <v>1200</v>
      </c>
      <c r="O33" s="12">
        <f>VLOOKUP(A:A,[1]TDSheet!$A:$W,23,0)</f>
        <v>1300</v>
      </c>
      <c r="P33" s="12">
        <f>VLOOKUP(A:A,[3]TDSheet!$A:$C,3,0)</f>
        <v>900</v>
      </c>
      <c r="Q33" s="12"/>
      <c r="R33" s="12"/>
      <c r="S33" s="12"/>
      <c r="T33" s="14">
        <v>1100</v>
      </c>
      <c r="U33" s="14">
        <v>500</v>
      </c>
      <c r="V33" s="12">
        <f t="shared" si="13"/>
        <v>1092.029</v>
      </c>
      <c r="W33" s="14">
        <v>1500</v>
      </c>
      <c r="X33" s="15">
        <f t="shared" si="14"/>
        <v>8.8658652837974081</v>
      </c>
      <c r="Y33" s="12">
        <f t="shared" si="15"/>
        <v>2.7304970838686522</v>
      </c>
      <c r="Z33" s="12">
        <f>VLOOKUP(A:A,[1]TDSheet!$A:$Z,26,0)</f>
        <v>0</v>
      </c>
      <c r="AA33" s="12"/>
      <c r="AB33" s="12"/>
      <c r="AC33" s="12">
        <f>VLOOKUP(A:A,[1]TDSheet!$A:$AC,29,0)</f>
        <v>0</v>
      </c>
      <c r="AD33" s="12">
        <f>VLOOKUP(A:A,[1]TDSheet!$A:$AD,30,0)</f>
        <v>1056.3191999999999</v>
      </c>
      <c r="AE33" s="12">
        <f>VLOOKUP(A:A,[1]TDSheet!$A:$AE,31,0)</f>
        <v>1016.2082</v>
      </c>
      <c r="AF33" s="12">
        <f>VLOOKUP(A:A,[4]TDSheet!$A:$D,4,0)</f>
        <v>1352.0409999999999</v>
      </c>
      <c r="AG33" s="12" t="str">
        <f>VLOOKUP(A:A,[1]TDSheet!$A:$AG,33,0)</f>
        <v>проддек</v>
      </c>
      <c r="AH33" s="12">
        <f t="shared" si="16"/>
        <v>1100</v>
      </c>
      <c r="AI33" s="12">
        <f t="shared" si="17"/>
        <v>500</v>
      </c>
      <c r="AJ33" s="12">
        <f t="shared" si="18"/>
        <v>1500</v>
      </c>
      <c r="AK33" s="12">
        <f t="shared" si="19"/>
        <v>900</v>
      </c>
      <c r="AL33" s="12"/>
      <c r="AM33" s="12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341.5</v>
      </c>
      <c r="D34" s="8">
        <v>148.13800000000001</v>
      </c>
      <c r="E34" s="8">
        <v>313.35700000000003</v>
      </c>
      <c r="F34" s="8">
        <v>164.346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303.00200000000001</v>
      </c>
      <c r="K34" s="12">
        <f t="shared" si="12"/>
        <v>10.355000000000018</v>
      </c>
      <c r="L34" s="12">
        <f>VLOOKUP(A:A,[1]TDSheet!$A:$M,13,0)</f>
        <v>0</v>
      </c>
      <c r="M34" s="12">
        <f>VLOOKUP(A:A,[1]TDSheet!$A:$N,14,0)</f>
        <v>70</v>
      </c>
      <c r="N34" s="12">
        <f>VLOOKUP(A:A,[1]TDSheet!$A:$O,15,0)</f>
        <v>150</v>
      </c>
      <c r="O34" s="12">
        <f>VLOOKUP(A:A,[1]TDSheet!$A:$W,23,0)</f>
        <v>70</v>
      </c>
      <c r="P34" s="12">
        <f>VLOOKUP(A:A,[3]TDSheet!$A:$C,3,0)</f>
        <v>62</v>
      </c>
      <c r="Q34" s="12"/>
      <c r="R34" s="12"/>
      <c r="S34" s="12"/>
      <c r="T34" s="14"/>
      <c r="U34" s="14"/>
      <c r="V34" s="12">
        <f t="shared" si="13"/>
        <v>62.671400000000006</v>
      </c>
      <c r="W34" s="14">
        <v>100</v>
      </c>
      <c r="X34" s="15">
        <f t="shared" si="14"/>
        <v>8.8452787076720796</v>
      </c>
      <c r="Y34" s="12">
        <f t="shared" si="15"/>
        <v>2.6223444824912159</v>
      </c>
      <c r="Z34" s="12">
        <f>VLOOKUP(A:A,[1]TDSheet!$A:$Z,26,0)</f>
        <v>0</v>
      </c>
      <c r="AA34" s="12"/>
      <c r="AB34" s="12"/>
      <c r="AC34" s="12">
        <f>VLOOKUP(A:A,[1]TDSheet!$A:$AC,29,0)</f>
        <v>0</v>
      </c>
      <c r="AD34" s="12">
        <f>VLOOKUP(A:A,[1]TDSheet!$A:$AD,30,0)</f>
        <v>74.070599999999985</v>
      </c>
      <c r="AE34" s="12">
        <f>VLOOKUP(A:A,[1]TDSheet!$A:$AE,31,0)</f>
        <v>54.246400000000008</v>
      </c>
      <c r="AF34" s="12">
        <f>VLOOKUP(A:A,[4]TDSheet!$A:$D,4,0)</f>
        <v>56.247999999999998</v>
      </c>
      <c r="AG34" s="12" t="str">
        <f>VLOOKUP(A:A,[1]TDSheet!$A:$AG,33,0)</f>
        <v>зв60</v>
      </c>
      <c r="AH34" s="12">
        <f t="shared" si="16"/>
        <v>0</v>
      </c>
      <c r="AI34" s="12">
        <f t="shared" si="17"/>
        <v>0</v>
      </c>
      <c r="AJ34" s="12">
        <f t="shared" si="18"/>
        <v>100</v>
      </c>
      <c r="AK34" s="12">
        <f t="shared" si="19"/>
        <v>62</v>
      </c>
      <c r="AL34" s="12"/>
      <c r="AM34" s="12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407.09300000000002</v>
      </c>
      <c r="D35" s="8">
        <v>1156.556</v>
      </c>
      <c r="E35" s="8">
        <v>1194.991</v>
      </c>
      <c r="F35" s="8">
        <v>366.89100000000002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1150.732</v>
      </c>
      <c r="K35" s="12">
        <f t="shared" si="12"/>
        <v>44.259000000000015</v>
      </c>
      <c r="L35" s="12">
        <f>VLOOKUP(A:A,[1]TDSheet!$A:$M,13,0)</f>
        <v>0</v>
      </c>
      <c r="M35" s="12">
        <f>VLOOKUP(A:A,[1]TDSheet!$A:$N,14,0)</f>
        <v>220</v>
      </c>
      <c r="N35" s="12">
        <f>VLOOKUP(A:A,[1]TDSheet!$A:$O,15,0)</f>
        <v>50</v>
      </c>
      <c r="O35" s="12">
        <f>VLOOKUP(A:A,[1]TDSheet!$A:$W,23,0)</f>
        <v>140</v>
      </c>
      <c r="P35" s="12">
        <f>VLOOKUP(A:A,[3]TDSheet!$A:$C,3,0)</f>
        <v>240</v>
      </c>
      <c r="Q35" s="12"/>
      <c r="R35" s="12"/>
      <c r="S35" s="12"/>
      <c r="T35" s="14">
        <v>200</v>
      </c>
      <c r="U35" s="14"/>
      <c r="V35" s="12">
        <f t="shared" si="13"/>
        <v>137.97919999999999</v>
      </c>
      <c r="W35" s="14">
        <v>250</v>
      </c>
      <c r="X35" s="15">
        <f t="shared" si="14"/>
        <v>8.8918547143337552</v>
      </c>
      <c r="Y35" s="12">
        <f t="shared" si="15"/>
        <v>2.6590312162992684</v>
      </c>
      <c r="Z35" s="12">
        <f>VLOOKUP(A:A,[1]TDSheet!$A:$Z,26,0)</f>
        <v>505.09500000000003</v>
      </c>
      <c r="AA35" s="12"/>
      <c r="AB35" s="12"/>
      <c r="AC35" s="12">
        <f>VLOOKUP(A:A,[1]TDSheet!$A:$AC,29,0)</f>
        <v>0</v>
      </c>
      <c r="AD35" s="12">
        <f>VLOOKUP(A:A,[1]TDSheet!$A:$AD,30,0)</f>
        <v>114.7704</v>
      </c>
      <c r="AE35" s="12">
        <f>VLOOKUP(A:A,[1]TDSheet!$A:$AE,31,0)</f>
        <v>136.29759999999999</v>
      </c>
      <c r="AF35" s="12">
        <f>VLOOKUP(A:A,[4]TDSheet!$A:$D,4,0)</f>
        <v>183.631</v>
      </c>
      <c r="AG35" s="12">
        <f>VLOOKUP(A:A,[1]TDSheet!$A:$AG,33,0)</f>
        <v>0</v>
      </c>
      <c r="AH35" s="12">
        <f t="shared" si="16"/>
        <v>200</v>
      </c>
      <c r="AI35" s="12">
        <f t="shared" si="17"/>
        <v>0</v>
      </c>
      <c r="AJ35" s="12">
        <f t="shared" si="18"/>
        <v>250</v>
      </c>
      <c r="AK35" s="12">
        <f t="shared" si="19"/>
        <v>240</v>
      </c>
      <c r="AL35" s="12"/>
      <c r="AM35" s="12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261.459</v>
      </c>
      <c r="D36" s="8">
        <v>86.539000000000001</v>
      </c>
      <c r="E36" s="8">
        <v>226.26</v>
      </c>
      <c r="F36" s="8">
        <v>111.986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238.30500000000001</v>
      </c>
      <c r="K36" s="12">
        <f t="shared" si="12"/>
        <v>-12.045000000000016</v>
      </c>
      <c r="L36" s="12">
        <f>VLOOKUP(A:A,[1]TDSheet!$A:$M,13,0)</f>
        <v>0</v>
      </c>
      <c r="M36" s="12">
        <f>VLOOKUP(A:A,[1]TDSheet!$A:$N,14,0)</f>
        <v>50</v>
      </c>
      <c r="N36" s="12">
        <f>VLOOKUP(A:A,[1]TDSheet!$A:$O,15,0)</f>
        <v>70</v>
      </c>
      <c r="O36" s="12">
        <f>VLOOKUP(A:A,[1]TDSheet!$A:$W,23,0)</f>
        <v>70</v>
      </c>
      <c r="P36" s="12">
        <f>VLOOKUP(A:A,[3]TDSheet!$A:$C,3,0)</f>
        <v>800</v>
      </c>
      <c r="Q36" s="12"/>
      <c r="R36" s="12"/>
      <c r="S36" s="12"/>
      <c r="T36" s="14">
        <v>60</v>
      </c>
      <c r="U36" s="14"/>
      <c r="V36" s="12">
        <f t="shared" si="13"/>
        <v>45.251999999999995</v>
      </c>
      <c r="W36" s="14">
        <v>50</v>
      </c>
      <c r="X36" s="15">
        <f t="shared" si="14"/>
        <v>9.1042605851675074</v>
      </c>
      <c r="Y36" s="12">
        <f t="shared" si="15"/>
        <v>2.4747193494210205</v>
      </c>
      <c r="Z36" s="12">
        <f>VLOOKUP(A:A,[1]TDSheet!$A:$Z,26,0)</f>
        <v>0</v>
      </c>
      <c r="AA36" s="12"/>
      <c r="AB36" s="12"/>
      <c r="AC36" s="12">
        <f>VLOOKUP(A:A,[1]TDSheet!$A:$AC,29,0)</f>
        <v>0</v>
      </c>
      <c r="AD36" s="12">
        <f>VLOOKUP(A:A,[1]TDSheet!$A:$AD,30,0)</f>
        <v>53.762800000000006</v>
      </c>
      <c r="AE36" s="12">
        <f>VLOOKUP(A:A,[1]TDSheet!$A:$AE,31,0)</f>
        <v>40.473600000000005</v>
      </c>
      <c r="AF36" s="12">
        <f>VLOOKUP(A:A,[4]TDSheet!$A:$D,4,0)</f>
        <v>43.5</v>
      </c>
      <c r="AG36" s="12">
        <f>VLOOKUP(A:A,[1]TDSheet!$A:$AG,33,0)</f>
        <v>0</v>
      </c>
      <c r="AH36" s="12">
        <f t="shared" si="16"/>
        <v>60</v>
      </c>
      <c r="AI36" s="12">
        <f t="shared" si="17"/>
        <v>0</v>
      </c>
      <c r="AJ36" s="12">
        <f t="shared" si="18"/>
        <v>50</v>
      </c>
      <c r="AK36" s="12">
        <f t="shared" si="19"/>
        <v>800</v>
      </c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9068.0030000000006</v>
      </c>
      <c r="D37" s="8">
        <v>7333.3869999999997</v>
      </c>
      <c r="E37" s="8">
        <v>10785.64</v>
      </c>
      <c r="F37" s="8">
        <v>5465.1679999999997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10479.168</v>
      </c>
      <c r="K37" s="12">
        <f t="shared" si="12"/>
        <v>306.47199999999975</v>
      </c>
      <c r="L37" s="12">
        <f>VLOOKUP(A:A,[1]TDSheet!$A:$M,13,0)</f>
        <v>2000</v>
      </c>
      <c r="M37" s="12">
        <f>VLOOKUP(A:A,[1]TDSheet!$A:$N,14,0)</f>
        <v>2500</v>
      </c>
      <c r="N37" s="12">
        <f>VLOOKUP(A:A,[1]TDSheet!$A:$O,15,0)</f>
        <v>1900</v>
      </c>
      <c r="O37" s="12">
        <f>VLOOKUP(A:A,[1]TDSheet!$A:$W,23,0)</f>
        <v>2600</v>
      </c>
      <c r="P37" s="12">
        <f>VLOOKUP(A:A,[3]TDSheet!$A:$C,3,0)</f>
        <v>1220</v>
      </c>
      <c r="Q37" s="12"/>
      <c r="R37" s="12"/>
      <c r="S37" s="12"/>
      <c r="T37" s="14">
        <v>800</v>
      </c>
      <c r="U37" s="14">
        <v>800</v>
      </c>
      <c r="V37" s="12">
        <f t="shared" si="13"/>
        <v>2157.1279999999997</v>
      </c>
      <c r="W37" s="14">
        <v>3100</v>
      </c>
      <c r="X37" s="15">
        <f t="shared" si="14"/>
        <v>8.8845761586702316</v>
      </c>
      <c r="Y37" s="12">
        <f t="shared" si="15"/>
        <v>2.5335390389443746</v>
      </c>
      <c r="Z37" s="12">
        <f>VLOOKUP(A:A,[1]TDSheet!$A:$Z,26,0)</f>
        <v>0</v>
      </c>
      <c r="AA37" s="12"/>
      <c r="AB37" s="12"/>
      <c r="AC37" s="12">
        <f>VLOOKUP(A:A,[1]TDSheet!$A:$AC,29,0)</f>
        <v>0</v>
      </c>
      <c r="AD37" s="12">
        <f>VLOOKUP(A:A,[1]TDSheet!$A:$AD,30,0)</f>
        <v>2196.4764</v>
      </c>
      <c r="AE37" s="12">
        <f>VLOOKUP(A:A,[1]TDSheet!$A:$AE,31,0)</f>
        <v>2099.6498000000001</v>
      </c>
      <c r="AF37" s="12">
        <f>VLOOKUP(A:A,[4]TDSheet!$A:$D,4,0)</f>
        <v>2558.143</v>
      </c>
      <c r="AG37" s="12" t="str">
        <f>VLOOKUP(A:A,[1]TDSheet!$A:$AG,33,0)</f>
        <v>проддек</v>
      </c>
      <c r="AH37" s="12">
        <f t="shared" si="16"/>
        <v>800</v>
      </c>
      <c r="AI37" s="12">
        <f t="shared" si="17"/>
        <v>800</v>
      </c>
      <c r="AJ37" s="12">
        <f t="shared" si="18"/>
        <v>3100</v>
      </c>
      <c r="AK37" s="12">
        <f t="shared" si="19"/>
        <v>1220</v>
      </c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332.483</v>
      </c>
      <c r="D38" s="8">
        <v>10.865</v>
      </c>
      <c r="E38" s="8">
        <v>121.601</v>
      </c>
      <c r="F38" s="8">
        <v>221.74700000000001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120.10899999999999</v>
      </c>
      <c r="K38" s="12">
        <f t="shared" si="12"/>
        <v>1.4920000000000044</v>
      </c>
      <c r="L38" s="12">
        <f>VLOOKUP(A:A,[1]TDSheet!$A:$M,13,0)</f>
        <v>0</v>
      </c>
      <c r="M38" s="12">
        <f>VLOOKUP(A:A,[1]TDSheet!$A:$N,14,0)</f>
        <v>0</v>
      </c>
      <c r="N38" s="12">
        <f>VLOOKUP(A:A,[1]TDSheet!$A:$O,15,0)</f>
        <v>0</v>
      </c>
      <c r="O38" s="12">
        <f>VLOOKUP(A:A,[1]TDSheet!$A:$W,23,0)</f>
        <v>0</v>
      </c>
      <c r="P38" s="12">
        <f>VLOOKUP(A:A,[3]TDSheet!$A:$C,3,0)</f>
        <v>48</v>
      </c>
      <c r="Q38" s="12"/>
      <c r="R38" s="12"/>
      <c r="S38" s="12"/>
      <c r="T38" s="14"/>
      <c r="U38" s="14"/>
      <c r="V38" s="12">
        <f t="shared" si="13"/>
        <v>24.3202</v>
      </c>
      <c r="W38" s="14"/>
      <c r="X38" s="15">
        <f t="shared" si="14"/>
        <v>9.1178115311551728</v>
      </c>
      <c r="Y38" s="12">
        <f t="shared" si="15"/>
        <v>9.1178115311551728</v>
      </c>
      <c r="Z38" s="12">
        <f>VLOOKUP(A:A,[1]TDSheet!$A:$Z,26,0)</f>
        <v>0</v>
      </c>
      <c r="AA38" s="12"/>
      <c r="AB38" s="12"/>
      <c r="AC38" s="12">
        <f>VLOOKUP(A:A,[1]TDSheet!$A:$AC,29,0)</f>
        <v>0</v>
      </c>
      <c r="AD38" s="12">
        <f>VLOOKUP(A:A,[1]TDSheet!$A:$AD,30,0)</f>
        <v>36.111000000000004</v>
      </c>
      <c r="AE38" s="12">
        <f>VLOOKUP(A:A,[1]TDSheet!$A:$AE,31,0)</f>
        <v>28.906200000000002</v>
      </c>
      <c r="AF38" s="12">
        <f>VLOOKUP(A:A,[4]TDSheet!$A:$D,4,0)</f>
        <v>15.871</v>
      </c>
      <c r="AG38" s="12" t="str">
        <f>VLOOKUP(A:A,[1]TDSheet!$A:$AG,33,0)</f>
        <v>увел</v>
      </c>
      <c r="AH38" s="12">
        <f t="shared" si="16"/>
        <v>0</v>
      </c>
      <c r="AI38" s="12">
        <f t="shared" si="17"/>
        <v>0</v>
      </c>
      <c r="AJ38" s="12">
        <f t="shared" si="18"/>
        <v>0</v>
      </c>
      <c r="AK38" s="12">
        <f t="shared" si="19"/>
        <v>48</v>
      </c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67.350999999999999</v>
      </c>
      <c r="D39" s="8">
        <v>44.63</v>
      </c>
      <c r="E39" s="8">
        <v>53.069000000000003</v>
      </c>
      <c r="F39" s="8">
        <v>57.171999999999997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51.308</v>
      </c>
      <c r="K39" s="12">
        <f t="shared" si="12"/>
        <v>1.7610000000000028</v>
      </c>
      <c r="L39" s="12">
        <f>VLOOKUP(A:A,[1]TDSheet!$A:$M,13,0)</f>
        <v>0</v>
      </c>
      <c r="M39" s="12">
        <f>VLOOKUP(A:A,[1]TDSheet!$A:$N,14,0)</f>
        <v>30</v>
      </c>
      <c r="N39" s="12">
        <f>VLOOKUP(A:A,[1]TDSheet!$A:$O,15,0)</f>
        <v>0</v>
      </c>
      <c r="O39" s="12">
        <f>VLOOKUP(A:A,[1]TDSheet!$A:$W,23,0)</f>
        <v>0</v>
      </c>
      <c r="P39" s="12">
        <f>VLOOKUP(A:A,[3]TDSheet!$A:$C,3,0)</f>
        <v>0</v>
      </c>
      <c r="Q39" s="12"/>
      <c r="R39" s="12"/>
      <c r="S39" s="12"/>
      <c r="T39" s="14"/>
      <c r="U39" s="14"/>
      <c r="V39" s="12">
        <f t="shared" si="13"/>
        <v>10.613800000000001</v>
      </c>
      <c r="W39" s="14">
        <v>10</v>
      </c>
      <c r="X39" s="15">
        <f t="shared" si="14"/>
        <v>9.1552507113380681</v>
      </c>
      <c r="Y39" s="12">
        <f t="shared" si="15"/>
        <v>5.3865721984586097</v>
      </c>
      <c r="Z39" s="12">
        <f>VLOOKUP(A:A,[1]TDSheet!$A:$Z,26,0)</f>
        <v>0</v>
      </c>
      <c r="AA39" s="12"/>
      <c r="AB39" s="12"/>
      <c r="AC39" s="12">
        <f>VLOOKUP(A:A,[1]TDSheet!$A:$AC,29,0)</f>
        <v>0</v>
      </c>
      <c r="AD39" s="12">
        <f>VLOOKUP(A:A,[1]TDSheet!$A:$AD,30,0)</f>
        <v>15.2536</v>
      </c>
      <c r="AE39" s="12">
        <f>VLOOKUP(A:A,[1]TDSheet!$A:$AE,31,0)</f>
        <v>14.572999999999999</v>
      </c>
      <c r="AF39" s="12">
        <f>VLOOKUP(A:A,[4]TDSheet!$A:$D,4,0)</f>
        <v>8.9109999999999996</v>
      </c>
      <c r="AG39" s="12">
        <f>VLOOKUP(A:A,[1]TDSheet!$A:$AG,33,0)</f>
        <v>0</v>
      </c>
      <c r="AH39" s="12">
        <f t="shared" si="16"/>
        <v>0</v>
      </c>
      <c r="AI39" s="12">
        <f t="shared" si="17"/>
        <v>0</v>
      </c>
      <c r="AJ39" s="12">
        <f t="shared" si="18"/>
        <v>10</v>
      </c>
      <c r="AK39" s="12">
        <f t="shared" si="19"/>
        <v>0</v>
      </c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335.471</v>
      </c>
      <c r="D40" s="8">
        <v>641.58399999999995</v>
      </c>
      <c r="E40" s="8">
        <v>612.08399999999995</v>
      </c>
      <c r="F40" s="8">
        <v>364.08800000000002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576.59</v>
      </c>
      <c r="K40" s="12">
        <f t="shared" si="12"/>
        <v>35.493999999999915</v>
      </c>
      <c r="L40" s="12">
        <f>VLOOKUP(A:A,[1]TDSheet!$A:$M,13,0)</f>
        <v>0</v>
      </c>
      <c r="M40" s="12">
        <f>VLOOKUP(A:A,[1]TDSheet!$A:$N,14,0)</f>
        <v>200</v>
      </c>
      <c r="N40" s="12">
        <f>VLOOKUP(A:A,[1]TDSheet!$A:$O,15,0)</f>
        <v>0</v>
      </c>
      <c r="O40" s="12">
        <f>VLOOKUP(A:A,[1]TDSheet!$A:$W,23,0)</f>
        <v>100</v>
      </c>
      <c r="P40" s="12">
        <f>VLOOKUP(A:A,[3]TDSheet!$A:$C,3,0)</f>
        <v>95</v>
      </c>
      <c r="Q40" s="12"/>
      <c r="R40" s="12"/>
      <c r="S40" s="12"/>
      <c r="T40" s="14">
        <v>100</v>
      </c>
      <c r="U40" s="14"/>
      <c r="V40" s="12">
        <f t="shared" si="13"/>
        <v>101.42079999999999</v>
      </c>
      <c r="W40" s="14">
        <v>130</v>
      </c>
      <c r="X40" s="15">
        <f t="shared" si="14"/>
        <v>8.8156275635767027</v>
      </c>
      <c r="Y40" s="12">
        <f t="shared" si="15"/>
        <v>3.589875055215499</v>
      </c>
      <c r="Z40" s="12">
        <f>VLOOKUP(A:A,[1]TDSheet!$A:$Z,26,0)</f>
        <v>104.98</v>
      </c>
      <c r="AA40" s="12"/>
      <c r="AB40" s="12"/>
      <c r="AC40" s="12">
        <f>VLOOKUP(A:A,[1]TDSheet!$A:$AC,29,0)</f>
        <v>0</v>
      </c>
      <c r="AD40" s="12">
        <f>VLOOKUP(A:A,[1]TDSheet!$A:$AD,30,0)</f>
        <v>99.4358</v>
      </c>
      <c r="AE40" s="12">
        <f>VLOOKUP(A:A,[1]TDSheet!$A:$AE,31,0)</f>
        <v>105.91720000000001</v>
      </c>
      <c r="AF40" s="12">
        <f>VLOOKUP(A:A,[4]TDSheet!$A:$D,4,0)</f>
        <v>105.404</v>
      </c>
      <c r="AG40" s="12">
        <f>VLOOKUP(A:A,[1]TDSheet!$A:$AG,33,0)</f>
        <v>0</v>
      </c>
      <c r="AH40" s="12">
        <f t="shared" si="16"/>
        <v>100</v>
      </c>
      <c r="AI40" s="12">
        <f t="shared" si="17"/>
        <v>0</v>
      </c>
      <c r="AJ40" s="12">
        <f t="shared" si="18"/>
        <v>130</v>
      </c>
      <c r="AK40" s="12">
        <f t="shared" si="19"/>
        <v>95</v>
      </c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3160.0819999999999</v>
      </c>
      <c r="D41" s="8">
        <v>3317.922</v>
      </c>
      <c r="E41" s="8">
        <v>4416.3860000000004</v>
      </c>
      <c r="F41" s="8">
        <v>1875.8109999999999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4415.5360000000001</v>
      </c>
      <c r="K41" s="12">
        <f t="shared" si="12"/>
        <v>0.8500000000003638</v>
      </c>
      <c r="L41" s="12">
        <f>VLOOKUP(A:A,[1]TDSheet!$A:$M,13,0)</f>
        <v>0</v>
      </c>
      <c r="M41" s="12">
        <f>VLOOKUP(A:A,[1]TDSheet!$A:$N,14,0)</f>
        <v>1400</v>
      </c>
      <c r="N41" s="12">
        <f>VLOOKUP(A:A,[1]TDSheet!$A:$O,15,0)</f>
        <v>1000</v>
      </c>
      <c r="O41" s="12">
        <f>VLOOKUP(A:A,[1]TDSheet!$A:$W,23,0)</f>
        <v>600</v>
      </c>
      <c r="P41" s="12">
        <f>VLOOKUP(A:A,[3]TDSheet!$A:$C,3,0)</f>
        <v>1340</v>
      </c>
      <c r="Q41" s="12"/>
      <c r="R41" s="12"/>
      <c r="S41" s="12"/>
      <c r="T41" s="14">
        <v>1300</v>
      </c>
      <c r="U41" s="14"/>
      <c r="V41" s="12">
        <f t="shared" si="13"/>
        <v>883.27720000000011</v>
      </c>
      <c r="W41" s="14">
        <v>1000</v>
      </c>
      <c r="X41" s="15">
        <f t="shared" si="14"/>
        <v>8.1240758846713117</v>
      </c>
      <c r="Y41" s="12">
        <f t="shared" si="15"/>
        <v>2.123694577421448</v>
      </c>
      <c r="Z41" s="12">
        <f>VLOOKUP(A:A,[1]TDSheet!$A:$Z,26,0)</f>
        <v>0</v>
      </c>
      <c r="AA41" s="12"/>
      <c r="AB41" s="12"/>
      <c r="AC41" s="12">
        <f>VLOOKUP(A:A,[1]TDSheet!$A:$AC,29,0)</f>
        <v>0</v>
      </c>
      <c r="AD41" s="12">
        <f>VLOOKUP(A:A,[1]TDSheet!$A:$AD,30,0)</f>
        <v>773.94599999999991</v>
      </c>
      <c r="AE41" s="12">
        <f>VLOOKUP(A:A,[1]TDSheet!$A:$AE,31,0)</f>
        <v>845.61939999999993</v>
      </c>
      <c r="AF41" s="12">
        <f>VLOOKUP(A:A,[4]TDSheet!$A:$D,4,0)</f>
        <v>992.31200000000001</v>
      </c>
      <c r="AG41" s="12" t="str">
        <f>VLOOKUP(A:A,[1]TDSheet!$A:$AG,33,0)</f>
        <v>оконч</v>
      </c>
      <c r="AH41" s="12">
        <f t="shared" si="16"/>
        <v>1300</v>
      </c>
      <c r="AI41" s="12">
        <f t="shared" si="17"/>
        <v>0</v>
      </c>
      <c r="AJ41" s="12">
        <f t="shared" si="18"/>
        <v>1000</v>
      </c>
      <c r="AK41" s="12">
        <f t="shared" si="19"/>
        <v>1340</v>
      </c>
      <c r="AL41" s="12"/>
      <c r="AM41" s="12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4018.8969999999999</v>
      </c>
      <c r="D42" s="8">
        <v>4029.8620000000001</v>
      </c>
      <c r="E42" s="8">
        <v>5114.5429999999997</v>
      </c>
      <c r="F42" s="8">
        <v>2828.4690000000001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4989.16</v>
      </c>
      <c r="K42" s="12">
        <f t="shared" si="12"/>
        <v>125.38299999999981</v>
      </c>
      <c r="L42" s="12">
        <f>VLOOKUP(A:A,[1]TDSheet!$A:$M,13,0)</f>
        <v>0</v>
      </c>
      <c r="M42" s="12">
        <f>VLOOKUP(A:A,[1]TDSheet!$A:$N,14,0)</f>
        <v>1600</v>
      </c>
      <c r="N42" s="12">
        <f>VLOOKUP(A:A,[1]TDSheet!$A:$O,15,0)</f>
        <v>1000</v>
      </c>
      <c r="O42" s="12">
        <f>VLOOKUP(A:A,[1]TDSheet!$A:$W,23,0)</f>
        <v>1000</v>
      </c>
      <c r="P42" s="12">
        <f>VLOOKUP(A:A,[3]TDSheet!$A:$C,3,0)</f>
        <v>1240</v>
      </c>
      <c r="Q42" s="12"/>
      <c r="R42" s="12"/>
      <c r="S42" s="12"/>
      <c r="T42" s="14"/>
      <c r="U42" s="14">
        <v>500</v>
      </c>
      <c r="V42" s="12">
        <f t="shared" si="13"/>
        <v>918.13660000000004</v>
      </c>
      <c r="W42" s="14">
        <v>1400</v>
      </c>
      <c r="X42" s="15">
        <f t="shared" si="14"/>
        <v>9.0710565290611438</v>
      </c>
      <c r="Y42" s="12">
        <f t="shared" si="15"/>
        <v>3.0806625070822795</v>
      </c>
      <c r="Z42" s="12">
        <f>VLOOKUP(A:A,[1]TDSheet!$A:$Z,26,0)</f>
        <v>523.86</v>
      </c>
      <c r="AA42" s="12"/>
      <c r="AB42" s="12"/>
      <c r="AC42" s="12">
        <f>VLOOKUP(A:A,[1]TDSheet!$A:$AC,29,0)</f>
        <v>0</v>
      </c>
      <c r="AD42" s="12">
        <f>VLOOKUP(A:A,[1]TDSheet!$A:$AD,30,0)</f>
        <v>893.57060000000001</v>
      </c>
      <c r="AE42" s="12">
        <f>VLOOKUP(A:A,[1]TDSheet!$A:$AE,31,0)</f>
        <v>907.77020000000016</v>
      </c>
      <c r="AF42" s="12">
        <f>VLOOKUP(A:A,[4]TDSheet!$A:$D,4,0)</f>
        <v>953.97699999999998</v>
      </c>
      <c r="AG42" s="12">
        <f>VLOOKUP(A:A,[1]TDSheet!$A:$AG,33,0)</f>
        <v>0</v>
      </c>
      <c r="AH42" s="12">
        <f t="shared" si="16"/>
        <v>0</v>
      </c>
      <c r="AI42" s="12">
        <f t="shared" si="17"/>
        <v>500</v>
      </c>
      <c r="AJ42" s="12">
        <f t="shared" si="18"/>
        <v>1400</v>
      </c>
      <c r="AK42" s="12">
        <f t="shared" si="19"/>
        <v>1240</v>
      </c>
      <c r="AL42" s="12"/>
      <c r="AM42" s="12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215.61799999999999</v>
      </c>
      <c r="D43" s="8">
        <v>239.23099999999999</v>
      </c>
      <c r="E43" s="8">
        <v>222.203</v>
      </c>
      <c r="F43" s="8">
        <v>225.65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213.184</v>
      </c>
      <c r="K43" s="12">
        <f t="shared" si="12"/>
        <v>9.0190000000000055</v>
      </c>
      <c r="L43" s="12">
        <f>VLOOKUP(A:A,[1]TDSheet!$A:$M,13,0)</f>
        <v>0</v>
      </c>
      <c r="M43" s="12">
        <f>VLOOKUP(A:A,[1]TDSheet!$A:$N,14,0)</f>
        <v>80</v>
      </c>
      <c r="N43" s="12">
        <f>VLOOKUP(A:A,[1]TDSheet!$A:$O,15,0)</f>
        <v>0</v>
      </c>
      <c r="O43" s="12">
        <f>VLOOKUP(A:A,[1]TDSheet!$A:$W,23,0)</f>
        <v>0</v>
      </c>
      <c r="P43" s="12">
        <f>VLOOKUP(A:A,[3]TDSheet!$A:$C,3,0)</f>
        <v>85</v>
      </c>
      <c r="Q43" s="12"/>
      <c r="R43" s="12"/>
      <c r="S43" s="12"/>
      <c r="T43" s="14"/>
      <c r="U43" s="14">
        <v>50</v>
      </c>
      <c r="V43" s="12">
        <f t="shared" si="13"/>
        <v>44.440600000000003</v>
      </c>
      <c r="W43" s="14">
        <v>50</v>
      </c>
      <c r="X43" s="15">
        <f t="shared" si="14"/>
        <v>9.1279145646098367</v>
      </c>
      <c r="Y43" s="12">
        <f t="shared" si="15"/>
        <v>5.0775642093041045</v>
      </c>
      <c r="Z43" s="12">
        <f>VLOOKUP(A:A,[1]TDSheet!$A:$Z,26,0)</f>
        <v>0</v>
      </c>
      <c r="AA43" s="12"/>
      <c r="AB43" s="12"/>
      <c r="AC43" s="12">
        <f>VLOOKUP(A:A,[1]TDSheet!$A:$AC,29,0)</f>
        <v>0</v>
      </c>
      <c r="AD43" s="12">
        <f>VLOOKUP(A:A,[1]TDSheet!$A:$AD,30,0)</f>
        <v>54.989800000000002</v>
      </c>
      <c r="AE43" s="12">
        <f>VLOOKUP(A:A,[1]TDSheet!$A:$AE,31,0)</f>
        <v>50.585999999999999</v>
      </c>
      <c r="AF43" s="12">
        <f>VLOOKUP(A:A,[4]TDSheet!$A:$D,4,0)</f>
        <v>48.313000000000002</v>
      </c>
      <c r="AG43" s="12">
        <f>VLOOKUP(A:A,[1]TDSheet!$A:$AG,33,0)</f>
        <v>0</v>
      </c>
      <c r="AH43" s="12">
        <f t="shared" si="16"/>
        <v>0</v>
      </c>
      <c r="AI43" s="12">
        <f t="shared" si="17"/>
        <v>50</v>
      </c>
      <c r="AJ43" s="12">
        <f t="shared" si="18"/>
        <v>50</v>
      </c>
      <c r="AK43" s="12">
        <f t="shared" si="19"/>
        <v>85</v>
      </c>
      <c r="AL43" s="12"/>
      <c r="AM43" s="12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297.75299999999999</v>
      </c>
      <c r="D44" s="8">
        <v>244.65299999999999</v>
      </c>
      <c r="E44" s="8">
        <v>371.83699999999999</v>
      </c>
      <c r="F44" s="8">
        <v>167.93799999999999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355.19200000000001</v>
      </c>
      <c r="K44" s="12">
        <f t="shared" si="12"/>
        <v>16.644999999999982</v>
      </c>
      <c r="L44" s="12">
        <f>VLOOKUP(A:A,[1]TDSheet!$A:$M,13,0)</f>
        <v>0</v>
      </c>
      <c r="M44" s="12">
        <f>VLOOKUP(A:A,[1]TDSheet!$A:$N,14,0)</f>
        <v>120</v>
      </c>
      <c r="N44" s="12">
        <f>VLOOKUP(A:A,[1]TDSheet!$A:$O,15,0)</f>
        <v>0</v>
      </c>
      <c r="O44" s="12">
        <f>VLOOKUP(A:A,[1]TDSheet!$A:$W,23,0)</f>
        <v>100</v>
      </c>
      <c r="P44" s="12">
        <f>VLOOKUP(A:A,[3]TDSheet!$A:$C,3,0)</f>
        <v>38</v>
      </c>
      <c r="Q44" s="12"/>
      <c r="R44" s="12"/>
      <c r="S44" s="12"/>
      <c r="T44" s="14">
        <v>70</v>
      </c>
      <c r="U44" s="14">
        <v>60</v>
      </c>
      <c r="V44" s="12">
        <f t="shared" si="13"/>
        <v>64.904199999999989</v>
      </c>
      <c r="W44" s="14">
        <v>60</v>
      </c>
      <c r="X44" s="15">
        <f t="shared" si="14"/>
        <v>8.9044776763291136</v>
      </c>
      <c r="Y44" s="12">
        <f t="shared" si="15"/>
        <v>2.5874750786543861</v>
      </c>
      <c r="Z44" s="12">
        <f>VLOOKUP(A:A,[1]TDSheet!$A:$Z,26,0)</f>
        <v>47.316000000000003</v>
      </c>
      <c r="AA44" s="12"/>
      <c r="AB44" s="12"/>
      <c r="AC44" s="12">
        <f>VLOOKUP(A:A,[1]TDSheet!$A:$AC,29,0)</f>
        <v>0</v>
      </c>
      <c r="AD44" s="12">
        <f>VLOOKUP(A:A,[1]TDSheet!$A:$AD,30,0)</f>
        <v>60.912599999999998</v>
      </c>
      <c r="AE44" s="12">
        <f>VLOOKUP(A:A,[1]TDSheet!$A:$AE,31,0)</f>
        <v>60.101800000000004</v>
      </c>
      <c r="AF44" s="12">
        <f>VLOOKUP(A:A,[4]TDSheet!$A:$D,4,0)</f>
        <v>71.905000000000001</v>
      </c>
      <c r="AG44" s="12">
        <f>VLOOKUP(A:A,[1]TDSheet!$A:$AG,33,0)</f>
        <v>0</v>
      </c>
      <c r="AH44" s="12">
        <f t="shared" si="16"/>
        <v>70</v>
      </c>
      <c r="AI44" s="12">
        <f t="shared" si="17"/>
        <v>60</v>
      </c>
      <c r="AJ44" s="12">
        <f t="shared" si="18"/>
        <v>60</v>
      </c>
      <c r="AK44" s="12">
        <f t="shared" si="19"/>
        <v>38</v>
      </c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71.688999999999993</v>
      </c>
      <c r="D45" s="8">
        <v>57.497</v>
      </c>
      <c r="E45" s="8">
        <v>25.321000000000002</v>
      </c>
      <c r="F45" s="8">
        <v>100.697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23.824999999999999</v>
      </c>
      <c r="K45" s="12">
        <f t="shared" si="12"/>
        <v>1.4960000000000022</v>
      </c>
      <c r="L45" s="12">
        <f>VLOOKUP(A:A,[1]TDSheet!$A:$M,13,0)</f>
        <v>0</v>
      </c>
      <c r="M45" s="12">
        <f>VLOOKUP(A:A,[1]TDSheet!$A:$N,14,0)</f>
        <v>30</v>
      </c>
      <c r="N45" s="12">
        <f>VLOOKUP(A:A,[1]TDSheet!$A:$O,15,0)</f>
        <v>0</v>
      </c>
      <c r="O45" s="12">
        <f>VLOOKUP(A:A,[1]TDSheet!$A:$W,23,0)</f>
        <v>0</v>
      </c>
      <c r="P45" s="12">
        <f>VLOOKUP(A:A,[3]TDSheet!$A:$C,3,0)</f>
        <v>0</v>
      </c>
      <c r="Q45" s="12"/>
      <c r="R45" s="12"/>
      <c r="S45" s="12"/>
      <c r="T45" s="14"/>
      <c r="U45" s="14"/>
      <c r="V45" s="12">
        <f t="shared" si="13"/>
        <v>5.0642000000000005</v>
      </c>
      <c r="W45" s="14"/>
      <c r="X45" s="15">
        <f t="shared" si="14"/>
        <v>25.808024959519763</v>
      </c>
      <c r="Y45" s="12">
        <f t="shared" si="15"/>
        <v>19.884088306149046</v>
      </c>
      <c r="Z45" s="12">
        <f>VLOOKUP(A:A,[1]TDSheet!$A:$Z,26,0)</f>
        <v>0</v>
      </c>
      <c r="AA45" s="12"/>
      <c r="AB45" s="12"/>
      <c r="AC45" s="12">
        <f>VLOOKUP(A:A,[1]TDSheet!$A:$AC,29,0)</f>
        <v>0</v>
      </c>
      <c r="AD45" s="12">
        <f>VLOOKUP(A:A,[1]TDSheet!$A:$AD,30,0)</f>
        <v>5.9981999999999998</v>
      </c>
      <c r="AE45" s="12">
        <f>VLOOKUP(A:A,[1]TDSheet!$A:$AE,31,0)</f>
        <v>8.6473999999999993</v>
      </c>
      <c r="AF45" s="12">
        <f>VLOOKUP(A:A,[4]TDSheet!$A:$D,4,0)</f>
        <v>4.5979999999999999</v>
      </c>
      <c r="AG45" s="12" t="e">
        <f>VLOOKUP(A:A,[1]TDSheet!$A:$AG,33,0)</f>
        <v>#N/A</v>
      </c>
      <c r="AH45" s="12">
        <f t="shared" si="16"/>
        <v>0</v>
      </c>
      <c r="AI45" s="12">
        <f t="shared" si="17"/>
        <v>0</v>
      </c>
      <c r="AJ45" s="12">
        <f t="shared" si="18"/>
        <v>0</v>
      </c>
      <c r="AK45" s="12">
        <f t="shared" si="19"/>
        <v>0</v>
      </c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414.87200000000001</v>
      </c>
      <c r="D46" s="8">
        <v>552.505</v>
      </c>
      <c r="E46" s="8">
        <v>616.95699999999999</v>
      </c>
      <c r="F46" s="8">
        <v>341.63200000000001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592.23299999999995</v>
      </c>
      <c r="K46" s="12">
        <f t="shared" si="12"/>
        <v>24.724000000000046</v>
      </c>
      <c r="L46" s="12">
        <f>VLOOKUP(A:A,[1]TDSheet!$A:$M,13,0)</f>
        <v>0</v>
      </c>
      <c r="M46" s="12">
        <f>VLOOKUP(A:A,[1]TDSheet!$A:$N,14,0)</f>
        <v>150</v>
      </c>
      <c r="N46" s="12">
        <f>VLOOKUP(A:A,[1]TDSheet!$A:$O,15,0)</f>
        <v>0</v>
      </c>
      <c r="O46" s="12">
        <f>VLOOKUP(A:A,[1]TDSheet!$A:$W,23,0)</f>
        <v>50</v>
      </c>
      <c r="P46" s="12">
        <f>VLOOKUP(A:A,[3]TDSheet!$A:$C,3,0)</f>
        <v>120</v>
      </c>
      <c r="Q46" s="12"/>
      <c r="R46" s="12"/>
      <c r="S46" s="12"/>
      <c r="T46" s="14">
        <v>150</v>
      </c>
      <c r="U46" s="14">
        <v>50</v>
      </c>
      <c r="V46" s="12">
        <f t="shared" si="13"/>
        <v>96.975200000000001</v>
      </c>
      <c r="W46" s="14">
        <v>130</v>
      </c>
      <c r="X46" s="15">
        <f t="shared" si="14"/>
        <v>8.9881949199382944</v>
      </c>
      <c r="Y46" s="12">
        <f t="shared" si="15"/>
        <v>3.5228800765556554</v>
      </c>
      <c r="Z46" s="12">
        <f>VLOOKUP(A:A,[1]TDSheet!$A:$Z,26,0)</f>
        <v>132.08099999999999</v>
      </c>
      <c r="AA46" s="12"/>
      <c r="AB46" s="12"/>
      <c r="AC46" s="12">
        <f>VLOOKUP(A:A,[1]TDSheet!$A:$AC,29,0)</f>
        <v>0</v>
      </c>
      <c r="AD46" s="12">
        <f>VLOOKUP(A:A,[1]TDSheet!$A:$AD,30,0)</f>
        <v>99.907200000000017</v>
      </c>
      <c r="AE46" s="12">
        <f>VLOOKUP(A:A,[1]TDSheet!$A:$AE,31,0)</f>
        <v>101.6292</v>
      </c>
      <c r="AF46" s="12">
        <f>VLOOKUP(A:A,[4]TDSheet!$A:$D,4,0)</f>
        <v>120.044</v>
      </c>
      <c r="AG46" s="12">
        <f>VLOOKUP(A:A,[1]TDSheet!$A:$AG,33,0)</f>
        <v>0</v>
      </c>
      <c r="AH46" s="12">
        <f t="shared" si="16"/>
        <v>150</v>
      </c>
      <c r="AI46" s="12">
        <f t="shared" si="17"/>
        <v>50</v>
      </c>
      <c r="AJ46" s="12">
        <f t="shared" si="18"/>
        <v>130</v>
      </c>
      <c r="AK46" s="12">
        <f t="shared" si="19"/>
        <v>120</v>
      </c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42.38</v>
      </c>
      <c r="D47" s="8">
        <v>88.180999999999997</v>
      </c>
      <c r="E47" s="8">
        <v>99.941000000000003</v>
      </c>
      <c r="F47" s="8">
        <v>30.62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108.492</v>
      </c>
      <c r="K47" s="12">
        <f t="shared" si="12"/>
        <v>-8.5510000000000019</v>
      </c>
      <c r="L47" s="12">
        <f>VLOOKUP(A:A,[1]TDSheet!$A:$M,13,0)</f>
        <v>0</v>
      </c>
      <c r="M47" s="12">
        <f>VLOOKUP(A:A,[1]TDSheet!$A:$N,14,0)</f>
        <v>0</v>
      </c>
      <c r="N47" s="12">
        <f>VLOOKUP(A:A,[1]TDSheet!$A:$O,15,0)</f>
        <v>50</v>
      </c>
      <c r="O47" s="12">
        <f>VLOOKUP(A:A,[1]TDSheet!$A:$W,23,0)</f>
        <v>20</v>
      </c>
      <c r="P47" s="12">
        <f>VLOOKUP(A:A,[3]TDSheet!$A:$C,3,0)</f>
        <v>60</v>
      </c>
      <c r="Q47" s="12"/>
      <c r="R47" s="12"/>
      <c r="S47" s="12"/>
      <c r="T47" s="14"/>
      <c r="U47" s="14"/>
      <c r="V47" s="12">
        <f t="shared" si="13"/>
        <v>12.436200000000001</v>
      </c>
      <c r="W47" s="14">
        <v>10</v>
      </c>
      <c r="X47" s="15">
        <f t="shared" si="14"/>
        <v>8.8950000804104139</v>
      </c>
      <c r="Y47" s="12">
        <f t="shared" si="15"/>
        <v>2.4621668998568693</v>
      </c>
      <c r="Z47" s="12">
        <f>VLOOKUP(A:A,[1]TDSheet!$A:$Z,26,0)</f>
        <v>37.76</v>
      </c>
      <c r="AA47" s="12"/>
      <c r="AB47" s="12"/>
      <c r="AC47" s="12">
        <f>VLOOKUP(A:A,[1]TDSheet!$A:$AC,29,0)</f>
        <v>0</v>
      </c>
      <c r="AD47" s="12">
        <f>VLOOKUP(A:A,[1]TDSheet!$A:$AD,30,0)</f>
        <v>11.772199999999998</v>
      </c>
      <c r="AE47" s="12">
        <f>VLOOKUP(A:A,[1]TDSheet!$A:$AE,31,0)</f>
        <v>8.8038000000000007</v>
      </c>
      <c r="AF47" s="12">
        <f>VLOOKUP(A:A,[4]TDSheet!$A:$D,4,0)</f>
        <v>11.204000000000001</v>
      </c>
      <c r="AG47" s="12" t="str">
        <f>VLOOKUP(A:A,[1]TDSheet!$A:$AG,33,0)</f>
        <v>???</v>
      </c>
      <c r="AH47" s="12">
        <f t="shared" si="16"/>
        <v>0</v>
      </c>
      <c r="AI47" s="12">
        <f t="shared" si="17"/>
        <v>0</v>
      </c>
      <c r="AJ47" s="12">
        <f t="shared" si="18"/>
        <v>10</v>
      </c>
      <c r="AK47" s="12">
        <f t="shared" si="19"/>
        <v>60</v>
      </c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111.423</v>
      </c>
      <c r="D48" s="8">
        <v>145.15100000000001</v>
      </c>
      <c r="E48" s="8">
        <v>122.614</v>
      </c>
      <c r="F48" s="8">
        <v>133.96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122.45099999999999</v>
      </c>
      <c r="K48" s="12">
        <f t="shared" si="12"/>
        <v>0.16300000000001091</v>
      </c>
      <c r="L48" s="12">
        <f>VLOOKUP(A:A,[1]TDSheet!$A:$M,13,0)</f>
        <v>0</v>
      </c>
      <c r="M48" s="12">
        <f>VLOOKUP(A:A,[1]TDSheet!$A:$N,14,0)</f>
        <v>40</v>
      </c>
      <c r="N48" s="12">
        <f>VLOOKUP(A:A,[1]TDSheet!$A:$O,15,0)</f>
        <v>0</v>
      </c>
      <c r="O48" s="12">
        <f>VLOOKUP(A:A,[1]TDSheet!$A:$W,23,0)</f>
        <v>0</v>
      </c>
      <c r="P48" s="12">
        <f>VLOOKUP(A:A,[3]TDSheet!$A:$C,3,0)</f>
        <v>56</v>
      </c>
      <c r="Q48" s="12"/>
      <c r="R48" s="12"/>
      <c r="S48" s="12"/>
      <c r="T48" s="14"/>
      <c r="U48" s="14"/>
      <c r="V48" s="12">
        <f t="shared" si="13"/>
        <v>24.5228</v>
      </c>
      <c r="W48" s="14">
        <v>30</v>
      </c>
      <c r="X48" s="15">
        <f t="shared" si="14"/>
        <v>8.3171579101897013</v>
      </c>
      <c r="Y48" s="12">
        <f t="shared" si="15"/>
        <v>5.4626714730781156</v>
      </c>
      <c r="Z48" s="12">
        <f>VLOOKUP(A:A,[1]TDSheet!$A:$Z,26,0)</f>
        <v>0</v>
      </c>
      <c r="AA48" s="12"/>
      <c r="AB48" s="12"/>
      <c r="AC48" s="12">
        <f>VLOOKUP(A:A,[1]TDSheet!$A:$AC,29,0)</f>
        <v>0</v>
      </c>
      <c r="AD48" s="12">
        <f>VLOOKUP(A:A,[1]TDSheet!$A:$AD,30,0)</f>
        <v>30.773199999999996</v>
      </c>
      <c r="AE48" s="12">
        <f>VLOOKUP(A:A,[1]TDSheet!$A:$AE,31,0)</f>
        <v>29.9146</v>
      </c>
      <c r="AF48" s="12">
        <f>VLOOKUP(A:A,[4]TDSheet!$A:$D,4,0)</f>
        <v>28.905999999999999</v>
      </c>
      <c r="AG48" s="12">
        <f>VLOOKUP(A:A,[1]TDSheet!$A:$AG,33,0)</f>
        <v>0</v>
      </c>
      <c r="AH48" s="12">
        <f t="shared" si="16"/>
        <v>0</v>
      </c>
      <c r="AI48" s="12">
        <f t="shared" si="17"/>
        <v>0</v>
      </c>
      <c r="AJ48" s="12">
        <f t="shared" si="18"/>
        <v>30</v>
      </c>
      <c r="AK48" s="12">
        <f t="shared" si="19"/>
        <v>56</v>
      </c>
      <c r="AL48" s="12"/>
      <c r="AM48" s="12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155.286</v>
      </c>
      <c r="D49" s="8">
        <v>85.438999999999993</v>
      </c>
      <c r="E49" s="8">
        <v>145.26300000000001</v>
      </c>
      <c r="F49" s="8">
        <v>90.394000000000005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152.06100000000001</v>
      </c>
      <c r="K49" s="12">
        <f t="shared" si="12"/>
        <v>-6.7980000000000018</v>
      </c>
      <c r="L49" s="12">
        <f>VLOOKUP(A:A,[1]TDSheet!$A:$M,13,0)</f>
        <v>0</v>
      </c>
      <c r="M49" s="12">
        <f>VLOOKUP(A:A,[1]TDSheet!$A:$N,14,0)</f>
        <v>40</v>
      </c>
      <c r="N49" s="12">
        <f>VLOOKUP(A:A,[1]TDSheet!$A:$O,15,0)</f>
        <v>20</v>
      </c>
      <c r="O49" s="12">
        <f>VLOOKUP(A:A,[1]TDSheet!$A:$W,23,0)</f>
        <v>0</v>
      </c>
      <c r="P49" s="12">
        <f>VLOOKUP(A:A,[3]TDSheet!$A:$C,3,0)</f>
        <v>35</v>
      </c>
      <c r="Q49" s="12"/>
      <c r="R49" s="12"/>
      <c r="S49" s="12"/>
      <c r="T49" s="14">
        <v>50</v>
      </c>
      <c r="U49" s="14"/>
      <c r="V49" s="12">
        <f t="shared" si="13"/>
        <v>29.052600000000002</v>
      </c>
      <c r="W49" s="14">
        <v>40</v>
      </c>
      <c r="X49" s="15">
        <f t="shared" si="14"/>
        <v>8.2744401533769771</v>
      </c>
      <c r="Y49" s="12">
        <f t="shared" si="15"/>
        <v>3.111391063106228</v>
      </c>
      <c r="Z49" s="12">
        <f>VLOOKUP(A:A,[1]TDSheet!$A:$Z,26,0)</f>
        <v>0</v>
      </c>
      <c r="AA49" s="12"/>
      <c r="AB49" s="12"/>
      <c r="AC49" s="12">
        <f>VLOOKUP(A:A,[1]TDSheet!$A:$AC,29,0)</f>
        <v>0</v>
      </c>
      <c r="AD49" s="12">
        <f>VLOOKUP(A:A,[1]TDSheet!$A:$AD,30,0)</f>
        <v>34.620599999999996</v>
      </c>
      <c r="AE49" s="12">
        <f>VLOOKUP(A:A,[1]TDSheet!$A:$AE,31,0)</f>
        <v>30.354000000000003</v>
      </c>
      <c r="AF49" s="12">
        <f>VLOOKUP(A:A,[4]TDSheet!$A:$D,4,0)</f>
        <v>34.576999999999998</v>
      </c>
      <c r="AG49" s="12">
        <f>VLOOKUP(A:A,[1]TDSheet!$A:$AG,33,0)</f>
        <v>0</v>
      </c>
      <c r="AH49" s="12">
        <f t="shared" si="16"/>
        <v>50</v>
      </c>
      <c r="AI49" s="12">
        <f t="shared" si="17"/>
        <v>0</v>
      </c>
      <c r="AJ49" s="12">
        <f t="shared" si="18"/>
        <v>40</v>
      </c>
      <c r="AK49" s="12">
        <f t="shared" si="19"/>
        <v>35</v>
      </c>
      <c r="AL49" s="12"/>
      <c r="AM49" s="12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865.38099999999997</v>
      </c>
      <c r="D50" s="8">
        <v>1052.586</v>
      </c>
      <c r="E50" s="8">
        <v>1388.126</v>
      </c>
      <c r="F50" s="8">
        <v>525.85699999999997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1332.9190000000001</v>
      </c>
      <c r="K50" s="12">
        <f t="shared" si="12"/>
        <v>55.20699999999988</v>
      </c>
      <c r="L50" s="12">
        <f>VLOOKUP(A:A,[1]TDSheet!$A:$M,13,0)</f>
        <v>0</v>
      </c>
      <c r="M50" s="12">
        <f>VLOOKUP(A:A,[1]TDSheet!$A:$N,14,0)</f>
        <v>350</v>
      </c>
      <c r="N50" s="12">
        <f>VLOOKUP(A:A,[1]TDSheet!$A:$O,15,0)</f>
        <v>150</v>
      </c>
      <c r="O50" s="12">
        <f>VLOOKUP(A:A,[1]TDSheet!$A:$W,23,0)</f>
        <v>100</v>
      </c>
      <c r="P50" s="12">
        <f>VLOOKUP(A:A,[3]TDSheet!$A:$C,3,0)</f>
        <v>275</v>
      </c>
      <c r="Q50" s="12"/>
      <c r="R50" s="12"/>
      <c r="S50" s="12"/>
      <c r="T50" s="14">
        <v>500</v>
      </c>
      <c r="U50" s="14">
        <v>100</v>
      </c>
      <c r="V50" s="12">
        <f t="shared" si="13"/>
        <v>235.8792</v>
      </c>
      <c r="W50" s="14">
        <v>300</v>
      </c>
      <c r="X50" s="15">
        <f t="shared" si="14"/>
        <v>8.5885359963913732</v>
      </c>
      <c r="Y50" s="12">
        <f t="shared" si="15"/>
        <v>2.2293487513947818</v>
      </c>
      <c r="Z50" s="12">
        <f>VLOOKUP(A:A,[1]TDSheet!$A:$Z,26,0)</f>
        <v>208.73</v>
      </c>
      <c r="AA50" s="12"/>
      <c r="AB50" s="12"/>
      <c r="AC50" s="12">
        <f>VLOOKUP(A:A,[1]TDSheet!$A:$AC,29,0)</f>
        <v>0</v>
      </c>
      <c r="AD50" s="12">
        <f>VLOOKUP(A:A,[1]TDSheet!$A:$AD,30,0)</f>
        <v>255.12640000000002</v>
      </c>
      <c r="AE50" s="12">
        <f>VLOOKUP(A:A,[1]TDSheet!$A:$AE,31,0)</f>
        <v>238.25399999999999</v>
      </c>
      <c r="AF50" s="12">
        <f>VLOOKUP(A:A,[4]TDSheet!$A:$D,4,0)</f>
        <v>291.83800000000002</v>
      </c>
      <c r="AG50" s="12">
        <f>VLOOKUP(A:A,[1]TDSheet!$A:$AG,33,0)</f>
        <v>0</v>
      </c>
      <c r="AH50" s="12">
        <f t="shared" si="16"/>
        <v>500</v>
      </c>
      <c r="AI50" s="12">
        <f t="shared" si="17"/>
        <v>100</v>
      </c>
      <c r="AJ50" s="12">
        <f t="shared" si="18"/>
        <v>300</v>
      </c>
      <c r="AK50" s="12">
        <f t="shared" si="19"/>
        <v>275</v>
      </c>
      <c r="AL50" s="12"/>
      <c r="AM50" s="12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94.308999999999997</v>
      </c>
      <c r="D51" s="8">
        <v>26.945</v>
      </c>
      <c r="E51" s="8">
        <v>61.688000000000002</v>
      </c>
      <c r="F51" s="8">
        <v>56.819000000000003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60.402000000000001</v>
      </c>
      <c r="K51" s="12">
        <f t="shared" si="12"/>
        <v>1.2860000000000014</v>
      </c>
      <c r="L51" s="12">
        <f>VLOOKUP(A:A,[1]TDSheet!$A:$M,13,0)</f>
        <v>0</v>
      </c>
      <c r="M51" s="12">
        <f>VLOOKUP(A:A,[1]TDSheet!$A:$N,14,0)</f>
        <v>10</v>
      </c>
      <c r="N51" s="12">
        <f>VLOOKUP(A:A,[1]TDSheet!$A:$O,15,0)</f>
        <v>20</v>
      </c>
      <c r="O51" s="12">
        <f>VLOOKUP(A:A,[1]TDSheet!$A:$W,23,0)</f>
        <v>0</v>
      </c>
      <c r="P51" s="12">
        <f>VLOOKUP(A:A,[3]TDSheet!$A:$C,3,0)</f>
        <v>0</v>
      </c>
      <c r="Q51" s="12"/>
      <c r="R51" s="12"/>
      <c r="S51" s="12"/>
      <c r="T51" s="14"/>
      <c r="U51" s="14"/>
      <c r="V51" s="12">
        <f t="shared" si="13"/>
        <v>12.3376</v>
      </c>
      <c r="W51" s="14">
        <v>30</v>
      </c>
      <c r="X51" s="15">
        <f t="shared" si="14"/>
        <v>9.4685352094410575</v>
      </c>
      <c r="Y51" s="12">
        <f t="shared" si="15"/>
        <v>4.6053527428349117</v>
      </c>
      <c r="Z51" s="12">
        <f>VLOOKUP(A:A,[1]TDSheet!$A:$Z,26,0)</f>
        <v>0</v>
      </c>
      <c r="AA51" s="12"/>
      <c r="AB51" s="12"/>
      <c r="AC51" s="12">
        <f>VLOOKUP(A:A,[1]TDSheet!$A:$AC,29,0)</f>
        <v>0</v>
      </c>
      <c r="AD51" s="12">
        <f>VLOOKUP(A:A,[1]TDSheet!$A:$AD,30,0)</f>
        <v>15.719800000000001</v>
      </c>
      <c r="AE51" s="12">
        <f>VLOOKUP(A:A,[1]TDSheet!$A:$AE,31,0)</f>
        <v>12.7156</v>
      </c>
      <c r="AF51" s="12">
        <f>VLOOKUP(A:A,[4]TDSheet!$A:$D,4,0)</f>
        <v>16.210999999999999</v>
      </c>
      <c r="AG51" s="12">
        <f>VLOOKUP(A:A,[1]TDSheet!$A:$AG,33,0)</f>
        <v>0</v>
      </c>
      <c r="AH51" s="12">
        <f t="shared" si="16"/>
        <v>0</v>
      </c>
      <c r="AI51" s="12">
        <f t="shared" si="17"/>
        <v>0</v>
      </c>
      <c r="AJ51" s="12">
        <f t="shared" si="18"/>
        <v>30</v>
      </c>
      <c r="AK51" s="12">
        <f t="shared" si="19"/>
        <v>0</v>
      </c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228.827</v>
      </c>
      <c r="D52" s="8">
        <v>113.057</v>
      </c>
      <c r="E52" s="8">
        <v>107.45</v>
      </c>
      <c r="F52" s="8">
        <v>234.434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104.71</v>
      </c>
      <c r="K52" s="12">
        <f t="shared" si="12"/>
        <v>2.7400000000000091</v>
      </c>
      <c r="L52" s="12">
        <f>VLOOKUP(A:A,[1]TDSheet!$A:$M,13,0)</f>
        <v>0</v>
      </c>
      <c r="M52" s="12">
        <f>VLOOKUP(A:A,[1]TDSheet!$A:$N,14,0)</f>
        <v>50</v>
      </c>
      <c r="N52" s="12">
        <f>VLOOKUP(A:A,[1]TDSheet!$A:$O,15,0)</f>
        <v>0</v>
      </c>
      <c r="O52" s="12">
        <f>VLOOKUP(A:A,[1]TDSheet!$A:$W,23,0)</f>
        <v>0</v>
      </c>
      <c r="P52" s="12">
        <f>VLOOKUP(A:A,[3]TDSheet!$A:$C,3,0)</f>
        <v>72</v>
      </c>
      <c r="Q52" s="12"/>
      <c r="R52" s="12"/>
      <c r="S52" s="12"/>
      <c r="T52" s="14"/>
      <c r="U52" s="14"/>
      <c r="V52" s="12">
        <f t="shared" si="13"/>
        <v>21.490000000000002</v>
      </c>
      <c r="W52" s="14"/>
      <c r="X52" s="15">
        <f t="shared" si="14"/>
        <v>13.235644485807349</v>
      </c>
      <c r="Y52" s="12">
        <f t="shared" si="15"/>
        <v>10.90898092135877</v>
      </c>
      <c r="Z52" s="12">
        <f>VLOOKUP(A:A,[1]TDSheet!$A:$Z,26,0)</f>
        <v>0</v>
      </c>
      <c r="AA52" s="12"/>
      <c r="AB52" s="12"/>
      <c r="AC52" s="12">
        <f>VLOOKUP(A:A,[1]TDSheet!$A:$AC,29,0)</f>
        <v>0</v>
      </c>
      <c r="AD52" s="12">
        <f>VLOOKUP(A:A,[1]TDSheet!$A:$AD,30,0)</f>
        <v>38.332400000000014</v>
      </c>
      <c r="AE52" s="12">
        <f>VLOOKUP(A:A,[1]TDSheet!$A:$AE,31,0)</f>
        <v>38.666600000000003</v>
      </c>
      <c r="AF52" s="12">
        <f>VLOOKUP(A:A,[4]TDSheet!$A:$D,4,0)</f>
        <v>20.295000000000002</v>
      </c>
      <c r="AG52" s="19" t="s">
        <v>151</v>
      </c>
      <c r="AH52" s="12">
        <f t="shared" si="16"/>
        <v>0</v>
      </c>
      <c r="AI52" s="12">
        <f t="shared" si="17"/>
        <v>0</v>
      </c>
      <c r="AJ52" s="12">
        <f t="shared" si="18"/>
        <v>0</v>
      </c>
      <c r="AK52" s="12">
        <f t="shared" si="19"/>
        <v>72</v>
      </c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85.174999999999997</v>
      </c>
      <c r="D53" s="8">
        <v>114.614</v>
      </c>
      <c r="E53" s="8">
        <v>152.38499999999999</v>
      </c>
      <c r="F53" s="8">
        <v>42.267000000000003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151.65700000000001</v>
      </c>
      <c r="K53" s="12">
        <f t="shared" si="12"/>
        <v>0.72799999999998022</v>
      </c>
      <c r="L53" s="12">
        <f>VLOOKUP(A:A,[1]TDSheet!$A:$M,13,0)</f>
        <v>0</v>
      </c>
      <c r="M53" s="12">
        <f>VLOOKUP(A:A,[1]TDSheet!$A:$N,14,0)</f>
        <v>30</v>
      </c>
      <c r="N53" s="12">
        <f>VLOOKUP(A:A,[1]TDSheet!$A:$O,15,0)</f>
        <v>50</v>
      </c>
      <c r="O53" s="12">
        <f>VLOOKUP(A:A,[1]TDSheet!$A:$W,23,0)</f>
        <v>0</v>
      </c>
      <c r="P53" s="12">
        <f>VLOOKUP(A:A,[3]TDSheet!$A:$C,3,0)</f>
        <v>0</v>
      </c>
      <c r="Q53" s="12"/>
      <c r="R53" s="12"/>
      <c r="S53" s="12"/>
      <c r="T53" s="14">
        <v>80</v>
      </c>
      <c r="U53" s="14">
        <v>20</v>
      </c>
      <c r="V53" s="12">
        <f t="shared" si="13"/>
        <v>30.476999999999997</v>
      </c>
      <c r="W53" s="14">
        <v>40</v>
      </c>
      <c r="X53" s="15">
        <f t="shared" si="14"/>
        <v>8.6054073563670972</v>
      </c>
      <c r="Y53" s="12">
        <f t="shared" si="15"/>
        <v>1.3868490993207996</v>
      </c>
      <c r="Z53" s="12">
        <f>VLOOKUP(A:A,[1]TDSheet!$A:$Z,26,0)</f>
        <v>0</v>
      </c>
      <c r="AA53" s="12"/>
      <c r="AB53" s="12"/>
      <c r="AC53" s="12">
        <f>VLOOKUP(A:A,[1]TDSheet!$A:$AC,29,0)</f>
        <v>0</v>
      </c>
      <c r="AD53" s="12">
        <f>VLOOKUP(A:A,[1]TDSheet!$A:$AD,30,0)</f>
        <v>21.604199999999999</v>
      </c>
      <c r="AE53" s="12">
        <f>VLOOKUP(A:A,[1]TDSheet!$A:$AE,31,0)</f>
        <v>20.521800000000002</v>
      </c>
      <c r="AF53" s="12">
        <f>VLOOKUP(A:A,[4]TDSheet!$A:$D,4,0)</f>
        <v>43.36</v>
      </c>
      <c r="AG53" s="12">
        <f>VLOOKUP(A:A,[1]TDSheet!$A:$AG,33,0)</f>
        <v>0</v>
      </c>
      <c r="AH53" s="12">
        <f t="shared" si="16"/>
        <v>80</v>
      </c>
      <c r="AI53" s="12">
        <f t="shared" si="17"/>
        <v>20</v>
      </c>
      <c r="AJ53" s="12">
        <f t="shared" si="18"/>
        <v>40</v>
      </c>
      <c r="AK53" s="12">
        <f t="shared" si="19"/>
        <v>0</v>
      </c>
      <c r="AL53" s="12"/>
      <c r="AM53" s="12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307.87400000000002</v>
      </c>
      <c r="D54" s="8">
        <v>1506.1010000000001</v>
      </c>
      <c r="E54" s="8">
        <v>850.37599999999998</v>
      </c>
      <c r="F54" s="8">
        <v>189.23400000000001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856.75099999999998</v>
      </c>
      <c r="K54" s="12">
        <f t="shared" si="12"/>
        <v>-6.375</v>
      </c>
      <c r="L54" s="12">
        <f>VLOOKUP(A:A,[1]TDSheet!$A:$M,13,0)</f>
        <v>0</v>
      </c>
      <c r="M54" s="12">
        <f>VLOOKUP(A:A,[1]TDSheet!$A:$N,14,0)</f>
        <v>100</v>
      </c>
      <c r="N54" s="12">
        <f>VLOOKUP(A:A,[1]TDSheet!$A:$O,15,0)</f>
        <v>50</v>
      </c>
      <c r="O54" s="12">
        <f>VLOOKUP(A:A,[1]TDSheet!$A:$W,23,0)</f>
        <v>80</v>
      </c>
      <c r="P54" s="12">
        <f>VLOOKUP(A:A,[3]TDSheet!$A:$C,3,0)</f>
        <v>80</v>
      </c>
      <c r="Q54" s="12"/>
      <c r="R54" s="12"/>
      <c r="S54" s="12"/>
      <c r="T54" s="14">
        <v>70</v>
      </c>
      <c r="U54" s="14"/>
      <c r="V54" s="12">
        <f t="shared" si="13"/>
        <v>68.440599999999989</v>
      </c>
      <c r="W54" s="14">
        <v>120</v>
      </c>
      <c r="X54" s="15">
        <f t="shared" si="14"/>
        <v>8.9016460989529627</v>
      </c>
      <c r="Y54" s="12">
        <f t="shared" si="15"/>
        <v>2.7649377708553118</v>
      </c>
      <c r="Z54" s="12">
        <f>VLOOKUP(A:A,[1]TDSheet!$A:$Z,26,0)</f>
        <v>508.173</v>
      </c>
      <c r="AA54" s="12"/>
      <c r="AB54" s="12"/>
      <c r="AC54" s="12">
        <f>VLOOKUP(A:A,[1]TDSheet!$A:$AC,29,0)</f>
        <v>0</v>
      </c>
      <c r="AD54" s="12">
        <f>VLOOKUP(A:A,[1]TDSheet!$A:$AD,30,0)</f>
        <v>73.445400000000006</v>
      </c>
      <c r="AE54" s="12">
        <f>VLOOKUP(A:A,[1]TDSheet!$A:$AE,31,0)</f>
        <v>66.9148</v>
      </c>
      <c r="AF54" s="12">
        <f>VLOOKUP(A:A,[4]TDSheet!$A:$D,4,0)</f>
        <v>86.233999999999995</v>
      </c>
      <c r="AG54" s="12">
        <f>VLOOKUP(A:A,[1]TDSheet!$A:$AG,33,0)</f>
        <v>0</v>
      </c>
      <c r="AH54" s="12">
        <f t="shared" si="16"/>
        <v>70</v>
      </c>
      <c r="AI54" s="12">
        <f t="shared" si="17"/>
        <v>0</v>
      </c>
      <c r="AJ54" s="12">
        <f t="shared" si="18"/>
        <v>120</v>
      </c>
      <c r="AK54" s="12">
        <f t="shared" si="19"/>
        <v>80</v>
      </c>
      <c r="AL54" s="12"/>
      <c r="AM54" s="12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277.48700000000002</v>
      </c>
      <c r="D55" s="8">
        <v>597.08100000000002</v>
      </c>
      <c r="E55" s="8">
        <v>620.63</v>
      </c>
      <c r="F55" s="8">
        <v>239.577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628.30899999999997</v>
      </c>
      <c r="K55" s="12">
        <f t="shared" si="12"/>
        <v>-7.6789999999999736</v>
      </c>
      <c r="L55" s="12">
        <f>VLOOKUP(A:A,[1]TDSheet!$A:$M,13,0)</f>
        <v>0</v>
      </c>
      <c r="M55" s="12">
        <f>VLOOKUP(A:A,[1]TDSheet!$A:$N,14,0)</f>
        <v>100</v>
      </c>
      <c r="N55" s="12">
        <f>VLOOKUP(A:A,[1]TDSheet!$A:$O,15,0)</f>
        <v>30</v>
      </c>
      <c r="O55" s="12">
        <f>VLOOKUP(A:A,[1]TDSheet!$A:$W,23,0)</f>
        <v>70</v>
      </c>
      <c r="P55" s="12">
        <f>VLOOKUP(A:A,[3]TDSheet!$A:$C,3,0)</f>
        <v>100</v>
      </c>
      <c r="Q55" s="12"/>
      <c r="R55" s="12"/>
      <c r="S55" s="12"/>
      <c r="T55" s="14"/>
      <c r="U55" s="14">
        <v>30</v>
      </c>
      <c r="V55" s="12">
        <f t="shared" si="13"/>
        <v>63.537599999999998</v>
      </c>
      <c r="W55" s="14">
        <v>100</v>
      </c>
      <c r="X55" s="15">
        <f t="shared" si="14"/>
        <v>8.9644084762408411</v>
      </c>
      <c r="Y55" s="12">
        <f t="shared" si="15"/>
        <v>3.770633451688449</v>
      </c>
      <c r="Z55" s="12">
        <f>VLOOKUP(A:A,[1]TDSheet!$A:$Z,26,0)</f>
        <v>302.94200000000001</v>
      </c>
      <c r="AA55" s="12"/>
      <c r="AB55" s="12"/>
      <c r="AC55" s="12">
        <f>VLOOKUP(A:A,[1]TDSheet!$A:$AC,29,0)</f>
        <v>0</v>
      </c>
      <c r="AD55" s="12">
        <f>VLOOKUP(A:A,[1]TDSheet!$A:$AD,30,0)</f>
        <v>71.331599999999995</v>
      </c>
      <c r="AE55" s="12">
        <f>VLOOKUP(A:A,[1]TDSheet!$A:$AE,31,0)</f>
        <v>68.604799999999997</v>
      </c>
      <c r="AF55" s="12">
        <f>VLOOKUP(A:A,[4]TDSheet!$A:$D,4,0)</f>
        <v>58.323999999999998</v>
      </c>
      <c r="AG55" s="12">
        <f>VLOOKUP(A:A,[1]TDSheet!$A:$AG,33,0)</f>
        <v>0</v>
      </c>
      <c r="AH55" s="12">
        <f t="shared" si="16"/>
        <v>0</v>
      </c>
      <c r="AI55" s="12">
        <f t="shared" si="17"/>
        <v>30</v>
      </c>
      <c r="AJ55" s="12">
        <f t="shared" si="18"/>
        <v>100</v>
      </c>
      <c r="AK55" s="12">
        <f t="shared" si="19"/>
        <v>100</v>
      </c>
      <c r="AL55" s="12"/>
      <c r="AM55" s="12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306.64600000000002</v>
      </c>
      <c r="D56" s="8">
        <v>436.88200000000001</v>
      </c>
      <c r="E56" s="8">
        <v>468.98099999999999</v>
      </c>
      <c r="F56" s="8">
        <v>262.22800000000001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473.90100000000001</v>
      </c>
      <c r="K56" s="12">
        <f t="shared" si="12"/>
        <v>-4.9200000000000159</v>
      </c>
      <c r="L56" s="12">
        <f>VLOOKUP(A:A,[1]TDSheet!$A:$M,13,0)</f>
        <v>0</v>
      </c>
      <c r="M56" s="12">
        <f>VLOOKUP(A:A,[1]TDSheet!$A:$N,14,0)</f>
        <v>100</v>
      </c>
      <c r="N56" s="12">
        <f>VLOOKUP(A:A,[1]TDSheet!$A:$O,15,0)</f>
        <v>0</v>
      </c>
      <c r="O56" s="12">
        <f>VLOOKUP(A:A,[1]TDSheet!$A:$W,23,0)</f>
        <v>0</v>
      </c>
      <c r="P56" s="12">
        <f>VLOOKUP(A:A,[3]TDSheet!$A:$C,3,0)</f>
        <v>30</v>
      </c>
      <c r="Q56" s="12"/>
      <c r="R56" s="12"/>
      <c r="S56" s="12"/>
      <c r="T56" s="14"/>
      <c r="U56" s="14">
        <v>30</v>
      </c>
      <c r="V56" s="12">
        <f t="shared" si="13"/>
        <v>53.211599999999997</v>
      </c>
      <c r="W56" s="14">
        <v>100</v>
      </c>
      <c r="X56" s="15">
        <f t="shared" si="14"/>
        <v>9.2503890129219943</v>
      </c>
      <c r="Y56" s="12">
        <f t="shared" si="15"/>
        <v>4.9280232129836357</v>
      </c>
      <c r="Z56" s="12">
        <f>VLOOKUP(A:A,[1]TDSheet!$A:$Z,26,0)</f>
        <v>202.923</v>
      </c>
      <c r="AA56" s="12"/>
      <c r="AB56" s="12"/>
      <c r="AC56" s="12">
        <f>VLOOKUP(A:A,[1]TDSheet!$A:$AC,29,0)</f>
        <v>0</v>
      </c>
      <c r="AD56" s="12">
        <f>VLOOKUP(A:A,[1]TDSheet!$A:$AD,30,0)</f>
        <v>69.503799999999984</v>
      </c>
      <c r="AE56" s="12">
        <f>VLOOKUP(A:A,[1]TDSheet!$A:$AE,31,0)</f>
        <v>64.494200000000006</v>
      </c>
      <c r="AF56" s="12">
        <f>VLOOKUP(A:A,[4]TDSheet!$A:$D,4,0)</f>
        <v>50.113</v>
      </c>
      <c r="AG56" s="12">
        <f>VLOOKUP(A:A,[1]TDSheet!$A:$AG,33,0)</f>
        <v>0</v>
      </c>
      <c r="AH56" s="12">
        <f t="shared" si="16"/>
        <v>0</v>
      </c>
      <c r="AI56" s="12">
        <f t="shared" si="17"/>
        <v>30</v>
      </c>
      <c r="AJ56" s="12">
        <f t="shared" si="18"/>
        <v>100</v>
      </c>
      <c r="AK56" s="12">
        <f t="shared" si="19"/>
        <v>30</v>
      </c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1769</v>
      </c>
      <c r="D57" s="8">
        <v>3244</v>
      </c>
      <c r="E57" s="17">
        <v>1563</v>
      </c>
      <c r="F57" s="18">
        <v>1140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1403</v>
      </c>
      <c r="K57" s="12">
        <f t="shared" si="12"/>
        <v>160</v>
      </c>
      <c r="L57" s="12">
        <f>VLOOKUP(A:A,[1]TDSheet!$A:$M,13,0)</f>
        <v>0</v>
      </c>
      <c r="M57" s="12">
        <f>VLOOKUP(A:A,[1]TDSheet!$A:$N,14,0)</f>
        <v>300</v>
      </c>
      <c r="N57" s="12">
        <f>VLOOKUP(A:A,[1]TDSheet!$A:$O,15,0)</f>
        <v>70</v>
      </c>
      <c r="O57" s="12">
        <f>VLOOKUP(A:A,[1]TDSheet!$A:$W,23,0)</f>
        <v>400</v>
      </c>
      <c r="P57" s="12">
        <f>VLOOKUP(A:A,[3]TDSheet!$A:$C,3,0)</f>
        <v>290</v>
      </c>
      <c r="Q57" s="12"/>
      <c r="R57" s="12"/>
      <c r="S57" s="12"/>
      <c r="T57" s="14">
        <v>300</v>
      </c>
      <c r="U57" s="14">
        <v>150</v>
      </c>
      <c r="V57" s="12">
        <f t="shared" si="13"/>
        <v>312.60000000000002</v>
      </c>
      <c r="W57" s="14">
        <v>400</v>
      </c>
      <c r="X57" s="15">
        <f t="shared" si="14"/>
        <v>8.8291746641074855</v>
      </c>
      <c r="Y57" s="12">
        <f t="shared" si="15"/>
        <v>3.6468330134357001</v>
      </c>
      <c r="Z57" s="12">
        <f>VLOOKUP(A:A,[1]TDSheet!$A:$Z,26,0)</f>
        <v>0</v>
      </c>
      <c r="AA57" s="12"/>
      <c r="AB57" s="12"/>
      <c r="AC57" s="12">
        <f>VLOOKUP(A:A,[1]TDSheet!$A:$AC,29,0)</f>
        <v>0</v>
      </c>
      <c r="AD57" s="12">
        <f>VLOOKUP(A:A,[1]TDSheet!$A:$AD,30,0)</f>
        <v>339.8</v>
      </c>
      <c r="AE57" s="12">
        <f>VLOOKUP(A:A,[1]TDSheet!$A:$AE,31,0)</f>
        <v>299.8</v>
      </c>
      <c r="AF57" s="12">
        <f>VLOOKUP(A:A,[4]TDSheet!$A:$D,4,0)</f>
        <v>369</v>
      </c>
      <c r="AG57" s="12" t="str">
        <f>VLOOKUP(A:A,[1]TDSheet!$A:$AG,33,0)</f>
        <v>декак</v>
      </c>
      <c r="AH57" s="12">
        <f t="shared" si="16"/>
        <v>105</v>
      </c>
      <c r="AI57" s="12">
        <f t="shared" si="17"/>
        <v>52.5</v>
      </c>
      <c r="AJ57" s="12">
        <f t="shared" si="18"/>
        <v>140</v>
      </c>
      <c r="AK57" s="12">
        <f t="shared" si="19"/>
        <v>101.5</v>
      </c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4090</v>
      </c>
      <c r="D58" s="8">
        <v>8129</v>
      </c>
      <c r="E58" s="17">
        <v>3901</v>
      </c>
      <c r="F58" s="18">
        <v>2558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3135</v>
      </c>
      <c r="K58" s="12">
        <f t="shared" si="12"/>
        <v>766</v>
      </c>
      <c r="L58" s="12">
        <f>VLOOKUP(A:A,[1]TDSheet!$A:$M,13,0)</f>
        <v>0</v>
      </c>
      <c r="M58" s="12">
        <f>VLOOKUP(A:A,[1]TDSheet!$A:$N,14,0)</f>
        <v>1200</v>
      </c>
      <c r="N58" s="12">
        <f>VLOOKUP(A:A,[1]TDSheet!$A:$O,15,0)</f>
        <v>750</v>
      </c>
      <c r="O58" s="12">
        <f>VLOOKUP(A:A,[1]TDSheet!$A:$W,23,0)</f>
        <v>900</v>
      </c>
      <c r="P58" s="12">
        <f>VLOOKUP(A:A,[3]TDSheet!$A:$C,3,0)</f>
        <v>72</v>
      </c>
      <c r="Q58" s="12"/>
      <c r="R58" s="12"/>
      <c r="S58" s="12"/>
      <c r="T58" s="14">
        <v>50</v>
      </c>
      <c r="U58" s="14">
        <v>350</v>
      </c>
      <c r="V58" s="12">
        <f t="shared" si="13"/>
        <v>780.2</v>
      </c>
      <c r="W58" s="14">
        <v>1100</v>
      </c>
      <c r="X58" s="15">
        <f t="shared" si="14"/>
        <v>8.8541399641117664</v>
      </c>
      <c r="Y58" s="12">
        <f t="shared" si="15"/>
        <v>3.2786465008972057</v>
      </c>
      <c r="Z58" s="12">
        <f>VLOOKUP(A:A,[1]TDSheet!$A:$Z,26,0)</f>
        <v>0</v>
      </c>
      <c r="AA58" s="12"/>
      <c r="AB58" s="12"/>
      <c r="AC58" s="12">
        <f>VLOOKUP(A:A,[1]TDSheet!$A:$AC,29,0)</f>
        <v>0</v>
      </c>
      <c r="AD58" s="12">
        <f>VLOOKUP(A:A,[1]TDSheet!$A:$AD,30,0)</f>
        <v>788.4</v>
      </c>
      <c r="AE58" s="12">
        <f>VLOOKUP(A:A,[1]TDSheet!$A:$AE,31,0)</f>
        <v>839</v>
      </c>
      <c r="AF58" s="12">
        <f>VLOOKUP(A:A,[4]TDSheet!$A:$D,4,0)</f>
        <v>703</v>
      </c>
      <c r="AG58" s="12">
        <f>VLOOKUP(A:A,[1]TDSheet!$A:$AG,33,0)</f>
        <v>0</v>
      </c>
      <c r="AH58" s="12">
        <f t="shared" si="16"/>
        <v>20</v>
      </c>
      <c r="AI58" s="12">
        <f t="shared" si="17"/>
        <v>140</v>
      </c>
      <c r="AJ58" s="12">
        <f t="shared" si="18"/>
        <v>440</v>
      </c>
      <c r="AK58" s="12">
        <f t="shared" si="19"/>
        <v>28.8</v>
      </c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2555</v>
      </c>
      <c r="D59" s="8">
        <v>3240</v>
      </c>
      <c r="E59" s="8">
        <v>3702</v>
      </c>
      <c r="F59" s="8">
        <v>2061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3624</v>
      </c>
      <c r="K59" s="12">
        <f t="shared" si="12"/>
        <v>78</v>
      </c>
      <c r="L59" s="12">
        <f>VLOOKUP(A:A,[1]TDSheet!$A:$M,13,0)</f>
        <v>0</v>
      </c>
      <c r="M59" s="12">
        <f>VLOOKUP(A:A,[1]TDSheet!$A:$N,14,0)</f>
        <v>1000</v>
      </c>
      <c r="N59" s="12">
        <f>VLOOKUP(A:A,[1]TDSheet!$A:$O,15,0)</f>
        <v>750</v>
      </c>
      <c r="O59" s="12">
        <f>VLOOKUP(A:A,[1]TDSheet!$A:$W,23,0)</f>
        <v>700</v>
      </c>
      <c r="P59" s="12">
        <f>VLOOKUP(A:A,[3]TDSheet!$A:$C,3,0)</f>
        <v>330</v>
      </c>
      <c r="Q59" s="12"/>
      <c r="R59" s="12"/>
      <c r="S59" s="12"/>
      <c r="T59" s="14">
        <v>550</v>
      </c>
      <c r="U59" s="14">
        <v>350</v>
      </c>
      <c r="V59" s="12">
        <f t="shared" si="13"/>
        <v>724.4</v>
      </c>
      <c r="W59" s="14">
        <v>1000</v>
      </c>
      <c r="X59" s="15">
        <f t="shared" si="14"/>
        <v>8.8500828271673111</v>
      </c>
      <c r="Y59" s="12">
        <f t="shared" si="15"/>
        <v>2.8451131971286583</v>
      </c>
      <c r="Z59" s="12">
        <f>VLOOKUP(A:A,[1]TDSheet!$A:$Z,26,0)</f>
        <v>80</v>
      </c>
      <c r="AA59" s="12"/>
      <c r="AB59" s="12"/>
      <c r="AC59" s="12">
        <f>VLOOKUP(A:A,[1]TDSheet!$A:$AC,29,0)</f>
        <v>0</v>
      </c>
      <c r="AD59" s="12">
        <f>VLOOKUP(A:A,[1]TDSheet!$A:$AD,30,0)</f>
        <v>713.2</v>
      </c>
      <c r="AE59" s="12">
        <f>VLOOKUP(A:A,[1]TDSheet!$A:$AE,31,0)</f>
        <v>745</v>
      </c>
      <c r="AF59" s="12">
        <f>VLOOKUP(A:A,[4]TDSheet!$A:$D,4,0)</f>
        <v>931</v>
      </c>
      <c r="AG59" s="12" t="str">
        <f>VLOOKUP(A:A,[1]TDSheet!$A:$AG,33,0)</f>
        <v>проддек</v>
      </c>
      <c r="AH59" s="12">
        <f t="shared" si="16"/>
        <v>247.5</v>
      </c>
      <c r="AI59" s="12">
        <f t="shared" si="17"/>
        <v>157.5</v>
      </c>
      <c r="AJ59" s="12">
        <f t="shared" si="18"/>
        <v>450</v>
      </c>
      <c r="AK59" s="12">
        <f t="shared" si="19"/>
        <v>148.5</v>
      </c>
      <c r="AL59" s="12"/>
      <c r="AM59" s="12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1264.575</v>
      </c>
      <c r="D60" s="8">
        <v>853.81399999999996</v>
      </c>
      <c r="E60" s="17">
        <v>750</v>
      </c>
      <c r="F60" s="18">
        <v>467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386.06900000000002</v>
      </c>
      <c r="K60" s="12">
        <f t="shared" si="12"/>
        <v>363.93099999999998</v>
      </c>
      <c r="L60" s="12">
        <f>VLOOKUP(A:A,[1]TDSheet!$A:$M,13,0)</f>
        <v>0</v>
      </c>
      <c r="M60" s="12">
        <f>VLOOKUP(A:A,[1]TDSheet!$A:$N,14,0)</f>
        <v>180</v>
      </c>
      <c r="N60" s="12">
        <f>VLOOKUP(A:A,[1]TDSheet!$A:$O,15,0)</f>
        <v>300</v>
      </c>
      <c r="O60" s="12">
        <f>VLOOKUP(A:A,[1]TDSheet!$A:$W,23,0)</f>
        <v>100</v>
      </c>
      <c r="P60" s="12">
        <f>VLOOKUP(A:A,[3]TDSheet!$A:$C,3,0)</f>
        <v>0</v>
      </c>
      <c r="Q60" s="12"/>
      <c r="R60" s="12"/>
      <c r="S60" s="12"/>
      <c r="T60" s="14"/>
      <c r="U60" s="14"/>
      <c r="V60" s="12">
        <f t="shared" si="13"/>
        <v>150</v>
      </c>
      <c r="W60" s="14">
        <v>280</v>
      </c>
      <c r="X60" s="15">
        <f t="shared" si="14"/>
        <v>8.8466666666666658</v>
      </c>
      <c r="Y60" s="12">
        <f t="shared" si="15"/>
        <v>3.1133333333333333</v>
      </c>
      <c r="Z60" s="12">
        <f>VLOOKUP(A:A,[1]TDSheet!$A:$Z,26,0)</f>
        <v>0</v>
      </c>
      <c r="AA60" s="12"/>
      <c r="AB60" s="12"/>
      <c r="AC60" s="12">
        <f>VLOOKUP(A:A,[1]TDSheet!$A:$AC,29,0)</f>
        <v>0</v>
      </c>
      <c r="AD60" s="12">
        <f>VLOOKUP(A:A,[1]TDSheet!$A:$AD,30,0)</f>
        <v>163.05760000000001</v>
      </c>
      <c r="AE60" s="12">
        <f>VLOOKUP(A:A,[1]TDSheet!$A:$AE,31,0)</f>
        <v>152.86240000000001</v>
      </c>
      <c r="AF60" s="12">
        <f>VLOOKUP(A:A,[4]TDSheet!$A:$D,4,0)</f>
        <v>90.146000000000001</v>
      </c>
      <c r="AG60" s="12">
        <f>VLOOKUP(A:A,[1]TDSheet!$A:$AG,33,0)</f>
        <v>0</v>
      </c>
      <c r="AH60" s="12">
        <f t="shared" si="16"/>
        <v>0</v>
      </c>
      <c r="AI60" s="12">
        <f t="shared" si="17"/>
        <v>0</v>
      </c>
      <c r="AJ60" s="12">
        <f t="shared" si="18"/>
        <v>280</v>
      </c>
      <c r="AK60" s="12">
        <f t="shared" si="19"/>
        <v>0</v>
      </c>
      <c r="AL60" s="12"/>
      <c r="AM60" s="12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1144</v>
      </c>
      <c r="D61" s="8">
        <v>507</v>
      </c>
      <c r="E61" s="8">
        <v>419</v>
      </c>
      <c r="F61" s="8">
        <v>1227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424</v>
      </c>
      <c r="K61" s="12">
        <f t="shared" si="12"/>
        <v>-5</v>
      </c>
      <c r="L61" s="12">
        <f>VLOOKUP(A:A,[1]TDSheet!$A:$M,13,0)</f>
        <v>0</v>
      </c>
      <c r="M61" s="12">
        <f>VLOOKUP(A:A,[1]TDSheet!$A:$N,14,0)</f>
        <v>0</v>
      </c>
      <c r="N61" s="12">
        <f>VLOOKUP(A:A,[1]TDSheet!$A:$O,15,0)</f>
        <v>0</v>
      </c>
      <c r="O61" s="12">
        <f>VLOOKUP(A:A,[1]TDSheet!$A:$W,23,0)</f>
        <v>500</v>
      </c>
      <c r="P61" s="12">
        <f>VLOOKUP(A:A,[3]TDSheet!$A:$C,3,0)</f>
        <v>0</v>
      </c>
      <c r="Q61" s="12"/>
      <c r="R61" s="12"/>
      <c r="S61" s="12"/>
      <c r="T61" s="14"/>
      <c r="U61" s="14"/>
      <c r="V61" s="12">
        <f t="shared" si="13"/>
        <v>83.8</v>
      </c>
      <c r="W61" s="14"/>
      <c r="X61" s="15">
        <f t="shared" si="14"/>
        <v>20.608591885441527</v>
      </c>
      <c r="Y61" s="12">
        <f t="shared" si="15"/>
        <v>14.64200477326969</v>
      </c>
      <c r="Z61" s="12">
        <f>VLOOKUP(A:A,[1]TDSheet!$A:$Z,26,0)</f>
        <v>0</v>
      </c>
      <c r="AA61" s="12"/>
      <c r="AB61" s="12"/>
      <c r="AC61" s="12">
        <f>VLOOKUP(A:A,[1]TDSheet!$A:$AC,29,0)</f>
        <v>0</v>
      </c>
      <c r="AD61" s="12">
        <f>VLOOKUP(A:A,[1]TDSheet!$A:$AD,30,0)</f>
        <v>84</v>
      </c>
      <c r="AE61" s="12">
        <f>VLOOKUP(A:A,[1]TDSheet!$A:$AE,31,0)</f>
        <v>73.599999999999994</v>
      </c>
      <c r="AF61" s="12">
        <f>VLOOKUP(A:A,[4]TDSheet!$A:$D,4,0)</f>
        <v>117</v>
      </c>
      <c r="AG61" s="12" t="e">
        <f>VLOOKUP(A:A,[1]TDSheet!$A:$AG,33,0)</f>
        <v>#N/A</v>
      </c>
      <c r="AH61" s="12">
        <f t="shared" si="16"/>
        <v>0</v>
      </c>
      <c r="AI61" s="12">
        <f t="shared" si="17"/>
        <v>0</v>
      </c>
      <c r="AJ61" s="12">
        <f t="shared" si="18"/>
        <v>0</v>
      </c>
      <c r="AK61" s="12">
        <f t="shared" si="19"/>
        <v>0</v>
      </c>
      <c r="AL61" s="12"/>
      <c r="AM61" s="12"/>
    </row>
    <row r="62" spans="1:39" s="1" customFormat="1" ht="21.95" customHeight="1" outlineLevel="1" x14ac:dyDescent="0.2">
      <c r="A62" s="7" t="s">
        <v>65</v>
      </c>
      <c r="B62" s="7" t="s">
        <v>14</v>
      </c>
      <c r="C62" s="8">
        <v>1088</v>
      </c>
      <c r="D62" s="8">
        <v>501</v>
      </c>
      <c r="E62" s="8">
        <v>1129</v>
      </c>
      <c r="F62" s="8">
        <v>411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1157</v>
      </c>
      <c r="K62" s="12">
        <f t="shared" si="12"/>
        <v>-28</v>
      </c>
      <c r="L62" s="12">
        <f>VLOOKUP(A:A,[1]TDSheet!$A:$M,13,0)</f>
        <v>0</v>
      </c>
      <c r="M62" s="12">
        <f>VLOOKUP(A:A,[1]TDSheet!$A:$N,14,0)</f>
        <v>300</v>
      </c>
      <c r="N62" s="12">
        <f>VLOOKUP(A:A,[1]TDSheet!$A:$O,15,0)</f>
        <v>500</v>
      </c>
      <c r="O62" s="12">
        <f>VLOOKUP(A:A,[1]TDSheet!$A:$W,23,0)</f>
        <v>200</v>
      </c>
      <c r="P62" s="12">
        <f>VLOOKUP(A:A,[3]TDSheet!$A:$C,3,0)</f>
        <v>120</v>
      </c>
      <c r="Q62" s="12"/>
      <c r="R62" s="12"/>
      <c r="S62" s="12"/>
      <c r="T62" s="14">
        <v>170</v>
      </c>
      <c r="U62" s="14">
        <v>100</v>
      </c>
      <c r="V62" s="12">
        <f t="shared" si="13"/>
        <v>225.8</v>
      </c>
      <c r="W62" s="14">
        <v>330</v>
      </c>
      <c r="X62" s="15">
        <f t="shared" si="14"/>
        <v>8.9061116031886627</v>
      </c>
      <c r="Y62" s="12">
        <f t="shared" si="15"/>
        <v>1.820194862710363</v>
      </c>
      <c r="Z62" s="12">
        <f>VLOOKUP(A:A,[1]TDSheet!$A:$Z,26,0)</f>
        <v>0</v>
      </c>
      <c r="AA62" s="12"/>
      <c r="AB62" s="12"/>
      <c r="AC62" s="12">
        <f>VLOOKUP(A:A,[1]TDSheet!$A:$AC,29,0)</f>
        <v>0</v>
      </c>
      <c r="AD62" s="12">
        <f>VLOOKUP(A:A,[1]TDSheet!$A:$AD,30,0)</f>
        <v>246.6</v>
      </c>
      <c r="AE62" s="12">
        <f>VLOOKUP(A:A,[1]TDSheet!$A:$AE,31,0)</f>
        <v>204</v>
      </c>
      <c r="AF62" s="12">
        <f>VLOOKUP(A:A,[4]TDSheet!$A:$D,4,0)</f>
        <v>233</v>
      </c>
      <c r="AG62" s="12">
        <f>VLOOKUP(A:A,[1]TDSheet!$A:$AG,33,0)</f>
        <v>0</v>
      </c>
      <c r="AH62" s="12">
        <f t="shared" si="16"/>
        <v>59.499999999999993</v>
      </c>
      <c r="AI62" s="12">
        <f t="shared" si="17"/>
        <v>35</v>
      </c>
      <c r="AJ62" s="12">
        <f t="shared" si="18"/>
        <v>115.49999999999999</v>
      </c>
      <c r="AK62" s="12">
        <f t="shared" si="19"/>
        <v>42</v>
      </c>
      <c r="AL62" s="12"/>
      <c r="AM62" s="12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173.762</v>
      </c>
      <c r="D63" s="8">
        <v>777.93799999999999</v>
      </c>
      <c r="E63" s="8">
        <v>775.73199999999997</v>
      </c>
      <c r="F63" s="8">
        <v>173.102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762.68700000000001</v>
      </c>
      <c r="K63" s="12">
        <f t="shared" si="12"/>
        <v>13.044999999999959</v>
      </c>
      <c r="L63" s="12">
        <f>VLOOKUP(A:A,[1]TDSheet!$A:$M,13,0)</f>
        <v>0</v>
      </c>
      <c r="M63" s="12">
        <f>VLOOKUP(A:A,[1]TDSheet!$A:$N,14,0)</f>
        <v>50</v>
      </c>
      <c r="N63" s="12">
        <f>VLOOKUP(A:A,[1]TDSheet!$A:$O,15,0)</f>
        <v>80</v>
      </c>
      <c r="O63" s="12">
        <f>VLOOKUP(A:A,[1]TDSheet!$A:$W,23,0)</f>
        <v>0</v>
      </c>
      <c r="P63" s="12">
        <f>VLOOKUP(A:A,[3]TDSheet!$A:$C,3,0)</f>
        <v>0</v>
      </c>
      <c r="Q63" s="12"/>
      <c r="R63" s="12"/>
      <c r="S63" s="12"/>
      <c r="T63" s="14">
        <v>80</v>
      </c>
      <c r="U63" s="14"/>
      <c r="V63" s="12">
        <f t="shared" si="13"/>
        <v>54.261199999999995</v>
      </c>
      <c r="W63" s="14">
        <v>100</v>
      </c>
      <c r="X63" s="15">
        <f t="shared" si="14"/>
        <v>8.9032678967660139</v>
      </c>
      <c r="Y63" s="12">
        <f t="shared" si="15"/>
        <v>3.1901616624770557</v>
      </c>
      <c r="Z63" s="12">
        <f>VLOOKUP(A:A,[1]TDSheet!$A:$Z,26,0)</f>
        <v>504.42599999999999</v>
      </c>
      <c r="AA63" s="12"/>
      <c r="AB63" s="12"/>
      <c r="AC63" s="12">
        <f>VLOOKUP(A:A,[1]TDSheet!$A:$AC,29,0)</f>
        <v>0</v>
      </c>
      <c r="AD63" s="12">
        <f>VLOOKUP(A:A,[1]TDSheet!$A:$AD,30,0)</f>
        <v>49.5914</v>
      </c>
      <c r="AE63" s="12">
        <f>VLOOKUP(A:A,[1]TDSheet!$A:$AE,31,0)</f>
        <v>51.865200000000002</v>
      </c>
      <c r="AF63" s="12">
        <f>VLOOKUP(A:A,[4]TDSheet!$A:$D,4,0)</f>
        <v>64.278000000000006</v>
      </c>
      <c r="AG63" s="12">
        <f>VLOOKUP(A:A,[1]TDSheet!$A:$AG,33,0)</f>
        <v>0</v>
      </c>
      <c r="AH63" s="12">
        <f t="shared" si="16"/>
        <v>80</v>
      </c>
      <c r="AI63" s="12">
        <f t="shared" si="17"/>
        <v>0</v>
      </c>
      <c r="AJ63" s="12">
        <f t="shared" si="18"/>
        <v>100</v>
      </c>
      <c r="AK63" s="12">
        <f t="shared" si="19"/>
        <v>0</v>
      </c>
      <c r="AL63" s="12"/>
      <c r="AM63" s="12"/>
    </row>
    <row r="64" spans="1:39" s="1" customFormat="1" ht="11.1" customHeight="1" outlineLevel="1" x14ac:dyDescent="0.2">
      <c r="A64" s="7" t="s">
        <v>67</v>
      </c>
      <c r="B64" s="7" t="s">
        <v>14</v>
      </c>
      <c r="C64" s="8">
        <v>2573</v>
      </c>
      <c r="D64" s="8">
        <v>2682</v>
      </c>
      <c r="E64" s="8">
        <v>3115</v>
      </c>
      <c r="F64" s="8">
        <v>2015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3171</v>
      </c>
      <c r="K64" s="12">
        <f t="shared" si="12"/>
        <v>-56</v>
      </c>
      <c r="L64" s="12">
        <f>VLOOKUP(A:A,[1]TDSheet!$A:$M,13,0)</f>
        <v>0</v>
      </c>
      <c r="M64" s="12">
        <f>VLOOKUP(A:A,[1]TDSheet!$A:$N,14,0)</f>
        <v>600</v>
      </c>
      <c r="N64" s="12">
        <f>VLOOKUP(A:A,[1]TDSheet!$A:$O,15,0)</f>
        <v>600</v>
      </c>
      <c r="O64" s="12">
        <f>VLOOKUP(A:A,[1]TDSheet!$A:$W,23,0)</f>
        <v>700</v>
      </c>
      <c r="P64" s="12">
        <f>VLOOKUP(A:A,[3]TDSheet!$A:$C,3,0)</f>
        <v>210</v>
      </c>
      <c r="Q64" s="12"/>
      <c r="R64" s="12"/>
      <c r="S64" s="12"/>
      <c r="T64" s="14">
        <v>400</v>
      </c>
      <c r="U64" s="14">
        <v>300</v>
      </c>
      <c r="V64" s="12">
        <f t="shared" si="13"/>
        <v>618.20000000000005</v>
      </c>
      <c r="W64" s="14">
        <v>900</v>
      </c>
      <c r="X64" s="15">
        <f t="shared" si="14"/>
        <v>8.9210611452604329</v>
      </c>
      <c r="Y64" s="12">
        <f t="shared" si="15"/>
        <v>3.2594629569718534</v>
      </c>
      <c r="Z64" s="12">
        <f>VLOOKUP(A:A,[1]TDSheet!$A:$Z,26,0)</f>
        <v>24</v>
      </c>
      <c r="AA64" s="12"/>
      <c r="AB64" s="12"/>
      <c r="AC64" s="12">
        <f>VLOOKUP(A:A,[1]TDSheet!$A:$AC,29,0)</f>
        <v>0</v>
      </c>
      <c r="AD64" s="12">
        <f>VLOOKUP(A:A,[1]TDSheet!$A:$AD,30,0)</f>
        <v>681.6</v>
      </c>
      <c r="AE64" s="12">
        <f>VLOOKUP(A:A,[1]TDSheet!$A:$AE,31,0)</f>
        <v>648.20000000000005</v>
      </c>
      <c r="AF64" s="12">
        <f>VLOOKUP(A:A,[4]TDSheet!$A:$D,4,0)</f>
        <v>755</v>
      </c>
      <c r="AG64" s="12" t="e">
        <f>VLOOKUP(A:A,[1]TDSheet!$A:$AG,33,0)</f>
        <v>#N/A</v>
      </c>
      <c r="AH64" s="12">
        <f t="shared" si="16"/>
        <v>160</v>
      </c>
      <c r="AI64" s="12">
        <f t="shared" si="17"/>
        <v>120</v>
      </c>
      <c r="AJ64" s="12">
        <f t="shared" si="18"/>
        <v>360</v>
      </c>
      <c r="AK64" s="12">
        <f t="shared" si="19"/>
        <v>84</v>
      </c>
      <c r="AL64" s="12"/>
      <c r="AM64" s="12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3047</v>
      </c>
      <c r="D65" s="8">
        <v>3259</v>
      </c>
      <c r="E65" s="8">
        <v>3489</v>
      </c>
      <c r="F65" s="8">
        <v>2716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3521</v>
      </c>
      <c r="K65" s="12">
        <f t="shared" si="12"/>
        <v>-32</v>
      </c>
      <c r="L65" s="12">
        <f>VLOOKUP(A:A,[1]TDSheet!$A:$M,13,0)</f>
        <v>0</v>
      </c>
      <c r="M65" s="12">
        <f>VLOOKUP(A:A,[1]TDSheet!$A:$N,14,0)</f>
        <v>700</v>
      </c>
      <c r="N65" s="12">
        <f>VLOOKUP(A:A,[1]TDSheet!$A:$O,15,0)</f>
        <v>450</v>
      </c>
      <c r="O65" s="12">
        <f>VLOOKUP(A:A,[1]TDSheet!$A:$W,23,0)</f>
        <v>700</v>
      </c>
      <c r="P65" s="12">
        <f>VLOOKUP(A:A,[3]TDSheet!$A:$C,3,0)</f>
        <v>270</v>
      </c>
      <c r="Q65" s="12"/>
      <c r="R65" s="12"/>
      <c r="S65" s="12"/>
      <c r="T65" s="14">
        <v>200</v>
      </c>
      <c r="U65" s="14">
        <v>300</v>
      </c>
      <c r="V65" s="12">
        <f t="shared" si="13"/>
        <v>681</v>
      </c>
      <c r="W65" s="14">
        <v>1000</v>
      </c>
      <c r="X65" s="15">
        <f t="shared" si="14"/>
        <v>8.9074889867841414</v>
      </c>
      <c r="Y65" s="12">
        <f t="shared" si="15"/>
        <v>3.988252569750367</v>
      </c>
      <c r="Z65" s="12">
        <f>VLOOKUP(A:A,[1]TDSheet!$A:$Z,26,0)</f>
        <v>84</v>
      </c>
      <c r="AA65" s="12"/>
      <c r="AB65" s="12"/>
      <c r="AC65" s="12">
        <f>VLOOKUP(A:A,[1]TDSheet!$A:$AC,29,0)</f>
        <v>0</v>
      </c>
      <c r="AD65" s="12">
        <f>VLOOKUP(A:A,[1]TDSheet!$A:$AD,30,0)</f>
        <v>802.2</v>
      </c>
      <c r="AE65" s="12">
        <f>VLOOKUP(A:A,[1]TDSheet!$A:$AE,31,0)</f>
        <v>765.8</v>
      </c>
      <c r="AF65" s="12">
        <f>VLOOKUP(A:A,[4]TDSheet!$A:$D,4,0)</f>
        <v>730</v>
      </c>
      <c r="AG65" s="12" t="e">
        <f>VLOOKUP(A:A,[1]TDSheet!$A:$AG,33,0)</f>
        <v>#N/A</v>
      </c>
      <c r="AH65" s="12">
        <f t="shared" si="16"/>
        <v>80</v>
      </c>
      <c r="AI65" s="12">
        <f t="shared" si="17"/>
        <v>120</v>
      </c>
      <c r="AJ65" s="12">
        <f t="shared" si="18"/>
        <v>400</v>
      </c>
      <c r="AK65" s="12">
        <f t="shared" si="19"/>
        <v>108</v>
      </c>
      <c r="AL65" s="12"/>
      <c r="AM65" s="12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53.216000000000001</v>
      </c>
      <c r="D66" s="8">
        <v>2.859</v>
      </c>
      <c r="E66" s="8">
        <v>42.148000000000003</v>
      </c>
      <c r="F66" s="8">
        <v>13.196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51.598999999999997</v>
      </c>
      <c r="K66" s="12">
        <f t="shared" si="12"/>
        <v>-9.4509999999999934</v>
      </c>
      <c r="L66" s="12">
        <f>VLOOKUP(A:A,[1]TDSheet!$A:$M,13,0)</f>
        <v>0</v>
      </c>
      <c r="M66" s="12">
        <f>VLOOKUP(A:A,[1]TDSheet!$A:$N,14,0)</f>
        <v>0</v>
      </c>
      <c r="N66" s="12">
        <f>VLOOKUP(A:A,[1]TDSheet!$A:$O,15,0)</f>
        <v>50</v>
      </c>
      <c r="O66" s="12">
        <f>VLOOKUP(A:A,[1]TDSheet!$A:$W,23,0)</f>
        <v>20</v>
      </c>
      <c r="P66" s="12">
        <f>VLOOKUP(A:A,[3]TDSheet!$A:$C,3,0)</f>
        <v>0</v>
      </c>
      <c r="Q66" s="12"/>
      <c r="R66" s="12"/>
      <c r="S66" s="12"/>
      <c r="T66" s="14"/>
      <c r="U66" s="14"/>
      <c r="V66" s="12">
        <f t="shared" si="13"/>
        <v>8.4296000000000006</v>
      </c>
      <c r="W66" s="14"/>
      <c r="X66" s="15">
        <f t="shared" si="14"/>
        <v>9.8695074499383111</v>
      </c>
      <c r="Y66" s="12">
        <f t="shared" si="15"/>
        <v>1.5654360823763878</v>
      </c>
      <c r="Z66" s="12">
        <f>VLOOKUP(A:A,[1]TDSheet!$A:$Z,26,0)</f>
        <v>0</v>
      </c>
      <c r="AA66" s="12"/>
      <c r="AB66" s="12"/>
      <c r="AC66" s="12">
        <f>VLOOKUP(A:A,[1]TDSheet!$A:$AC,29,0)</f>
        <v>0</v>
      </c>
      <c r="AD66" s="12">
        <f>VLOOKUP(A:A,[1]TDSheet!$A:$AD,30,0)</f>
        <v>9.8737999999999992</v>
      </c>
      <c r="AE66" s="12">
        <f>VLOOKUP(A:A,[1]TDSheet!$A:$AE,31,0)</f>
        <v>6.0418000000000003</v>
      </c>
      <c r="AF66" s="12">
        <f>VLOOKUP(A:A,[4]TDSheet!$A:$D,4,0)</f>
        <v>6.4530000000000003</v>
      </c>
      <c r="AG66" s="12" t="str">
        <f>VLOOKUP(A:A,[1]TDSheet!$A:$AG,33,0)</f>
        <v>увел</v>
      </c>
      <c r="AH66" s="12">
        <f t="shared" si="16"/>
        <v>0</v>
      </c>
      <c r="AI66" s="12">
        <f t="shared" si="17"/>
        <v>0</v>
      </c>
      <c r="AJ66" s="12">
        <f t="shared" si="18"/>
        <v>0</v>
      </c>
      <c r="AK66" s="12">
        <f t="shared" si="19"/>
        <v>0</v>
      </c>
      <c r="AL66" s="12"/>
      <c r="AM66" s="12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639.68700000000001</v>
      </c>
      <c r="D67" s="8">
        <v>437.91500000000002</v>
      </c>
      <c r="E67" s="17">
        <v>228</v>
      </c>
      <c r="F67" s="18">
        <v>272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88.855999999999995</v>
      </c>
      <c r="K67" s="12">
        <f t="shared" si="12"/>
        <v>139.14400000000001</v>
      </c>
      <c r="L67" s="12">
        <f>VLOOKUP(A:A,[1]TDSheet!$A:$M,13,0)</f>
        <v>0</v>
      </c>
      <c r="M67" s="12">
        <f>VLOOKUP(A:A,[1]TDSheet!$A:$N,14,0)</f>
        <v>50</v>
      </c>
      <c r="N67" s="12">
        <f>VLOOKUP(A:A,[1]TDSheet!$A:$O,15,0)</f>
        <v>50</v>
      </c>
      <c r="O67" s="12">
        <f>VLOOKUP(A:A,[1]TDSheet!$A:$W,23,0)</f>
        <v>50</v>
      </c>
      <c r="P67" s="12">
        <f>VLOOKUP(A:A,[3]TDSheet!$A:$C,3,0)</f>
        <v>0</v>
      </c>
      <c r="Q67" s="12"/>
      <c r="R67" s="12"/>
      <c r="S67" s="12"/>
      <c r="T67" s="14"/>
      <c r="U67" s="14"/>
      <c r="V67" s="12">
        <f t="shared" si="13"/>
        <v>45.6</v>
      </c>
      <c r="W67" s="14"/>
      <c r="X67" s="15">
        <f t="shared" si="14"/>
        <v>9.2543859649122808</v>
      </c>
      <c r="Y67" s="12">
        <f t="shared" si="15"/>
        <v>5.9649122807017543</v>
      </c>
      <c r="Z67" s="12">
        <f>VLOOKUP(A:A,[1]TDSheet!$A:$Z,26,0)</f>
        <v>0</v>
      </c>
      <c r="AA67" s="12"/>
      <c r="AB67" s="12"/>
      <c r="AC67" s="12">
        <f>VLOOKUP(A:A,[1]TDSheet!$A:$AC,29,0)</f>
        <v>0</v>
      </c>
      <c r="AD67" s="12">
        <f>VLOOKUP(A:A,[1]TDSheet!$A:$AD,30,0)</f>
        <v>68.690599999999989</v>
      </c>
      <c r="AE67" s="12">
        <f>VLOOKUP(A:A,[1]TDSheet!$A:$AE,31,0)</f>
        <v>60.02</v>
      </c>
      <c r="AF67" s="12">
        <f>VLOOKUP(A:A,[4]TDSheet!$A:$D,4,0)</f>
        <v>13.609</v>
      </c>
      <c r="AG67" s="12">
        <f>VLOOKUP(A:A,[1]TDSheet!$A:$AG,33,0)</f>
        <v>0</v>
      </c>
      <c r="AH67" s="12">
        <f t="shared" si="16"/>
        <v>0</v>
      </c>
      <c r="AI67" s="12">
        <f t="shared" si="17"/>
        <v>0</v>
      </c>
      <c r="AJ67" s="12">
        <f t="shared" si="18"/>
        <v>0</v>
      </c>
      <c r="AK67" s="12">
        <f t="shared" si="19"/>
        <v>0</v>
      </c>
      <c r="AL67" s="12"/>
      <c r="AM67" s="12"/>
    </row>
    <row r="68" spans="1:39" s="1" customFormat="1" ht="21.95" customHeight="1" outlineLevel="1" x14ac:dyDescent="0.2">
      <c r="A68" s="7" t="s">
        <v>71</v>
      </c>
      <c r="B68" s="7" t="s">
        <v>14</v>
      </c>
      <c r="C68" s="8">
        <v>836</v>
      </c>
      <c r="D68" s="8">
        <v>538</v>
      </c>
      <c r="E68" s="8">
        <v>895</v>
      </c>
      <c r="F68" s="8">
        <v>448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919</v>
      </c>
      <c r="K68" s="12">
        <f t="shared" si="12"/>
        <v>-24</v>
      </c>
      <c r="L68" s="12">
        <f>VLOOKUP(A:A,[1]TDSheet!$A:$M,13,0)</f>
        <v>0</v>
      </c>
      <c r="M68" s="12">
        <f>VLOOKUP(A:A,[1]TDSheet!$A:$N,14,0)</f>
        <v>200</v>
      </c>
      <c r="N68" s="12">
        <f>VLOOKUP(A:A,[1]TDSheet!$A:$O,15,0)</f>
        <v>250</v>
      </c>
      <c r="O68" s="12">
        <f>VLOOKUP(A:A,[1]TDSheet!$A:$W,23,0)</f>
        <v>200</v>
      </c>
      <c r="P68" s="12">
        <f>VLOOKUP(A:A,[3]TDSheet!$A:$C,3,0)</f>
        <v>140</v>
      </c>
      <c r="Q68" s="12"/>
      <c r="R68" s="12"/>
      <c r="S68" s="12"/>
      <c r="T68" s="14">
        <v>160</v>
      </c>
      <c r="U68" s="14">
        <v>100</v>
      </c>
      <c r="V68" s="12">
        <f t="shared" si="13"/>
        <v>179</v>
      </c>
      <c r="W68" s="14">
        <v>250</v>
      </c>
      <c r="X68" s="15">
        <f t="shared" si="14"/>
        <v>8.983240223463687</v>
      </c>
      <c r="Y68" s="12">
        <f t="shared" si="15"/>
        <v>2.5027932960893855</v>
      </c>
      <c r="Z68" s="12">
        <f>VLOOKUP(A:A,[1]TDSheet!$A:$Z,26,0)</f>
        <v>0</v>
      </c>
      <c r="AA68" s="12"/>
      <c r="AB68" s="12"/>
      <c r="AC68" s="12">
        <f>VLOOKUP(A:A,[1]TDSheet!$A:$AC,29,0)</f>
        <v>0</v>
      </c>
      <c r="AD68" s="12">
        <f>VLOOKUP(A:A,[1]TDSheet!$A:$AD,30,0)</f>
        <v>195.8</v>
      </c>
      <c r="AE68" s="12">
        <f>VLOOKUP(A:A,[1]TDSheet!$A:$AE,31,0)</f>
        <v>171</v>
      </c>
      <c r="AF68" s="12">
        <f>VLOOKUP(A:A,[4]TDSheet!$A:$D,4,0)</f>
        <v>166</v>
      </c>
      <c r="AG68" s="12">
        <f>VLOOKUP(A:A,[1]TDSheet!$A:$AG,33,0)</f>
        <v>0</v>
      </c>
      <c r="AH68" s="12">
        <f t="shared" si="16"/>
        <v>56</v>
      </c>
      <c r="AI68" s="12">
        <f t="shared" si="17"/>
        <v>35</v>
      </c>
      <c r="AJ68" s="12">
        <f t="shared" si="18"/>
        <v>87.5</v>
      </c>
      <c r="AK68" s="12">
        <f t="shared" si="19"/>
        <v>49</v>
      </c>
      <c r="AL68" s="12"/>
      <c r="AM68" s="12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1241</v>
      </c>
      <c r="D69" s="8">
        <v>651</v>
      </c>
      <c r="E69" s="8">
        <v>1416</v>
      </c>
      <c r="F69" s="8">
        <v>439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1416</v>
      </c>
      <c r="K69" s="12">
        <f t="shared" si="12"/>
        <v>0</v>
      </c>
      <c r="L69" s="12">
        <f>VLOOKUP(A:A,[1]TDSheet!$A:$M,13,0)</f>
        <v>0</v>
      </c>
      <c r="M69" s="12">
        <f>VLOOKUP(A:A,[1]TDSheet!$A:$N,14,0)</f>
        <v>300</v>
      </c>
      <c r="N69" s="12">
        <f>VLOOKUP(A:A,[1]TDSheet!$A:$O,15,0)</f>
        <v>650</v>
      </c>
      <c r="O69" s="12">
        <f>VLOOKUP(A:A,[1]TDSheet!$A:$W,23,0)</f>
        <v>300</v>
      </c>
      <c r="P69" s="12">
        <f>VLOOKUP(A:A,[3]TDSheet!$A:$C,3,0)</f>
        <v>160</v>
      </c>
      <c r="Q69" s="12"/>
      <c r="R69" s="12"/>
      <c r="S69" s="12"/>
      <c r="T69" s="14">
        <v>300</v>
      </c>
      <c r="U69" s="14">
        <v>100</v>
      </c>
      <c r="V69" s="12">
        <f t="shared" si="13"/>
        <v>283.2</v>
      </c>
      <c r="W69" s="14">
        <v>450</v>
      </c>
      <c r="X69" s="15">
        <f t="shared" si="14"/>
        <v>8.9653954802259896</v>
      </c>
      <c r="Y69" s="12">
        <f t="shared" si="15"/>
        <v>1.5501412429378532</v>
      </c>
      <c r="Z69" s="12">
        <f>VLOOKUP(A:A,[1]TDSheet!$A:$Z,26,0)</f>
        <v>0</v>
      </c>
      <c r="AA69" s="12"/>
      <c r="AB69" s="12"/>
      <c r="AC69" s="12">
        <f>VLOOKUP(A:A,[1]TDSheet!$A:$AC,29,0)</f>
        <v>0</v>
      </c>
      <c r="AD69" s="12">
        <f>VLOOKUP(A:A,[1]TDSheet!$A:$AD,30,0)</f>
        <v>286.2</v>
      </c>
      <c r="AE69" s="12">
        <f>VLOOKUP(A:A,[1]TDSheet!$A:$AE,31,0)</f>
        <v>238.8</v>
      </c>
      <c r="AF69" s="12">
        <f>VLOOKUP(A:A,[4]TDSheet!$A:$D,4,0)</f>
        <v>320</v>
      </c>
      <c r="AG69" s="12">
        <f>VLOOKUP(A:A,[1]TDSheet!$A:$AG,33,0)</f>
        <v>0</v>
      </c>
      <c r="AH69" s="12">
        <f t="shared" si="16"/>
        <v>105</v>
      </c>
      <c r="AI69" s="12">
        <f t="shared" si="17"/>
        <v>35</v>
      </c>
      <c r="AJ69" s="12">
        <f t="shared" si="18"/>
        <v>157.5</v>
      </c>
      <c r="AK69" s="12">
        <f t="shared" si="19"/>
        <v>56</v>
      </c>
      <c r="AL69" s="12"/>
      <c r="AM69" s="12"/>
    </row>
    <row r="70" spans="1:39" s="1" customFormat="1" ht="11.1" customHeight="1" outlineLevel="1" x14ac:dyDescent="0.2">
      <c r="A70" s="7" t="s">
        <v>73</v>
      </c>
      <c r="B70" s="7" t="s">
        <v>14</v>
      </c>
      <c r="C70" s="8">
        <v>445</v>
      </c>
      <c r="D70" s="8">
        <v>943</v>
      </c>
      <c r="E70" s="8">
        <v>831</v>
      </c>
      <c r="F70" s="8">
        <v>535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840</v>
      </c>
      <c r="K70" s="12">
        <f t="shared" si="12"/>
        <v>-9</v>
      </c>
      <c r="L70" s="12">
        <f>VLOOKUP(A:A,[1]TDSheet!$A:$M,13,0)</f>
        <v>0</v>
      </c>
      <c r="M70" s="12">
        <f>VLOOKUP(A:A,[1]TDSheet!$A:$N,14,0)</f>
        <v>200</v>
      </c>
      <c r="N70" s="12">
        <f>VLOOKUP(A:A,[1]TDSheet!$A:$O,15,0)</f>
        <v>200</v>
      </c>
      <c r="O70" s="12">
        <f>VLOOKUP(A:A,[1]TDSheet!$A:$W,23,0)</f>
        <v>150</v>
      </c>
      <c r="P70" s="12">
        <f>VLOOKUP(A:A,[3]TDSheet!$A:$C,3,0)</f>
        <v>60</v>
      </c>
      <c r="Q70" s="12"/>
      <c r="R70" s="12"/>
      <c r="S70" s="12"/>
      <c r="T70" s="14">
        <v>80</v>
      </c>
      <c r="U70" s="14">
        <v>80</v>
      </c>
      <c r="V70" s="12">
        <f t="shared" si="13"/>
        <v>166.2</v>
      </c>
      <c r="W70" s="14">
        <v>250</v>
      </c>
      <c r="X70" s="15">
        <f t="shared" si="14"/>
        <v>8.9951865222623351</v>
      </c>
      <c r="Y70" s="12">
        <f t="shared" si="15"/>
        <v>3.2190132370637787</v>
      </c>
      <c r="Z70" s="12">
        <f>VLOOKUP(A:A,[1]TDSheet!$A:$Z,26,0)</f>
        <v>0</v>
      </c>
      <c r="AA70" s="12"/>
      <c r="AB70" s="12"/>
      <c r="AC70" s="12">
        <f>VLOOKUP(A:A,[1]TDSheet!$A:$AC,29,0)</f>
        <v>0</v>
      </c>
      <c r="AD70" s="12">
        <f>VLOOKUP(A:A,[1]TDSheet!$A:$AD,30,0)</f>
        <v>175.8</v>
      </c>
      <c r="AE70" s="12">
        <f>VLOOKUP(A:A,[1]TDSheet!$A:$AE,31,0)</f>
        <v>175.8</v>
      </c>
      <c r="AF70" s="12">
        <f>VLOOKUP(A:A,[4]TDSheet!$A:$D,4,0)</f>
        <v>129</v>
      </c>
      <c r="AG70" s="12">
        <f>VLOOKUP(A:A,[1]TDSheet!$A:$AG,33,0)</f>
        <v>0</v>
      </c>
      <c r="AH70" s="12">
        <f t="shared" si="16"/>
        <v>32</v>
      </c>
      <c r="AI70" s="12">
        <f t="shared" si="17"/>
        <v>32</v>
      </c>
      <c r="AJ70" s="12">
        <f t="shared" si="18"/>
        <v>100</v>
      </c>
      <c r="AK70" s="12">
        <f t="shared" si="19"/>
        <v>24</v>
      </c>
      <c r="AL70" s="12"/>
      <c r="AM70" s="12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289.29300000000001</v>
      </c>
      <c r="D71" s="8">
        <v>132.93899999999999</v>
      </c>
      <c r="E71" s="8">
        <v>311</v>
      </c>
      <c r="F71" s="8">
        <v>108.575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308.08999999999997</v>
      </c>
      <c r="K71" s="12">
        <f t="shared" si="12"/>
        <v>2.910000000000025</v>
      </c>
      <c r="L71" s="12">
        <f>VLOOKUP(A:A,[1]TDSheet!$A:$M,13,0)</f>
        <v>0</v>
      </c>
      <c r="M71" s="12">
        <f>VLOOKUP(A:A,[1]TDSheet!$A:$N,14,0)</f>
        <v>50</v>
      </c>
      <c r="N71" s="12">
        <f>VLOOKUP(A:A,[1]TDSheet!$A:$O,15,0)</f>
        <v>40</v>
      </c>
      <c r="O71" s="12">
        <f>VLOOKUP(A:A,[1]TDSheet!$A:$W,23,0)</f>
        <v>0</v>
      </c>
      <c r="P71" s="12">
        <f>VLOOKUP(A:A,[3]TDSheet!$A:$C,3,0)</f>
        <v>64</v>
      </c>
      <c r="Q71" s="12"/>
      <c r="R71" s="12"/>
      <c r="S71" s="12"/>
      <c r="T71" s="14">
        <v>60</v>
      </c>
      <c r="U71" s="14">
        <v>50</v>
      </c>
      <c r="V71" s="12">
        <f t="shared" si="13"/>
        <v>36.414000000000001</v>
      </c>
      <c r="W71" s="14">
        <v>30</v>
      </c>
      <c r="X71" s="15">
        <f t="shared" si="14"/>
        <v>9.2979348602185965</v>
      </c>
      <c r="Y71" s="12">
        <f t="shared" si="15"/>
        <v>2.9816828692261219</v>
      </c>
      <c r="Z71" s="12">
        <f>VLOOKUP(A:A,[1]TDSheet!$A:$Z,26,0)</f>
        <v>128.93</v>
      </c>
      <c r="AA71" s="12"/>
      <c r="AB71" s="12"/>
      <c r="AC71" s="12">
        <f>VLOOKUP(A:A,[1]TDSheet!$A:$AC,29,0)</f>
        <v>0</v>
      </c>
      <c r="AD71" s="12">
        <f>VLOOKUP(A:A,[1]TDSheet!$A:$AD,30,0)</f>
        <v>47.752800000000001</v>
      </c>
      <c r="AE71" s="12">
        <f>VLOOKUP(A:A,[1]TDSheet!$A:$AE,31,0)</f>
        <v>34.363999999999997</v>
      </c>
      <c r="AF71" s="12">
        <f>VLOOKUP(A:A,[4]TDSheet!$A:$D,4,0)</f>
        <v>44.575000000000003</v>
      </c>
      <c r="AG71" s="12" t="e">
        <f>VLOOKUP(A:A,[1]TDSheet!$A:$AG,33,0)</f>
        <v>#N/A</v>
      </c>
      <c r="AH71" s="12">
        <f t="shared" si="16"/>
        <v>60</v>
      </c>
      <c r="AI71" s="12">
        <f t="shared" si="17"/>
        <v>50</v>
      </c>
      <c r="AJ71" s="12">
        <f t="shared" si="18"/>
        <v>30</v>
      </c>
      <c r="AK71" s="12">
        <f t="shared" si="19"/>
        <v>64</v>
      </c>
      <c r="AL71" s="12"/>
      <c r="AM71" s="12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122</v>
      </c>
      <c r="D72" s="8">
        <v>3</v>
      </c>
      <c r="E72" s="8">
        <v>113</v>
      </c>
      <c r="F72" s="8">
        <v>9</v>
      </c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122</v>
      </c>
      <c r="K72" s="12">
        <f t="shared" ref="K72:K114" si="20">E72-J72</f>
        <v>-9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VLOOKUP(A:A,[1]TDSheet!$A:$O,15,0)</f>
        <v>0</v>
      </c>
      <c r="O72" s="12">
        <f>VLOOKUP(A:A,[1]TDSheet!$A:$W,23,0)</f>
        <v>0</v>
      </c>
      <c r="P72" s="12">
        <f>VLOOKUP(A:A,[3]TDSheet!$A:$C,3,0)</f>
        <v>20</v>
      </c>
      <c r="Q72" s="12"/>
      <c r="R72" s="12"/>
      <c r="S72" s="12"/>
      <c r="T72" s="14"/>
      <c r="U72" s="14">
        <v>150</v>
      </c>
      <c r="V72" s="12">
        <f t="shared" ref="V72:V114" si="21">(E72-Z72-AC72)/5</f>
        <v>22.6</v>
      </c>
      <c r="W72" s="14"/>
      <c r="X72" s="15">
        <f t="shared" ref="X72:X114" si="22">(F72+L72+M72+N72+O72+T72+U72+W72)/V72</f>
        <v>7.0353982300884947</v>
      </c>
      <c r="Y72" s="12">
        <f t="shared" ref="Y72:Y114" si="23">F72/V72</f>
        <v>0.39823008849557517</v>
      </c>
      <c r="Z72" s="12">
        <f>VLOOKUP(A:A,[1]TDSheet!$A:$Z,26,0)</f>
        <v>0</v>
      </c>
      <c r="AA72" s="12"/>
      <c r="AB72" s="12"/>
      <c r="AC72" s="12">
        <f>VLOOKUP(A:A,[1]TDSheet!$A:$AC,29,0)</f>
        <v>0</v>
      </c>
      <c r="AD72" s="12">
        <f>VLOOKUP(A:A,[1]TDSheet!$A:$AD,30,0)</f>
        <v>5.4</v>
      </c>
      <c r="AE72" s="12">
        <f>VLOOKUP(A:A,[1]TDSheet!$A:$AE,31,0)</f>
        <v>9.8000000000000007</v>
      </c>
      <c r="AF72" s="12">
        <f>VLOOKUP(A:A,[4]TDSheet!$A:$D,4,0)</f>
        <v>75</v>
      </c>
      <c r="AG72" s="12" t="str">
        <f>VLOOKUP(A:A,[1]TDSheet!$A:$AG,33,0)</f>
        <v>увел</v>
      </c>
      <c r="AH72" s="12">
        <f t="shared" ref="AH72:AH114" si="24">T72*H72</f>
        <v>0</v>
      </c>
      <c r="AI72" s="12">
        <f t="shared" ref="AI72:AI114" si="25">U72*H72</f>
        <v>45</v>
      </c>
      <c r="AJ72" s="12">
        <f t="shared" ref="AJ72:AJ114" si="26">W72*H72</f>
        <v>0</v>
      </c>
      <c r="AK72" s="12">
        <f t="shared" ref="AK72:AK114" si="27">P72*H72</f>
        <v>6</v>
      </c>
      <c r="AL72" s="12"/>
      <c r="AM72" s="12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486.67700000000002</v>
      </c>
      <c r="D73" s="8">
        <v>881.95699999999999</v>
      </c>
      <c r="E73" s="8">
        <v>810.20500000000004</v>
      </c>
      <c r="F73" s="8">
        <v>550.375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782.56100000000004</v>
      </c>
      <c r="K73" s="12">
        <f t="shared" si="20"/>
        <v>27.644000000000005</v>
      </c>
      <c r="L73" s="12">
        <f>VLOOKUP(A:A,[1]TDSheet!$A:$M,13,0)</f>
        <v>0</v>
      </c>
      <c r="M73" s="12">
        <f>VLOOKUP(A:A,[1]TDSheet!$A:$N,14,0)</f>
        <v>200</v>
      </c>
      <c r="N73" s="12">
        <f>VLOOKUP(A:A,[1]TDSheet!$A:$O,15,0)</f>
        <v>0</v>
      </c>
      <c r="O73" s="12">
        <f>VLOOKUP(A:A,[1]TDSheet!$A:$W,23,0)</f>
        <v>210</v>
      </c>
      <c r="P73" s="12">
        <f>VLOOKUP(A:A,[3]TDSheet!$A:$C,3,0)</f>
        <v>150</v>
      </c>
      <c r="Q73" s="12"/>
      <c r="R73" s="12"/>
      <c r="S73" s="12"/>
      <c r="T73" s="14"/>
      <c r="U73" s="14">
        <v>120</v>
      </c>
      <c r="V73" s="12">
        <f t="shared" si="21"/>
        <v>108.21200000000002</v>
      </c>
      <c r="W73" s="14">
        <v>100</v>
      </c>
      <c r="X73" s="15">
        <f t="shared" si="22"/>
        <v>10.907986175285549</v>
      </c>
      <c r="Y73" s="12">
        <f t="shared" si="23"/>
        <v>5.0860810261338845</v>
      </c>
      <c r="Z73" s="12">
        <f>VLOOKUP(A:A,[1]TDSheet!$A:$Z,26,0)</f>
        <v>269.14499999999998</v>
      </c>
      <c r="AA73" s="12"/>
      <c r="AB73" s="12"/>
      <c r="AC73" s="12">
        <f>VLOOKUP(A:A,[1]TDSheet!$A:$AC,29,0)</f>
        <v>0</v>
      </c>
      <c r="AD73" s="12">
        <f>VLOOKUP(A:A,[1]TDSheet!$A:$AD,30,0)</f>
        <v>119.12139999999999</v>
      </c>
      <c r="AE73" s="12">
        <f>VLOOKUP(A:A,[1]TDSheet!$A:$AE,31,0)</f>
        <v>110.67519999999999</v>
      </c>
      <c r="AF73" s="12">
        <f>VLOOKUP(A:A,[4]TDSheet!$A:$D,4,0)</f>
        <v>133.803</v>
      </c>
      <c r="AG73" s="12" t="str">
        <f>VLOOKUP(A:A,[1]TDSheet!$A:$AG,33,0)</f>
        <v>декак</v>
      </c>
      <c r="AH73" s="12">
        <f t="shared" si="24"/>
        <v>0</v>
      </c>
      <c r="AI73" s="12">
        <f t="shared" si="25"/>
        <v>120</v>
      </c>
      <c r="AJ73" s="12">
        <f t="shared" si="26"/>
        <v>100</v>
      </c>
      <c r="AK73" s="12">
        <f t="shared" si="27"/>
        <v>150</v>
      </c>
      <c r="AL73" s="12"/>
      <c r="AM73" s="12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121.98</v>
      </c>
      <c r="D74" s="8">
        <v>60.85</v>
      </c>
      <c r="E74" s="8">
        <v>116.90300000000001</v>
      </c>
      <c r="F74" s="8">
        <v>65.927000000000007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114.614</v>
      </c>
      <c r="K74" s="12">
        <f t="shared" si="20"/>
        <v>2.2890000000000015</v>
      </c>
      <c r="L74" s="12">
        <f>VLOOKUP(A:A,[1]TDSheet!$A:$M,13,0)</f>
        <v>0</v>
      </c>
      <c r="M74" s="12">
        <f>VLOOKUP(A:A,[1]TDSheet!$A:$N,14,0)</f>
        <v>30</v>
      </c>
      <c r="N74" s="12">
        <f>VLOOKUP(A:A,[1]TDSheet!$A:$O,15,0)</f>
        <v>40</v>
      </c>
      <c r="O74" s="12">
        <f>VLOOKUP(A:A,[1]TDSheet!$A:$W,23,0)</f>
        <v>20</v>
      </c>
      <c r="P74" s="12">
        <f>VLOOKUP(A:A,[3]TDSheet!$A:$C,3,0)</f>
        <v>60</v>
      </c>
      <c r="Q74" s="12"/>
      <c r="R74" s="12"/>
      <c r="S74" s="12"/>
      <c r="T74" s="14">
        <v>30</v>
      </c>
      <c r="U74" s="14"/>
      <c r="V74" s="12">
        <f t="shared" si="21"/>
        <v>23.380600000000001</v>
      </c>
      <c r="W74" s="14">
        <v>30</v>
      </c>
      <c r="X74" s="15">
        <f t="shared" si="22"/>
        <v>9.2353061940241066</v>
      </c>
      <c r="Y74" s="12">
        <f t="shared" si="23"/>
        <v>2.8197308880011636</v>
      </c>
      <c r="Z74" s="12">
        <f>VLOOKUP(A:A,[1]TDSheet!$A:$Z,26,0)</f>
        <v>0</v>
      </c>
      <c r="AA74" s="12"/>
      <c r="AB74" s="12"/>
      <c r="AC74" s="12">
        <f>VLOOKUP(A:A,[1]TDSheet!$A:$AC,29,0)</f>
        <v>0</v>
      </c>
      <c r="AD74" s="12">
        <f>VLOOKUP(A:A,[1]TDSheet!$A:$AD,30,0)</f>
        <v>23.447799999999997</v>
      </c>
      <c r="AE74" s="12">
        <f>VLOOKUP(A:A,[1]TDSheet!$A:$AE,31,0)</f>
        <v>24.7958</v>
      </c>
      <c r="AF74" s="12">
        <f>VLOOKUP(A:A,[4]TDSheet!$A:$D,4,0)</f>
        <v>26.876999999999999</v>
      </c>
      <c r="AG74" s="12">
        <f>VLOOKUP(A:A,[1]TDSheet!$A:$AG,33,0)</f>
        <v>0</v>
      </c>
      <c r="AH74" s="12">
        <f t="shared" si="24"/>
        <v>30</v>
      </c>
      <c r="AI74" s="12">
        <f t="shared" si="25"/>
        <v>0</v>
      </c>
      <c r="AJ74" s="12">
        <f t="shared" si="26"/>
        <v>30</v>
      </c>
      <c r="AK74" s="12">
        <f t="shared" si="27"/>
        <v>60</v>
      </c>
      <c r="AL74" s="12"/>
      <c r="AM74" s="12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20.239999999999998</v>
      </c>
      <c r="D75" s="8">
        <v>43.094000000000001</v>
      </c>
      <c r="E75" s="8">
        <v>56.335999999999999</v>
      </c>
      <c r="F75" s="8">
        <v>6.2649999999999997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56.456000000000003</v>
      </c>
      <c r="K75" s="12">
        <f t="shared" si="20"/>
        <v>-0.12000000000000455</v>
      </c>
      <c r="L75" s="12">
        <f>VLOOKUP(A:A,[1]TDSheet!$A:$M,13,0)</f>
        <v>0</v>
      </c>
      <c r="M75" s="12">
        <f>VLOOKUP(A:A,[1]TDSheet!$A:$N,14,0)</f>
        <v>0</v>
      </c>
      <c r="N75" s="12">
        <f>VLOOKUP(A:A,[1]TDSheet!$A:$O,15,0)</f>
        <v>0</v>
      </c>
      <c r="O75" s="12">
        <f>VLOOKUP(A:A,[1]TDSheet!$A:$W,23,0)</f>
        <v>0</v>
      </c>
      <c r="P75" s="12">
        <f>VLOOKUP(A:A,[3]TDSheet!$A:$C,3,0)</f>
        <v>25</v>
      </c>
      <c r="Q75" s="12"/>
      <c r="R75" s="12"/>
      <c r="S75" s="12"/>
      <c r="T75" s="14">
        <v>10</v>
      </c>
      <c r="U75" s="14"/>
      <c r="V75" s="12">
        <f t="shared" si="21"/>
        <v>2.6483999999999996</v>
      </c>
      <c r="W75" s="14">
        <v>10</v>
      </c>
      <c r="X75" s="15">
        <f t="shared" si="22"/>
        <v>9.9173085636610807</v>
      </c>
      <c r="Y75" s="12">
        <f t="shared" si="23"/>
        <v>2.3655792176408399</v>
      </c>
      <c r="Z75" s="12">
        <f>VLOOKUP(A:A,[1]TDSheet!$A:$Z,26,0)</f>
        <v>43.094000000000001</v>
      </c>
      <c r="AA75" s="12"/>
      <c r="AB75" s="12"/>
      <c r="AC75" s="12">
        <f>VLOOKUP(A:A,[1]TDSheet!$A:$AC,29,0)</f>
        <v>0</v>
      </c>
      <c r="AD75" s="12">
        <f>VLOOKUP(A:A,[1]TDSheet!$A:$AD,30,0)</f>
        <v>2.6221999999999994</v>
      </c>
      <c r="AE75" s="12">
        <f>VLOOKUP(A:A,[1]TDSheet!$A:$AE,31,0)</f>
        <v>1.7614000000000001</v>
      </c>
      <c r="AF75" s="12">
        <f>VLOOKUP(A:A,[4]TDSheet!$A:$D,4,0)</f>
        <v>6.61</v>
      </c>
      <c r="AG75" s="12" t="str">
        <f>VLOOKUP(A:A,[1]TDSheet!$A:$AG,33,0)</f>
        <v>увел</v>
      </c>
      <c r="AH75" s="12">
        <f t="shared" si="24"/>
        <v>10</v>
      </c>
      <c r="AI75" s="12">
        <f t="shared" si="25"/>
        <v>0</v>
      </c>
      <c r="AJ75" s="12">
        <f t="shared" si="26"/>
        <v>10</v>
      </c>
      <c r="AK75" s="12">
        <f t="shared" si="27"/>
        <v>25</v>
      </c>
      <c r="AL75" s="12"/>
      <c r="AM75" s="12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1268.729</v>
      </c>
      <c r="D76" s="8">
        <v>3668.0940000000001</v>
      </c>
      <c r="E76" s="8">
        <v>2513.1689999999999</v>
      </c>
      <c r="F76" s="8">
        <v>1139.537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2493.6689999999999</v>
      </c>
      <c r="K76" s="12">
        <f t="shared" si="20"/>
        <v>19.5</v>
      </c>
      <c r="L76" s="12">
        <f>VLOOKUP(A:A,[1]TDSheet!$A:$M,13,0)</f>
        <v>0</v>
      </c>
      <c r="M76" s="12">
        <f>VLOOKUP(A:A,[1]TDSheet!$A:$N,14,0)</f>
        <v>300</v>
      </c>
      <c r="N76" s="12">
        <f>VLOOKUP(A:A,[1]TDSheet!$A:$O,15,0)</f>
        <v>500</v>
      </c>
      <c r="O76" s="12">
        <f>VLOOKUP(A:A,[1]TDSheet!$A:$W,23,0)</f>
        <v>450</v>
      </c>
      <c r="P76" s="12">
        <f>VLOOKUP(A:A,[3]TDSheet!$A:$C,3,0)</f>
        <v>650</v>
      </c>
      <c r="Q76" s="12"/>
      <c r="R76" s="12"/>
      <c r="S76" s="12"/>
      <c r="T76" s="14"/>
      <c r="U76" s="14">
        <v>150</v>
      </c>
      <c r="V76" s="12">
        <f t="shared" si="21"/>
        <v>341.9794</v>
      </c>
      <c r="W76" s="14">
        <v>450</v>
      </c>
      <c r="X76" s="15">
        <f t="shared" si="22"/>
        <v>8.7418628139589707</v>
      </c>
      <c r="Y76" s="12">
        <f t="shared" si="23"/>
        <v>3.3321802424356557</v>
      </c>
      <c r="Z76" s="12">
        <f>VLOOKUP(A:A,[1]TDSheet!$A:$Z,26,0)</f>
        <v>803.27200000000005</v>
      </c>
      <c r="AA76" s="12"/>
      <c r="AB76" s="12"/>
      <c r="AC76" s="12">
        <f>VLOOKUP(A:A,[1]TDSheet!$A:$AC,29,0)</f>
        <v>0</v>
      </c>
      <c r="AD76" s="12">
        <f>VLOOKUP(A:A,[1]TDSheet!$A:$AD,30,0)</f>
        <v>357.6508</v>
      </c>
      <c r="AE76" s="12">
        <f>VLOOKUP(A:A,[1]TDSheet!$A:$AE,31,0)</f>
        <v>358.66179999999997</v>
      </c>
      <c r="AF76" s="12">
        <f>VLOOKUP(A:A,[4]TDSheet!$A:$D,4,0)</f>
        <v>346.90600000000001</v>
      </c>
      <c r="AG76" s="12" t="e">
        <f>VLOOKUP(A:A,[1]TDSheet!$A:$AG,33,0)</f>
        <v>#N/A</v>
      </c>
      <c r="AH76" s="12">
        <f t="shared" si="24"/>
        <v>0</v>
      </c>
      <c r="AI76" s="12">
        <f t="shared" si="25"/>
        <v>150</v>
      </c>
      <c r="AJ76" s="12">
        <f t="shared" si="26"/>
        <v>450</v>
      </c>
      <c r="AK76" s="12">
        <f t="shared" si="27"/>
        <v>650</v>
      </c>
      <c r="AL76" s="12"/>
      <c r="AM76" s="12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1939</v>
      </c>
      <c r="D77" s="8">
        <v>4488</v>
      </c>
      <c r="E77" s="8">
        <v>4790</v>
      </c>
      <c r="F77" s="8">
        <v>1584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4787</v>
      </c>
      <c r="K77" s="12">
        <f t="shared" si="20"/>
        <v>3</v>
      </c>
      <c r="L77" s="12">
        <f>VLOOKUP(A:A,[1]TDSheet!$A:$M,13,0)</f>
        <v>0</v>
      </c>
      <c r="M77" s="12">
        <f>VLOOKUP(A:A,[1]TDSheet!$A:$N,14,0)</f>
        <v>700</v>
      </c>
      <c r="N77" s="12">
        <f>VLOOKUP(A:A,[1]TDSheet!$A:$O,15,0)</f>
        <v>1100</v>
      </c>
      <c r="O77" s="12">
        <f>VLOOKUP(A:A,[1]TDSheet!$A:$W,23,0)</f>
        <v>600</v>
      </c>
      <c r="P77" s="12">
        <f>VLOOKUP(A:A,[3]TDSheet!$A:$C,3,0)</f>
        <v>500</v>
      </c>
      <c r="Q77" s="12"/>
      <c r="R77" s="12"/>
      <c r="S77" s="12"/>
      <c r="T77" s="14">
        <v>1000</v>
      </c>
      <c r="U77" s="14">
        <v>400</v>
      </c>
      <c r="V77" s="12">
        <f t="shared" si="21"/>
        <v>718</v>
      </c>
      <c r="W77" s="14">
        <v>900</v>
      </c>
      <c r="X77" s="15">
        <f t="shared" si="22"/>
        <v>8.75208913649025</v>
      </c>
      <c r="Y77" s="12">
        <f t="shared" si="23"/>
        <v>2.2061281337047354</v>
      </c>
      <c r="Z77" s="12">
        <f>VLOOKUP(A:A,[1]TDSheet!$A:$Z,26,0)</f>
        <v>0</v>
      </c>
      <c r="AA77" s="12"/>
      <c r="AB77" s="12"/>
      <c r="AC77" s="12">
        <f>VLOOKUP(A:A,[1]TDSheet!$A:$AC,29,0)</f>
        <v>1200</v>
      </c>
      <c r="AD77" s="12">
        <f>VLOOKUP(A:A,[1]TDSheet!$A:$AD,30,0)</f>
        <v>616.6</v>
      </c>
      <c r="AE77" s="12">
        <f>VLOOKUP(A:A,[1]TDSheet!$A:$AE,31,0)</f>
        <v>659.8</v>
      </c>
      <c r="AF77" s="12">
        <f>VLOOKUP(A:A,[4]TDSheet!$A:$D,4,0)</f>
        <v>1021</v>
      </c>
      <c r="AG77" s="12">
        <f>VLOOKUP(A:A,[1]TDSheet!$A:$AG,33,0)</f>
        <v>0</v>
      </c>
      <c r="AH77" s="12">
        <f t="shared" si="24"/>
        <v>450</v>
      </c>
      <c r="AI77" s="12">
        <f t="shared" si="25"/>
        <v>180</v>
      </c>
      <c r="AJ77" s="12">
        <f t="shared" si="26"/>
        <v>405</v>
      </c>
      <c r="AK77" s="12">
        <f t="shared" si="27"/>
        <v>225</v>
      </c>
      <c r="AL77" s="12"/>
      <c r="AM77" s="12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2387</v>
      </c>
      <c r="D78" s="8">
        <v>6863</v>
      </c>
      <c r="E78" s="8">
        <v>6862</v>
      </c>
      <c r="F78" s="8">
        <v>2334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6842</v>
      </c>
      <c r="K78" s="12">
        <f t="shared" si="20"/>
        <v>20</v>
      </c>
      <c r="L78" s="12">
        <f>VLOOKUP(A:A,[1]TDSheet!$A:$M,13,0)</f>
        <v>0</v>
      </c>
      <c r="M78" s="12">
        <f>VLOOKUP(A:A,[1]TDSheet!$A:$N,14,0)</f>
        <v>1100</v>
      </c>
      <c r="N78" s="12">
        <f>VLOOKUP(A:A,[1]TDSheet!$A:$O,15,0)</f>
        <v>700</v>
      </c>
      <c r="O78" s="12">
        <f>VLOOKUP(A:A,[1]TDSheet!$A:$W,23,0)</f>
        <v>600</v>
      </c>
      <c r="P78" s="12">
        <f>VLOOKUP(A:A,[3]TDSheet!$A:$C,3,0)</f>
        <v>530</v>
      </c>
      <c r="Q78" s="12"/>
      <c r="R78" s="12"/>
      <c r="S78" s="12"/>
      <c r="T78" s="14">
        <v>600</v>
      </c>
      <c r="U78" s="14">
        <v>300</v>
      </c>
      <c r="V78" s="12">
        <f t="shared" si="21"/>
        <v>758.4</v>
      </c>
      <c r="W78" s="14">
        <v>1000</v>
      </c>
      <c r="X78" s="15">
        <f t="shared" si="22"/>
        <v>8.7473628691983123</v>
      </c>
      <c r="Y78" s="12">
        <f t="shared" si="23"/>
        <v>3.0775316455696204</v>
      </c>
      <c r="Z78" s="12">
        <f>VLOOKUP(A:A,[1]TDSheet!$A:$Z,26,0)</f>
        <v>70</v>
      </c>
      <c r="AA78" s="12"/>
      <c r="AB78" s="12"/>
      <c r="AC78" s="12">
        <f>VLOOKUP(A:A,[1]TDSheet!$A:$AC,29,0)</f>
        <v>3000</v>
      </c>
      <c r="AD78" s="12">
        <f>VLOOKUP(A:A,[1]TDSheet!$A:$AD,30,0)</f>
        <v>767.4</v>
      </c>
      <c r="AE78" s="12">
        <f>VLOOKUP(A:A,[1]TDSheet!$A:$AE,31,0)</f>
        <v>817.4</v>
      </c>
      <c r="AF78" s="12">
        <f>VLOOKUP(A:A,[4]TDSheet!$A:$D,4,0)</f>
        <v>909</v>
      </c>
      <c r="AG78" s="12" t="str">
        <f>VLOOKUP(A:A,[1]TDSheet!$A:$AG,33,0)</f>
        <v>оконч</v>
      </c>
      <c r="AH78" s="12">
        <f t="shared" si="24"/>
        <v>270</v>
      </c>
      <c r="AI78" s="12">
        <f t="shared" si="25"/>
        <v>135</v>
      </c>
      <c r="AJ78" s="12">
        <f t="shared" si="26"/>
        <v>450</v>
      </c>
      <c r="AK78" s="12">
        <f t="shared" si="27"/>
        <v>238.5</v>
      </c>
      <c r="AL78" s="12"/>
      <c r="AM78" s="12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658</v>
      </c>
      <c r="D79" s="8">
        <v>680</v>
      </c>
      <c r="E79" s="8">
        <v>836</v>
      </c>
      <c r="F79" s="8">
        <v>490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831</v>
      </c>
      <c r="K79" s="12">
        <f t="shared" si="20"/>
        <v>5</v>
      </c>
      <c r="L79" s="12">
        <f>VLOOKUP(A:A,[1]TDSheet!$A:$M,13,0)</f>
        <v>0</v>
      </c>
      <c r="M79" s="12">
        <f>VLOOKUP(A:A,[1]TDSheet!$A:$N,14,0)</f>
        <v>200</v>
      </c>
      <c r="N79" s="12">
        <f>VLOOKUP(A:A,[1]TDSheet!$A:$O,15,0)</f>
        <v>300</v>
      </c>
      <c r="O79" s="12">
        <f>VLOOKUP(A:A,[1]TDSheet!$A:$W,23,0)</f>
        <v>200</v>
      </c>
      <c r="P79" s="12">
        <f>VLOOKUP(A:A,[3]TDSheet!$A:$C,3,0)</f>
        <v>110</v>
      </c>
      <c r="Q79" s="12"/>
      <c r="R79" s="12"/>
      <c r="S79" s="12"/>
      <c r="T79" s="14"/>
      <c r="U79" s="14">
        <v>100</v>
      </c>
      <c r="V79" s="12">
        <f t="shared" si="21"/>
        <v>167.2</v>
      </c>
      <c r="W79" s="14">
        <v>200</v>
      </c>
      <c r="X79" s="15">
        <f t="shared" si="22"/>
        <v>8.9114832535885178</v>
      </c>
      <c r="Y79" s="12">
        <f t="shared" si="23"/>
        <v>2.9306220095693782</v>
      </c>
      <c r="Z79" s="12">
        <f>VLOOKUP(A:A,[1]TDSheet!$A:$Z,26,0)</f>
        <v>0</v>
      </c>
      <c r="AA79" s="12"/>
      <c r="AB79" s="12"/>
      <c r="AC79" s="12">
        <f>VLOOKUP(A:A,[1]TDSheet!$A:$AC,29,0)</f>
        <v>0</v>
      </c>
      <c r="AD79" s="12">
        <f>VLOOKUP(A:A,[1]TDSheet!$A:$AD,30,0)</f>
        <v>176.8</v>
      </c>
      <c r="AE79" s="12">
        <f>VLOOKUP(A:A,[1]TDSheet!$A:$AE,31,0)</f>
        <v>169.2</v>
      </c>
      <c r="AF79" s="12">
        <f>VLOOKUP(A:A,[4]TDSheet!$A:$D,4,0)</f>
        <v>169</v>
      </c>
      <c r="AG79" s="12" t="str">
        <f>VLOOKUP(A:A,[1]TDSheet!$A:$AG,33,0)</f>
        <v>проддек</v>
      </c>
      <c r="AH79" s="12">
        <f t="shared" si="24"/>
        <v>0</v>
      </c>
      <c r="AI79" s="12">
        <f t="shared" si="25"/>
        <v>45</v>
      </c>
      <c r="AJ79" s="12">
        <f t="shared" si="26"/>
        <v>90</v>
      </c>
      <c r="AK79" s="12">
        <f t="shared" si="27"/>
        <v>49.5</v>
      </c>
      <c r="AL79" s="12"/>
      <c r="AM79" s="12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41.792000000000002</v>
      </c>
      <c r="D80" s="8">
        <v>1</v>
      </c>
      <c r="E80" s="8">
        <v>5.8860000000000001</v>
      </c>
      <c r="F80" s="8">
        <v>35.905999999999999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6.91</v>
      </c>
      <c r="K80" s="12">
        <f t="shared" si="20"/>
        <v>-1.024</v>
      </c>
      <c r="L80" s="12">
        <f>VLOOKUP(A:A,[1]TDSheet!$A:$M,13,0)</f>
        <v>0</v>
      </c>
      <c r="M80" s="12">
        <f>VLOOKUP(A:A,[1]TDSheet!$A:$N,14,0)</f>
        <v>0</v>
      </c>
      <c r="N80" s="12">
        <f>VLOOKUP(A:A,[1]TDSheet!$A:$O,15,0)</f>
        <v>0</v>
      </c>
      <c r="O80" s="12">
        <f>VLOOKUP(A:A,[1]TDSheet!$A:$W,23,0)</f>
        <v>0</v>
      </c>
      <c r="P80" s="12">
        <f>VLOOKUP(A:A,[3]TDSheet!$A:$C,3,0)</f>
        <v>0</v>
      </c>
      <c r="Q80" s="12"/>
      <c r="R80" s="12"/>
      <c r="S80" s="12"/>
      <c r="T80" s="14"/>
      <c r="U80" s="14"/>
      <c r="V80" s="12">
        <f t="shared" si="21"/>
        <v>1.1772</v>
      </c>
      <c r="W80" s="14"/>
      <c r="X80" s="15">
        <f t="shared" si="22"/>
        <v>30.501189262657149</v>
      </c>
      <c r="Y80" s="12">
        <f t="shared" si="23"/>
        <v>30.501189262657149</v>
      </c>
      <c r="Z80" s="12">
        <f>VLOOKUP(A:A,[1]TDSheet!$A:$Z,26,0)</f>
        <v>0</v>
      </c>
      <c r="AA80" s="12"/>
      <c r="AB80" s="12"/>
      <c r="AC80" s="12">
        <f>VLOOKUP(A:A,[1]TDSheet!$A:$AC,29,0)</f>
        <v>0</v>
      </c>
      <c r="AD80" s="12">
        <f>VLOOKUP(A:A,[1]TDSheet!$A:$AD,30,0)</f>
        <v>5.0990000000000002</v>
      </c>
      <c r="AE80" s="12">
        <f>VLOOKUP(A:A,[1]TDSheet!$A:$AE,31,0)</f>
        <v>1.9916</v>
      </c>
      <c r="AF80" s="12">
        <f>VLOOKUP(A:A,[4]TDSheet!$A:$D,4,0)</f>
        <v>1.9710000000000001</v>
      </c>
      <c r="AG80" s="19" t="str">
        <f>VLOOKUP(A:A,[1]TDSheet!$A:$AG,33,0)</f>
        <v>увел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  <c r="AL80" s="12"/>
      <c r="AM80" s="12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251</v>
      </c>
      <c r="D81" s="8">
        <v>158</v>
      </c>
      <c r="E81" s="8">
        <v>236</v>
      </c>
      <c r="F81" s="8">
        <v>166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243</v>
      </c>
      <c r="K81" s="12">
        <f t="shared" si="20"/>
        <v>-7</v>
      </c>
      <c r="L81" s="12">
        <f>VLOOKUP(A:A,[1]TDSheet!$A:$M,13,0)</f>
        <v>0</v>
      </c>
      <c r="M81" s="12">
        <f>VLOOKUP(A:A,[1]TDSheet!$A:$N,14,0)</f>
        <v>100</v>
      </c>
      <c r="N81" s="12">
        <f>VLOOKUP(A:A,[1]TDSheet!$A:$O,15,0)</f>
        <v>0</v>
      </c>
      <c r="O81" s="12">
        <f>VLOOKUP(A:A,[1]TDSheet!$A:$W,23,0)</f>
        <v>0</v>
      </c>
      <c r="P81" s="12">
        <f>VLOOKUP(A:A,[3]TDSheet!$A:$C,3,0)</f>
        <v>150</v>
      </c>
      <c r="Q81" s="12"/>
      <c r="R81" s="12"/>
      <c r="S81" s="12"/>
      <c r="T81" s="14">
        <v>60</v>
      </c>
      <c r="U81" s="14">
        <v>20</v>
      </c>
      <c r="V81" s="12">
        <f t="shared" si="21"/>
        <v>47.2</v>
      </c>
      <c r="W81" s="14">
        <v>70</v>
      </c>
      <c r="X81" s="15">
        <f t="shared" si="22"/>
        <v>8.8135593220338979</v>
      </c>
      <c r="Y81" s="12">
        <f t="shared" si="23"/>
        <v>3.5169491525423728</v>
      </c>
      <c r="Z81" s="12">
        <f>VLOOKUP(A:A,[1]TDSheet!$A:$Z,26,0)</f>
        <v>0</v>
      </c>
      <c r="AA81" s="12"/>
      <c r="AB81" s="12"/>
      <c r="AC81" s="12">
        <f>VLOOKUP(A:A,[1]TDSheet!$A:$AC,29,0)</f>
        <v>0</v>
      </c>
      <c r="AD81" s="12">
        <f>VLOOKUP(A:A,[1]TDSheet!$A:$AD,30,0)</f>
        <v>60.2</v>
      </c>
      <c r="AE81" s="12">
        <f>VLOOKUP(A:A,[1]TDSheet!$A:$AE,31,0)</f>
        <v>51.4</v>
      </c>
      <c r="AF81" s="12">
        <f>VLOOKUP(A:A,[4]TDSheet!$A:$D,4,0)</f>
        <v>54</v>
      </c>
      <c r="AG81" s="12" t="e">
        <f>VLOOKUP(A:A,[1]TDSheet!$A:$AG,33,0)</f>
        <v>#N/A</v>
      </c>
      <c r="AH81" s="12">
        <f t="shared" si="24"/>
        <v>24</v>
      </c>
      <c r="AI81" s="12">
        <f t="shared" si="25"/>
        <v>8</v>
      </c>
      <c r="AJ81" s="12">
        <f t="shared" si="26"/>
        <v>28</v>
      </c>
      <c r="AK81" s="12">
        <f t="shared" si="27"/>
        <v>60</v>
      </c>
      <c r="AL81" s="12"/>
      <c r="AM81" s="12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291</v>
      </c>
      <c r="D82" s="8">
        <v>151</v>
      </c>
      <c r="E82" s="8">
        <v>261</v>
      </c>
      <c r="F82" s="8">
        <v>171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273</v>
      </c>
      <c r="K82" s="12">
        <f t="shared" si="20"/>
        <v>-12</v>
      </c>
      <c r="L82" s="12">
        <f>VLOOKUP(A:A,[1]TDSheet!$A:$M,13,0)</f>
        <v>0</v>
      </c>
      <c r="M82" s="12">
        <f>VLOOKUP(A:A,[1]TDSheet!$A:$N,14,0)</f>
        <v>100</v>
      </c>
      <c r="N82" s="12">
        <f>VLOOKUP(A:A,[1]TDSheet!$A:$O,15,0)</f>
        <v>0</v>
      </c>
      <c r="O82" s="12">
        <f>VLOOKUP(A:A,[1]TDSheet!$A:$W,23,0)</f>
        <v>50</v>
      </c>
      <c r="P82" s="12">
        <f>VLOOKUP(A:A,[3]TDSheet!$A:$C,3,0)</f>
        <v>66</v>
      </c>
      <c r="Q82" s="12"/>
      <c r="R82" s="12"/>
      <c r="S82" s="12"/>
      <c r="T82" s="14">
        <v>50</v>
      </c>
      <c r="U82" s="14">
        <v>20</v>
      </c>
      <c r="V82" s="12">
        <f t="shared" si="21"/>
        <v>52.2</v>
      </c>
      <c r="W82" s="14">
        <v>70</v>
      </c>
      <c r="X82" s="15">
        <f t="shared" si="22"/>
        <v>8.8314176245210732</v>
      </c>
      <c r="Y82" s="12">
        <f t="shared" si="23"/>
        <v>3.2758620689655169</v>
      </c>
      <c r="Z82" s="12">
        <f>VLOOKUP(A:A,[1]TDSheet!$A:$Z,26,0)</f>
        <v>0</v>
      </c>
      <c r="AA82" s="12"/>
      <c r="AB82" s="12"/>
      <c r="AC82" s="12">
        <f>VLOOKUP(A:A,[1]TDSheet!$A:$AC,29,0)</f>
        <v>0</v>
      </c>
      <c r="AD82" s="12">
        <f>VLOOKUP(A:A,[1]TDSheet!$A:$AD,30,0)</f>
        <v>68.2</v>
      </c>
      <c r="AE82" s="12">
        <f>VLOOKUP(A:A,[1]TDSheet!$A:$AE,31,0)</f>
        <v>56.6</v>
      </c>
      <c r="AF82" s="12">
        <f>VLOOKUP(A:A,[4]TDSheet!$A:$D,4,0)</f>
        <v>68</v>
      </c>
      <c r="AG82" s="12" t="e">
        <f>VLOOKUP(A:A,[1]TDSheet!$A:$AG,33,0)</f>
        <v>#N/A</v>
      </c>
      <c r="AH82" s="12">
        <f t="shared" si="24"/>
        <v>20</v>
      </c>
      <c r="AI82" s="12">
        <f t="shared" si="25"/>
        <v>8</v>
      </c>
      <c r="AJ82" s="12">
        <f t="shared" si="26"/>
        <v>28</v>
      </c>
      <c r="AK82" s="12">
        <f t="shared" si="27"/>
        <v>26.400000000000002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992.75900000000001</v>
      </c>
      <c r="D83" s="8">
        <v>1462.8040000000001</v>
      </c>
      <c r="E83" s="8">
        <v>1663.2840000000001</v>
      </c>
      <c r="F83" s="8">
        <v>741.226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1569.3430000000001</v>
      </c>
      <c r="K83" s="12">
        <f t="shared" si="20"/>
        <v>93.941000000000031</v>
      </c>
      <c r="L83" s="12">
        <f>VLOOKUP(A:A,[1]TDSheet!$A:$M,13,0)</f>
        <v>0</v>
      </c>
      <c r="M83" s="12">
        <f>VLOOKUP(A:A,[1]TDSheet!$A:$N,14,0)</f>
        <v>300</v>
      </c>
      <c r="N83" s="12">
        <f>VLOOKUP(A:A,[1]TDSheet!$A:$O,15,0)</f>
        <v>600</v>
      </c>
      <c r="O83" s="12">
        <f>VLOOKUP(A:A,[1]TDSheet!$A:$W,23,0)</f>
        <v>200</v>
      </c>
      <c r="P83" s="12">
        <f>VLOOKUP(A:A,[3]TDSheet!$A:$C,3,0)</f>
        <v>120</v>
      </c>
      <c r="Q83" s="12"/>
      <c r="R83" s="12"/>
      <c r="S83" s="12"/>
      <c r="T83" s="14">
        <v>200</v>
      </c>
      <c r="U83" s="14">
        <v>130</v>
      </c>
      <c r="V83" s="12">
        <f t="shared" si="21"/>
        <v>290.51580000000001</v>
      </c>
      <c r="W83" s="14">
        <v>400</v>
      </c>
      <c r="X83" s="15">
        <f t="shared" si="22"/>
        <v>8.8505547718919253</v>
      </c>
      <c r="Y83" s="12">
        <f t="shared" si="23"/>
        <v>2.5514137268954045</v>
      </c>
      <c r="Z83" s="12">
        <f>VLOOKUP(A:A,[1]TDSheet!$A:$Z,26,0)</f>
        <v>210.70500000000001</v>
      </c>
      <c r="AA83" s="12"/>
      <c r="AB83" s="12"/>
      <c r="AC83" s="12">
        <f>VLOOKUP(A:A,[1]TDSheet!$A:$AC,29,0)</f>
        <v>0</v>
      </c>
      <c r="AD83" s="12">
        <f>VLOOKUP(A:A,[1]TDSheet!$A:$AD,30,0)</f>
        <v>266.39319999999998</v>
      </c>
      <c r="AE83" s="12">
        <f>VLOOKUP(A:A,[1]TDSheet!$A:$AE,31,0)</f>
        <v>287.87040000000002</v>
      </c>
      <c r="AF83" s="12">
        <f>VLOOKUP(A:A,[4]TDSheet!$A:$D,4,0)</f>
        <v>389.69799999999998</v>
      </c>
      <c r="AG83" s="12" t="str">
        <f>VLOOKUP(A:A,[1]TDSheet!$A:$AG,33,0)</f>
        <v>оконч</v>
      </c>
      <c r="AH83" s="12">
        <f t="shared" si="24"/>
        <v>200</v>
      </c>
      <c r="AI83" s="12">
        <f t="shared" si="25"/>
        <v>130</v>
      </c>
      <c r="AJ83" s="12">
        <f t="shared" si="26"/>
        <v>400</v>
      </c>
      <c r="AK83" s="12">
        <f t="shared" si="27"/>
        <v>120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27.773</v>
      </c>
      <c r="D84" s="8">
        <v>4.694</v>
      </c>
      <c r="E84" s="8">
        <v>22.956</v>
      </c>
      <c r="F84" s="8">
        <v>4.8170000000000002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27.021000000000001</v>
      </c>
      <c r="K84" s="12">
        <f t="shared" si="20"/>
        <v>-4.0650000000000013</v>
      </c>
      <c r="L84" s="12">
        <f>VLOOKUP(A:A,[1]TDSheet!$A:$M,13,0)</f>
        <v>0</v>
      </c>
      <c r="M84" s="12">
        <f>VLOOKUP(A:A,[1]TDSheet!$A:$N,14,0)</f>
        <v>0</v>
      </c>
      <c r="N84" s="12">
        <f>VLOOKUP(A:A,[1]TDSheet!$A:$O,15,0)</f>
        <v>30</v>
      </c>
      <c r="O84" s="12">
        <f>VLOOKUP(A:A,[1]TDSheet!$A:$W,23,0)</f>
        <v>0</v>
      </c>
      <c r="P84" s="12">
        <f>VLOOKUP(A:A,[3]TDSheet!$A:$C,3,0)</f>
        <v>0</v>
      </c>
      <c r="Q84" s="12"/>
      <c r="R84" s="12"/>
      <c r="S84" s="12"/>
      <c r="T84" s="14"/>
      <c r="U84" s="14"/>
      <c r="V84" s="12">
        <f t="shared" si="21"/>
        <v>4.5911999999999997</v>
      </c>
      <c r="W84" s="14">
        <v>10</v>
      </c>
      <c r="X84" s="15">
        <f t="shared" si="22"/>
        <v>9.7615002613695765</v>
      </c>
      <c r="Y84" s="12">
        <f t="shared" si="23"/>
        <v>1.0491810419933787</v>
      </c>
      <c r="Z84" s="12">
        <f>VLOOKUP(A:A,[1]TDSheet!$A:$Z,26,0)</f>
        <v>0</v>
      </c>
      <c r="AA84" s="12"/>
      <c r="AB84" s="12"/>
      <c r="AC84" s="12">
        <f>VLOOKUP(A:A,[1]TDSheet!$A:$AC,29,0)</f>
        <v>0</v>
      </c>
      <c r="AD84" s="12">
        <f>VLOOKUP(A:A,[1]TDSheet!$A:$AD,30,0)</f>
        <v>4.2424000000000008</v>
      </c>
      <c r="AE84" s="12">
        <f>VLOOKUP(A:A,[1]TDSheet!$A:$AE,31,0)</f>
        <v>2.1626000000000003</v>
      </c>
      <c r="AF84" s="12">
        <f>VLOOKUP(A:A,[4]TDSheet!$A:$D,4,0)</f>
        <v>2.0030000000000001</v>
      </c>
      <c r="AG84" s="12" t="str">
        <f>VLOOKUP(A:A,[1]TDSheet!$A:$AG,33,0)</f>
        <v>увел</v>
      </c>
      <c r="AH84" s="12">
        <f t="shared" si="24"/>
        <v>0</v>
      </c>
      <c r="AI84" s="12">
        <f t="shared" si="25"/>
        <v>0</v>
      </c>
      <c r="AJ84" s="12">
        <f t="shared" si="26"/>
        <v>10</v>
      </c>
      <c r="AK84" s="12">
        <f t="shared" si="27"/>
        <v>0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14</v>
      </c>
      <c r="C85" s="8">
        <v>867</v>
      </c>
      <c r="D85" s="8">
        <v>508</v>
      </c>
      <c r="E85" s="8">
        <v>327</v>
      </c>
      <c r="F85" s="8">
        <v>1043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332</v>
      </c>
      <c r="K85" s="12">
        <f t="shared" si="20"/>
        <v>-5</v>
      </c>
      <c r="L85" s="12">
        <f>VLOOKUP(A:A,[1]TDSheet!$A:$M,13,0)</f>
        <v>0</v>
      </c>
      <c r="M85" s="12">
        <f>VLOOKUP(A:A,[1]TDSheet!$A:$N,14,0)</f>
        <v>0</v>
      </c>
      <c r="N85" s="12">
        <f>VLOOKUP(A:A,[1]TDSheet!$A:$O,15,0)</f>
        <v>0</v>
      </c>
      <c r="O85" s="12">
        <f>VLOOKUP(A:A,[1]TDSheet!$A:$W,23,0)</f>
        <v>500</v>
      </c>
      <c r="P85" s="12">
        <f>VLOOKUP(A:A,[3]TDSheet!$A:$C,3,0)</f>
        <v>24</v>
      </c>
      <c r="Q85" s="12"/>
      <c r="R85" s="12"/>
      <c r="S85" s="12"/>
      <c r="T85" s="14"/>
      <c r="U85" s="14"/>
      <c r="V85" s="12">
        <f t="shared" si="21"/>
        <v>65.400000000000006</v>
      </c>
      <c r="W85" s="14"/>
      <c r="X85" s="15">
        <f t="shared" si="22"/>
        <v>23.593272171253819</v>
      </c>
      <c r="Y85" s="12">
        <f t="shared" si="23"/>
        <v>15.9480122324159</v>
      </c>
      <c r="Z85" s="12">
        <f>VLOOKUP(A:A,[1]TDSheet!$A:$Z,26,0)</f>
        <v>0</v>
      </c>
      <c r="AA85" s="12"/>
      <c r="AB85" s="12"/>
      <c r="AC85" s="12">
        <f>VLOOKUP(A:A,[1]TDSheet!$A:$AC,29,0)</f>
        <v>0</v>
      </c>
      <c r="AD85" s="12">
        <f>VLOOKUP(A:A,[1]TDSheet!$A:$AD,30,0)</f>
        <v>69.8</v>
      </c>
      <c r="AE85" s="12">
        <f>VLOOKUP(A:A,[1]TDSheet!$A:$AE,31,0)</f>
        <v>64.2</v>
      </c>
      <c r="AF85" s="12">
        <f>VLOOKUP(A:A,[4]TDSheet!$A:$D,4,0)</f>
        <v>91</v>
      </c>
      <c r="AG85" s="12" t="e">
        <f>VLOOKUP(A:A,[1]TDSheet!$A:$AG,33,0)</f>
        <v>#N/A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2.4000000000000004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95.366</v>
      </c>
      <c r="D86" s="8">
        <v>23.372</v>
      </c>
      <c r="E86" s="8">
        <v>77.427000000000007</v>
      </c>
      <c r="F86" s="8">
        <v>41.311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74.400000000000006</v>
      </c>
      <c r="K86" s="12">
        <f t="shared" si="20"/>
        <v>3.027000000000001</v>
      </c>
      <c r="L86" s="12">
        <f>VLOOKUP(A:A,[1]TDSheet!$A:$M,13,0)</f>
        <v>0</v>
      </c>
      <c r="M86" s="12">
        <f>VLOOKUP(A:A,[1]TDSheet!$A:$N,14,0)</f>
        <v>0</v>
      </c>
      <c r="N86" s="12">
        <f>VLOOKUP(A:A,[1]TDSheet!$A:$O,15,0)</f>
        <v>60</v>
      </c>
      <c r="O86" s="12">
        <f>VLOOKUP(A:A,[1]TDSheet!$A:$W,23,0)</f>
        <v>0</v>
      </c>
      <c r="P86" s="12">
        <f>VLOOKUP(A:A,[3]TDSheet!$A:$C,3,0)</f>
        <v>30</v>
      </c>
      <c r="Q86" s="12"/>
      <c r="R86" s="12"/>
      <c r="S86" s="12"/>
      <c r="T86" s="14">
        <v>20</v>
      </c>
      <c r="U86" s="14"/>
      <c r="V86" s="12">
        <f t="shared" si="21"/>
        <v>15.485400000000002</v>
      </c>
      <c r="W86" s="14">
        <v>30</v>
      </c>
      <c r="X86" s="15">
        <f t="shared" si="22"/>
        <v>9.7712038436204409</v>
      </c>
      <c r="Y86" s="12">
        <f t="shared" si="23"/>
        <v>2.6677386441422239</v>
      </c>
      <c r="Z86" s="12">
        <f>VLOOKUP(A:A,[1]TDSheet!$A:$Z,26,0)</f>
        <v>0</v>
      </c>
      <c r="AA86" s="12"/>
      <c r="AB86" s="12"/>
      <c r="AC86" s="12">
        <f>VLOOKUP(A:A,[1]TDSheet!$A:$AC,29,0)</f>
        <v>0</v>
      </c>
      <c r="AD86" s="12">
        <f>VLOOKUP(A:A,[1]TDSheet!$A:$AD,30,0)</f>
        <v>15.351400000000002</v>
      </c>
      <c r="AE86" s="12">
        <f>VLOOKUP(A:A,[1]TDSheet!$A:$AE,31,0)</f>
        <v>12.927399999999997</v>
      </c>
      <c r="AF86" s="12">
        <f>VLOOKUP(A:A,[4]TDSheet!$A:$D,4,0)</f>
        <v>12.622999999999999</v>
      </c>
      <c r="AG86" s="12" t="e">
        <f>VLOOKUP(A:A,[1]TDSheet!$A:$AG,33,0)</f>
        <v>#N/A</v>
      </c>
      <c r="AH86" s="12">
        <f t="shared" si="24"/>
        <v>20</v>
      </c>
      <c r="AI86" s="12">
        <f t="shared" si="25"/>
        <v>0</v>
      </c>
      <c r="AJ86" s="12">
        <f t="shared" si="26"/>
        <v>30</v>
      </c>
      <c r="AK86" s="12">
        <f t="shared" si="27"/>
        <v>30</v>
      </c>
      <c r="AL86" s="12"/>
      <c r="AM86" s="12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2007</v>
      </c>
      <c r="D87" s="8">
        <v>2575</v>
      </c>
      <c r="E87" s="8">
        <v>2850</v>
      </c>
      <c r="F87" s="8">
        <v>1697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2808</v>
      </c>
      <c r="K87" s="12">
        <f t="shared" si="20"/>
        <v>42</v>
      </c>
      <c r="L87" s="12">
        <f>VLOOKUP(A:A,[1]TDSheet!$A:$M,13,0)</f>
        <v>0</v>
      </c>
      <c r="M87" s="12">
        <f>VLOOKUP(A:A,[1]TDSheet!$A:$N,14,0)</f>
        <v>700</v>
      </c>
      <c r="N87" s="12">
        <f>VLOOKUP(A:A,[1]TDSheet!$A:$O,15,0)</f>
        <v>900</v>
      </c>
      <c r="O87" s="12">
        <f>VLOOKUP(A:A,[1]TDSheet!$A:$W,23,0)</f>
        <v>600</v>
      </c>
      <c r="P87" s="12">
        <f>VLOOKUP(A:A,[3]TDSheet!$A:$C,3,0)</f>
        <v>230</v>
      </c>
      <c r="Q87" s="12"/>
      <c r="R87" s="12"/>
      <c r="S87" s="12"/>
      <c r="T87" s="14"/>
      <c r="U87" s="14">
        <v>350</v>
      </c>
      <c r="V87" s="12">
        <f t="shared" si="21"/>
        <v>570</v>
      </c>
      <c r="W87" s="14">
        <v>800</v>
      </c>
      <c r="X87" s="15">
        <f t="shared" si="22"/>
        <v>8.8543859649122805</v>
      </c>
      <c r="Y87" s="12">
        <f t="shared" si="23"/>
        <v>2.9771929824561405</v>
      </c>
      <c r="Z87" s="12">
        <f>VLOOKUP(A:A,[1]TDSheet!$A:$Z,26,0)</f>
        <v>0</v>
      </c>
      <c r="AA87" s="12"/>
      <c r="AB87" s="12"/>
      <c r="AC87" s="12">
        <f>VLOOKUP(A:A,[1]TDSheet!$A:$AC,29,0)</f>
        <v>0</v>
      </c>
      <c r="AD87" s="12">
        <f>VLOOKUP(A:A,[1]TDSheet!$A:$AD,30,0)</f>
        <v>602.4</v>
      </c>
      <c r="AE87" s="12">
        <f>VLOOKUP(A:A,[1]TDSheet!$A:$AE,31,0)</f>
        <v>603</v>
      </c>
      <c r="AF87" s="12">
        <f>VLOOKUP(A:A,[4]TDSheet!$A:$D,4,0)</f>
        <v>627</v>
      </c>
      <c r="AG87" s="12" t="str">
        <f>VLOOKUP(A:A,[1]TDSheet!$A:$AG,33,0)</f>
        <v>???</v>
      </c>
      <c r="AH87" s="12">
        <f t="shared" si="24"/>
        <v>0</v>
      </c>
      <c r="AI87" s="12">
        <f t="shared" si="25"/>
        <v>140</v>
      </c>
      <c r="AJ87" s="12">
        <f t="shared" si="26"/>
        <v>320</v>
      </c>
      <c r="AK87" s="12">
        <f t="shared" si="27"/>
        <v>92</v>
      </c>
      <c r="AL87" s="12"/>
      <c r="AM87" s="12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1059</v>
      </c>
      <c r="D88" s="8">
        <v>1859</v>
      </c>
      <c r="E88" s="8">
        <v>1850</v>
      </c>
      <c r="F88" s="8">
        <v>1036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1823</v>
      </c>
      <c r="K88" s="12">
        <f t="shared" si="20"/>
        <v>27</v>
      </c>
      <c r="L88" s="12">
        <f>VLOOKUP(A:A,[1]TDSheet!$A:$M,13,0)</f>
        <v>0</v>
      </c>
      <c r="M88" s="12">
        <f>VLOOKUP(A:A,[1]TDSheet!$A:$N,14,0)</f>
        <v>500</v>
      </c>
      <c r="N88" s="12">
        <f>VLOOKUP(A:A,[1]TDSheet!$A:$O,15,0)</f>
        <v>400</v>
      </c>
      <c r="O88" s="12">
        <f>VLOOKUP(A:A,[1]TDSheet!$A:$W,23,0)</f>
        <v>300</v>
      </c>
      <c r="P88" s="12">
        <f>VLOOKUP(A:A,[3]TDSheet!$A:$C,3,0)</f>
        <v>300</v>
      </c>
      <c r="Q88" s="12"/>
      <c r="R88" s="12"/>
      <c r="S88" s="12"/>
      <c r="T88" s="14">
        <v>400</v>
      </c>
      <c r="U88" s="14">
        <v>100</v>
      </c>
      <c r="V88" s="12">
        <f t="shared" si="21"/>
        <v>370</v>
      </c>
      <c r="W88" s="14">
        <v>500</v>
      </c>
      <c r="X88" s="15">
        <f t="shared" si="22"/>
        <v>8.7459459459459463</v>
      </c>
      <c r="Y88" s="12">
        <f t="shared" si="23"/>
        <v>2.8</v>
      </c>
      <c r="Z88" s="12">
        <f>VLOOKUP(A:A,[1]TDSheet!$A:$Z,26,0)</f>
        <v>0</v>
      </c>
      <c r="AA88" s="12"/>
      <c r="AB88" s="12"/>
      <c r="AC88" s="12">
        <f>VLOOKUP(A:A,[1]TDSheet!$A:$AC,29,0)</f>
        <v>0</v>
      </c>
      <c r="AD88" s="12">
        <f>VLOOKUP(A:A,[1]TDSheet!$A:$AD,30,0)</f>
        <v>358.8</v>
      </c>
      <c r="AE88" s="12">
        <f>VLOOKUP(A:A,[1]TDSheet!$A:$AE,31,0)</f>
        <v>380.4</v>
      </c>
      <c r="AF88" s="12">
        <f>VLOOKUP(A:A,[4]TDSheet!$A:$D,4,0)</f>
        <v>459</v>
      </c>
      <c r="AG88" s="12" t="e">
        <f>VLOOKUP(A:A,[1]TDSheet!$A:$AG,33,0)</f>
        <v>#N/A</v>
      </c>
      <c r="AH88" s="12">
        <f t="shared" si="24"/>
        <v>160</v>
      </c>
      <c r="AI88" s="12">
        <f t="shared" si="25"/>
        <v>40</v>
      </c>
      <c r="AJ88" s="12">
        <f t="shared" si="26"/>
        <v>200</v>
      </c>
      <c r="AK88" s="12">
        <f t="shared" si="27"/>
        <v>120</v>
      </c>
      <c r="AL88" s="12"/>
      <c r="AM88" s="12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279.7</v>
      </c>
      <c r="D89" s="8">
        <v>591.84199999999998</v>
      </c>
      <c r="E89" s="8">
        <v>623.60299999999995</v>
      </c>
      <c r="F89" s="8">
        <v>236.001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619.58500000000004</v>
      </c>
      <c r="K89" s="12">
        <f t="shared" si="20"/>
        <v>4.0179999999999154</v>
      </c>
      <c r="L89" s="12">
        <f>VLOOKUP(A:A,[1]TDSheet!$A:$M,13,0)</f>
        <v>0</v>
      </c>
      <c r="M89" s="12">
        <f>VLOOKUP(A:A,[1]TDSheet!$A:$N,14,0)</f>
        <v>100</v>
      </c>
      <c r="N89" s="12">
        <f>VLOOKUP(A:A,[1]TDSheet!$A:$O,15,0)</f>
        <v>60</v>
      </c>
      <c r="O89" s="12">
        <f>VLOOKUP(A:A,[1]TDSheet!$A:$W,23,0)</f>
        <v>100</v>
      </c>
      <c r="P89" s="12">
        <f>VLOOKUP(A:A,[3]TDSheet!$A:$C,3,0)</f>
        <v>140</v>
      </c>
      <c r="Q89" s="12"/>
      <c r="R89" s="12"/>
      <c r="S89" s="12"/>
      <c r="T89" s="14">
        <v>100</v>
      </c>
      <c r="U89" s="14">
        <v>30</v>
      </c>
      <c r="V89" s="12">
        <f t="shared" si="21"/>
        <v>83.010799999999989</v>
      </c>
      <c r="W89" s="14">
        <v>120</v>
      </c>
      <c r="X89" s="15">
        <f t="shared" si="22"/>
        <v>8.9867944893917429</v>
      </c>
      <c r="Y89" s="12">
        <f t="shared" si="23"/>
        <v>2.8430156076076853</v>
      </c>
      <c r="Z89" s="12">
        <f>VLOOKUP(A:A,[1]TDSheet!$A:$Z,26,0)</f>
        <v>208.54900000000001</v>
      </c>
      <c r="AA89" s="12"/>
      <c r="AB89" s="12"/>
      <c r="AC89" s="12">
        <f>VLOOKUP(A:A,[1]TDSheet!$A:$AC,29,0)</f>
        <v>0</v>
      </c>
      <c r="AD89" s="12">
        <f>VLOOKUP(A:A,[1]TDSheet!$A:$AD,30,0)</f>
        <v>75.017400000000009</v>
      </c>
      <c r="AE89" s="12">
        <f>VLOOKUP(A:A,[1]TDSheet!$A:$AE,31,0)</f>
        <v>78.328000000000003</v>
      </c>
      <c r="AF89" s="12">
        <f>VLOOKUP(A:A,[4]TDSheet!$A:$D,4,0)</f>
        <v>90.491</v>
      </c>
      <c r="AG89" s="12" t="e">
        <f>VLOOKUP(A:A,[1]TDSheet!$A:$AG,33,0)</f>
        <v>#N/A</v>
      </c>
      <c r="AH89" s="12">
        <f t="shared" si="24"/>
        <v>100</v>
      </c>
      <c r="AI89" s="12">
        <f t="shared" si="25"/>
        <v>30</v>
      </c>
      <c r="AJ89" s="12">
        <f t="shared" si="26"/>
        <v>120</v>
      </c>
      <c r="AK89" s="12">
        <f t="shared" si="27"/>
        <v>140</v>
      </c>
      <c r="AL89" s="12"/>
      <c r="AM89" s="12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240.22</v>
      </c>
      <c r="D90" s="8">
        <v>402.012</v>
      </c>
      <c r="E90" s="8">
        <v>442.31799999999998</v>
      </c>
      <c r="F90" s="8">
        <v>193.15199999999999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439.37900000000002</v>
      </c>
      <c r="K90" s="12">
        <f t="shared" si="20"/>
        <v>2.9389999999999645</v>
      </c>
      <c r="L90" s="12">
        <f>VLOOKUP(A:A,[1]TDSheet!$A:$M,13,0)</f>
        <v>0</v>
      </c>
      <c r="M90" s="12">
        <f>VLOOKUP(A:A,[1]TDSheet!$A:$N,14,0)</f>
        <v>50</v>
      </c>
      <c r="N90" s="12">
        <f>VLOOKUP(A:A,[1]TDSheet!$A:$O,15,0)</f>
        <v>50</v>
      </c>
      <c r="O90" s="12">
        <f>VLOOKUP(A:A,[1]TDSheet!$A:$W,23,0)</f>
        <v>100</v>
      </c>
      <c r="P90" s="12">
        <f>VLOOKUP(A:A,[3]TDSheet!$A:$C,3,0)</f>
        <v>20</v>
      </c>
      <c r="Q90" s="12"/>
      <c r="R90" s="12"/>
      <c r="S90" s="12"/>
      <c r="T90" s="14">
        <v>100</v>
      </c>
      <c r="U90" s="14"/>
      <c r="V90" s="12">
        <f t="shared" si="21"/>
        <v>67.256</v>
      </c>
      <c r="W90" s="14">
        <v>110</v>
      </c>
      <c r="X90" s="15">
        <f t="shared" si="22"/>
        <v>8.9680028547638884</v>
      </c>
      <c r="Y90" s="12">
        <f t="shared" si="23"/>
        <v>2.8718924705602471</v>
      </c>
      <c r="Z90" s="12">
        <f>VLOOKUP(A:A,[1]TDSheet!$A:$Z,26,0)</f>
        <v>106.038</v>
      </c>
      <c r="AA90" s="12"/>
      <c r="AB90" s="12"/>
      <c r="AC90" s="12">
        <f>VLOOKUP(A:A,[1]TDSheet!$A:$AC,29,0)</f>
        <v>0</v>
      </c>
      <c r="AD90" s="12">
        <f>VLOOKUP(A:A,[1]TDSheet!$A:$AD,30,0)</f>
        <v>61.846199999999996</v>
      </c>
      <c r="AE90" s="12">
        <f>VLOOKUP(A:A,[1]TDSheet!$A:$AE,31,0)</f>
        <v>61.398199999999996</v>
      </c>
      <c r="AF90" s="12">
        <f>VLOOKUP(A:A,[4]TDSheet!$A:$D,4,0)</f>
        <v>75.067999999999998</v>
      </c>
      <c r="AG90" s="12" t="e">
        <f>VLOOKUP(A:A,[1]TDSheet!$A:$AG,33,0)</f>
        <v>#N/A</v>
      </c>
      <c r="AH90" s="12">
        <f t="shared" si="24"/>
        <v>100</v>
      </c>
      <c r="AI90" s="12">
        <f t="shared" si="25"/>
        <v>0</v>
      </c>
      <c r="AJ90" s="12">
        <f t="shared" si="26"/>
        <v>110</v>
      </c>
      <c r="AK90" s="12">
        <f t="shared" si="27"/>
        <v>20</v>
      </c>
      <c r="AL90" s="12"/>
      <c r="AM90" s="12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497.298</v>
      </c>
      <c r="D91" s="8">
        <v>769.65</v>
      </c>
      <c r="E91" s="8">
        <v>827.96900000000005</v>
      </c>
      <c r="F91" s="8">
        <v>417.44600000000003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830.01599999999996</v>
      </c>
      <c r="K91" s="12">
        <f t="shared" si="20"/>
        <v>-2.0469999999999118</v>
      </c>
      <c r="L91" s="12">
        <f>VLOOKUP(A:A,[1]TDSheet!$A:$M,13,0)</f>
        <v>0</v>
      </c>
      <c r="M91" s="12">
        <f>VLOOKUP(A:A,[1]TDSheet!$A:$N,14,0)</f>
        <v>100</v>
      </c>
      <c r="N91" s="12">
        <f>VLOOKUP(A:A,[1]TDSheet!$A:$O,15,0)</f>
        <v>0</v>
      </c>
      <c r="O91" s="12">
        <f>VLOOKUP(A:A,[1]TDSheet!$A:$W,23,0)</f>
        <v>100</v>
      </c>
      <c r="P91" s="12">
        <f>VLOOKUP(A:A,[3]TDSheet!$A:$C,3,0)</f>
        <v>120</v>
      </c>
      <c r="Q91" s="12"/>
      <c r="R91" s="12"/>
      <c r="S91" s="12"/>
      <c r="T91" s="14">
        <v>250</v>
      </c>
      <c r="U91" s="14">
        <v>60</v>
      </c>
      <c r="V91" s="12">
        <f t="shared" si="21"/>
        <v>124.13340000000001</v>
      </c>
      <c r="W91" s="14">
        <v>180</v>
      </c>
      <c r="X91" s="15">
        <f t="shared" si="22"/>
        <v>8.9214184095497249</v>
      </c>
      <c r="Y91" s="12">
        <f t="shared" si="23"/>
        <v>3.3628821896443664</v>
      </c>
      <c r="Z91" s="12">
        <f>VLOOKUP(A:A,[1]TDSheet!$A:$Z,26,0)</f>
        <v>207.30199999999999</v>
      </c>
      <c r="AA91" s="12"/>
      <c r="AB91" s="12"/>
      <c r="AC91" s="12">
        <f>VLOOKUP(A:A,[1]TDSheet!$A:$AC,29,0)</f>
        <v>0</v>
      </c>
      <c r="AD91" s="12">
        <f>VLOOKUP(A:A,[1]TDSheet!$A:$AD,30,0)</f>
        <v>127.62080000000003</v>
      </c>
      <c r="AE91" s="12">
        <f>VLOOKUP(A:A,[1]TDSheet!$A:$AE,31,0)</f>
        <v>128.61880000000002</v>
      </c>
      <c r="AF91" s="12">
        <f>VLOOKUP(A:A,[4]TDSheet!$A:$D,4,0)</f>
        <v>169.023</v>
      </c>
      <c r="AG91" s="12" t="e">
        <f>VLOOKUP(A:A,[1]TDSheet!$A:$AG,33,0)</f>
        <v>#N/A</v>
      </c>
      <c r="AH91" s="12">
        <f t="shared" si="24"/>
        <v>250</v>
      </c>
      <c r="AI91" s="12">
        <f t="shared" si="25"/>
        <v>60</v>
      </c>
      <c r="AJ91" s="12">
        <f t="shared" si="26"/>
        <v>180</v>
      </c>
      <c r="AK91" s="12">
        <f t="shared" si="27"/>
        <v>120</v>
      </c>
      <c r="AL91" s="12"/>
      <c r="AM91" s="12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390.98099999999999</v>
      </c>
      <c r="D92" s="8">
        <v>462.65800000000002</v>
      </c>
      <c r="E92" s="8">
        <v>541.03899999999999</v>
      </c>
      <c r="F92" s="8">
        <v>298.048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541.64099999999996</v>
      </c>
      <c r="K92" s="12">
        <f t="shared" si="20"/>
        <v>-0.60199999999997544</v>
      </c>
      <c r="L92" s="12">
        <f>VLOOKUP(A:A,[1]TDSheet!$A:$M,13,0)</f>
        <v>0</v>
      </c>
      <c r="M92" s="12">
        <f>VLOOKUP(A:A,[1]TDSheet!$A:$N,14,0)</f>
        <v>70</v>
      </c>
      <c r="N92" s="12">
        <f>VLOOKUP(A:A,[1]TDSheet!$A:$O,15,0)</f>
        <v>0</v>
      </c>
      <c r="O92" s="12">
        <f>VLOOKUP(A:A,[1]TDSheet!$A:$W,23,0)</f>
        <v>120</v>
      </c>
      <c r="P92" s="12">
        <f>VLOOKUP(A:A,[3]TDSheet!$A:$C,3,0)</f>
        <v>0</v>
      </c>
      <c r="Q92" s="12"/>
      <c r="R92" s="12"/>
      <c r="S92" s="12"/>
      <c r="T92" s="14">
        <v>120</v>
      </c>
      <c r="U92" s="14">
        <v>50</v>
      </c>
      <c r="V92" s="12">
        <f t="shared" si="21"/>
        <v>87.14</v>
      </c>
      <c r="W92" s="14">
        <v>120</v>
      </c>
      <c r="X92" s="15">
        <f t="shared" si="22"/>
        <v>8.9287124168005505</v>
      </c>
      <c r="Y92" s="12">
        <f t="shared" si="23"/>
        <v>3.4203350929538674</v>
      </c>
      <c r="Z92" s="12">
        <f>VLOOKUP(A:A,[1]TDSheet!$A:$Z,26,0)</f>
        <v>105.339</v>
      </c>
      <c r="AA92" s="12"/>
      <c r="AB92" s="12"/>
      <c r="AC92" s="12">
        <f>VLOOKUP(A:A,[1]TDSheet!$A:$AC,29,0)</f>
        <v>0</v>
      </c>
      <c r="AD92" s="12">
        <f>VLOOKUP(A:A,[1]TDSheet!$A:$AD,30,0)</f>
        <v>95.168199999999999</v>
      </c>
      <c r="AE92" s="12">
        <f>VLOOKUP(A:A,[1]TDSheet!$A:$AE,31,0)</f>
        <v>89.4816</v>
      </c>
      <c r="AF92" s="12">
        <f>VLOOKUP(A:A,[4]TDSheet!$A:$D,4,0)</f>
        <v>99.98</v>
      </c>
      <c r="AG92" s="12" t="e">
        <f>VLOOKUP(A:A,[1]TDSheet!$A:$AG,33,0)</f>
        <v>#N/A</v>
      </c>
      <c r="AH92" s="12">
        <f t="shared" si="24"/>
        <v>120</v>
      </c>
      <c r="AI92" s="12">
        <f t="shared" si="25"/>
        <v>50</v>
      </c>
      <c r="AJ92" s="12">
        <f t="shared" si="26"/>
        <v>120</v>
      </c>
      <c r="AK92" s="12">
        <f t="shared" si="27"/>
        <v>0</v>
      </c>
      <c r="AL92" s="12"/>
      <c r="AM92" s="12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38</v>
      </c>
      <c r="D93" s="8"/>
      <c r="E93" s="8">
        <v>27</v>
      </c>
      <c r="F93" s="8">
        <v>11</v>
      </c>
      <c r="G93" s="1">
        <f>VLOOKUP(A:A,[1]TDSheet!$A:$G,7,0)</f>
        <v>0</v>
      </c>
      <c r="H93" s="1">
        <f>VLOOKUP(A:A,[1]TDSheet!$A:$H,8,0)</f>
        <v>0</v>
      </c>
      <c r="I93" s="1">
        <f>VLOOKUP(A:A,[1]TDSheet!$A:$I,9,0)</f>
        <v>40</v>
      </c>
      <c r="J93" s="12">
        <f>VLOOKUP(A:A,[2]TDSheet!$A:$F,6,0)</f>
        <v>34</v>
      </c>
      <c r="K93" s="12">
        <f t="shared" si="20"/>
        <v>-7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VLOOKUP(A:A,[1]TDSheet!$A:$O,15,0)</f>
        <v>0</v>
      </c>
      <c r="O93" s="12">
        <f>VLOOKUP(A:A,[1]TDSheet!$A:$W,23,0)</f>
        <v>0</v>
      </c>
      <c r="P93" s="12">
        <f>VLOOKUP(A:A,[3]TDSheet!$A:$C,3,0)</f>
        <v>118</v>
      </c>
      <c r="Q93" s="12"/>
      <c r="R93" s="12"/>
      <c r="S93" s="12"/>
      <c r="T93" s="14"/>
      <c r="U93" s="14"/>
      <c r="V93" s="12">
        <f t="shared" si="21"/>
        <v>5.4</v>
      </c>
      <c r="W93" s="14"/>
      <c r="X93" s="15">
        <f t="shared" si="22"/>
        <v>2.0370370370370368</v>
      </c>
      <c r="Y93" s="12">
        <f t="shared" si="23"/>
        <v>2.0370370370370368</v>
      </c>
      <c r="Z93" s="12">
        <f>VLOOKUP(A:A,[1]TDSheet!$A:$Z,26,0)</f>
        <v>0</v>
      </c>
      <c r="AA93" s="12"/>
      <c r="AB93" s="12"/>
      <c r="AC93" s="12">
        <f>VLOOKUP(A:A,[1]TDSheet!$A:$AC,29,0)</f>
        <v>0</v>
      </c>
      <c r="AD93" s="12">
        <f>VLOOKUP(A:A,[1]TDSheet!$A:$AD,30,0)</f>
        <v>5.6</v>
      </c>
      <c r="AE93" s="12">
        <f>VLOOKUP(A:A,[1]TDSheet!$A:$AE,31,0)</f>
        <v>3.4</v>
      </c>
      <c r="AF93" s="12">
        <f>VLOOKUP(A:A,[4]TDSheet!$A:$D,4,0)</f>
        <v>9</v>
      </c>
      <c r="AG93" s="19" t="s">
        <v>152</v>
      </c>
      <c r="AH93" s="12">
        <f t="shared" si="24"/>
        <v>0</v>
      </c>
      <c r="AI93" s="12">
        <f t="shared" si="25"/>
        <v>0</v>
      </c>
      <c r="AJ93" s="12">
        <f t="shared" si="26"/>
        <v>0</v>
      </c>
      <c r="AK93" s="12">
        <f t="shared" si="27"/>
        <v>0</v>
      </c>
      <c r="AL93" s="12"/>
      <c r="AM93" s="12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24</v>
      </c>
      <c r="D94" s="8">
        <v>88</v>
      </c>
      <c r="E94" s="8">
        <v>25</v>
      </c>
      <c r="F94" s="8">
        <v>13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32</v>
      </c>
      <c r="K94" s="12">
        <f t="shared" si="20"/>
        <v>-7</v>
      </c>
      <c r="L94" s="12">
        <f>VLOOKUP(A:A,[1]TDSheet!$A:$M,13,0)</f>
        <v>0</v>
      </c>
      <c r="M94" s="12">
        <f>VLOOKUP(A:A,[1]TDSheet!$A:$N,14,0)</f>
        <v>0</v>
      </c>
      <c r="N94" s="12">
        <f>VLOOKUP(A:A,[1]TDSheet!$A:$O,15,0)</f>
        <v>100</v>
      </c>
      <c r="O94" s="12">
        <f>VLOOKUP(A:A,[1]TDSheet!$A:$W,23,0)</f>
        <v>0</v>
      </c>
      <c r="P94" s="12">
        <f>VLOOKUP(A:A,[3]TDSheet!$A:$C,3,0)</f>
        <v>0</v>
      </c>
      <c r="Q94" s="12"/>
      <c r="R94" s="12"/>
      <c r="S94" s="12"/>
      <c r="T94" s="14"/>
      <c r="U94" s="14"/>
      <c r="V94" s="12">
        <f t="shared" si="21"/>
        <v>5</v>
      </c>
      <c r="W94" s="14"/>
      <c r="X94" s="15">
        <f t="shared" si="22"/>
        <v>22.6</v>
      </c>
      <c r="Y94" s="12">
        <f t="shared" si="23"/>
        <v>2.6</v>
      </c>
      <c r="Z94" s="12">
        <f>VLOOKUP(A:A,[1]TDSheet!$A:$Z,26,0)</f>
        <v>0</v>
      </c>
      <c r="AA94" s="12"/>
      <c r="AB94" s="12"/>
      <c r="AC94" s="12">
        <f>VLOOKUP(A:A,[1]TDSheet!$A:$AC,29,0)</f>
        <v>0</v>
      </c>
      <c r="AD94" s="12">
        <f>VLOOKUP(A:A,[1]TDSheet!$A:$AD,30,0)</f>
        <v>4.4000000000000004</v>
      </c>
      <c r="AE94" s="12">
        <f>VLOOKUP(A:A,[1]TDSheet!$A:$AE,31,0)</f>
        <v>3.4</v>
      </c>
      <c r="AF94" s="12">
        <v>0</v>
      </c>
      <c r="AG94" s="12" t="str">
        <f>VLOOKUP(A:A,[1]TDSheet!$A:$AG,33,0)</f>
        <v>ф</v>
      </c>
      <c r="AH94" s="12">
        <f t="shared" si="24"/>
        <v>0</v>
      </c>
      <c r="AI94" s="12">
        <f t="shared" si="25"/>
        <v>0</v>
      </c>
      <c r="AJ94" s="12">
        <f t="shared" si="26"/>
        <v>0</v>
      </c>
      <c r="AK94" s="12">
        <f t="shared" si="27"/>
        <v>0</v>
      </c>
      <c r="AL94" s="12"/>
      <c r="AM94" s="12"/>
    </row>
    <row r="95" spans="1:39" s="1" customFormat="1" ht="11.1" customHeight="1" outlineLevel="1" x14ac:dyDescent="0.2">
      <c r="A95" s="7" t="s">
        <v>98</v>
      </c>
      <c r="B95" s="7" t="s">
        <v>14</v>
      </c>
      <c r="C95" s="8"/>
      <c r="D95" s="8">
        <v>112</v>
      </c>
      <c r="E95" s="8">
        <v>18</v>
      </c>
      <c r="F95" s="8">
        <v>18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29</v>
      </c>
      <c r="K95" s="12">
        <f t="shared" si="20"/>
        <v>-11</v>
      </c>
      <c r="L95" s="12">
        <f>VLOOKUP(A:A,[1]TDSheet!$A:$M,13,0)</f>
        <v>0</v>
      </c>
      <c r="M95" s="12">
        <f>VLOOKUP(A:A,[1]TDSheet!$A:$N,14,0)</f>
        <v>10</v>
      </c>
      <c r="N95" s="12">
        <f>VLOOKUP(A:A,[1]TDSheet!$A:$O,15,0)</f>
        <v>100</v>
      </c>
      <c r="O95" s="12">
        <f>VLOOKUP(A:A,[1]TDSheet!$A:$W,23,0)</f>
        <v>0</v>
      </c>
      <c r="P95" s="12">
        <f>VLOOKUP(A:A,[3]TDSheet!$A:$C,3,0)</f>
        <v>30</v>
      </c>
      <c r="Q95" s="12"/>
      <c r="R95" s="12"/>
      <c r="S95" s="12"/>
      <c r="T95" s="14"/>
      <c r="U95" s="14"/>
      <c r="V95" s="12">
        <f t="shared" si="21"/>
        <v>3.6</v>
      </c>
      <c r="W95" s="14"/>
      <c r="X95" s="15">
        <f t="shared" si="22"/>
        <v>35.555555555555557</v>
      </c>
      <c r="Y95" s="12">
        <f t="shared" si="23"/>
        <v>5</v>
      </c>
      <c r="Z95" s="12">
        <f>VLOOKUP(A:A,[1]TDSheet!$A:$Z,26,0)</f>
        <v>0</v>
      </c>
      <c r="AA95" s="12"/>
      <c r="AB95" s="12"/>
      <c r="AC95" s="12">
        <f>VLOOKUP(A:A,[1]TDSheet!$A:$AC,29,0)</f>
        <v>0</v>
      </c>
      <c r="AD95" s="12">
        <f>VLOOKUP(A:A,[1]TDSheet!$A:$AD,30,0)</f>
        <v>0.6</v>
      </c>
      <c r="AE95" s="12">
        <f>VLOOKUP(A:A,[1]TDSheet!$A:$AE,31,0)</f>
        <v>0</v>
      </c>
      <c r="AF95" s="12">
        <f>VLOOKUP(A:A,[4]TDSheet!$A:$D,4,0)</f>
        <v>5</v>
      </c>
      <c r="AG95" s="12" t="str">
        <f>VLOOKUP(A:A,[1]TDSheet!$A:$AG,33,0)</f>
        <v>ф</v>
      </c>
      <c r="AH95" s="12">
        <f t="shared" si="24"/>
        <v>0</v>
      </c>
      <c r="AI95" s="12">
        <f t="shared" si="25"/>
        <v>0</v>
      </c>
      <c r="AJ95" s="12">
        <f t="shared" si="26"/>
        <v>0</v>
      </c>
      <c r="AK95" s="12">
        <f t="shared" si="27"/>
        <v>18</v>
      </c>
      <c r="AL95" s="12"/>
      <c r="AM95" s="12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30</v>
      </c>
      <c r="D96" s="8">
        <v>114</v>
      </c>
      <c r="E96" s="8">
        <v>23</v>
      </c>
      <c r="F96" s="8">
        <v>34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31</v>
      </c>
      <c r="K96" s="12">
        <f t="shared" si="20"/>
        <v>-8</v>
      </c>
      <c r="L96" s="12">
        <f>VLOOKUP(A:A,[1]TDSheet!$A:$M,13,0)</f>
        <v>0</v>
      </c>
      <c r="M96" s="12">
        <f>VLOOKUP(A:A,[1]TDSheet!$A:$N,14,0)</f>
        <v>10</v>
      </c>
      <c r="N96" s="12">
        <f>VLOOKUP(A:A,[1]TDSheet!$A:$O,15,0)</f>
        <v>100</v>
      </c>
      <c r="O96" s="12">
        <f>VLOOKUP(A:A,[1]TDSheet!$A:$W,23,0)</f>
        <v>0</v>
      </c>
      <c r="P96" s="12">
        <f>VLOOKUP(A:A,[3]TDSheet!$A:$C,3,0)</f>
        <v>30</v>
      </c>
      <c r="Q96" s="12"/>
      <c r="R96" s="12"/>
      <c r="S96" s="12"/>
      <c r="T96" s="14"/>
      <c r="U96" s="14"/>
      <c r="V96" s="12">
        <f t="shared" si="21"/>
        <v>4.5999999999999996</v>
      </c>
      <c r="W96" s="14"/>
      <c r="X96" s="15">
        <f t="shared" si="22"/>
        <v>31.304347826086961</v>
      </c>
      <c r="Y96" s="12">
        <f t="shared" si="23"/>
        <v>7.3913043478260878</v>
      </c>
      <c r="Z96" s="12">
        <f>VLOOKUP(A:A,[1]TDSheet!$A:$Z,26,0)</f>
        <v>0</v>
      </c>
      <c r="AA96" s="12"/>
      <c r="AB96" s="12"/>
      <c r="AC96" s="12">
        <f>VLOOKUP(A:A,[1]TDSheet!$A:$AC,29,0)</f>
        <v>0</v>
      </c>
      <c r="AD96" s="12">
        <f>VLOOKUP(A:A,[1]TDSheet!$A:$AD,30,0)</f>
        <v>6.8</v>
      </c>
      <c r="AE96" s="12">
        <f>VLOOKUP(A:A,[1]TDSheet!$A:$AE,31,0)</f>
        <v>6.6</v>
      </c>
      <c r="AF96" s="12">
        <f>VLOOKUP(A:A,[4]TDSheet!$A:$D,4,0)</f>
        <v>4</v>
      </c>
      <c r="AG96" s="12" t="str">
        <f>VLOOKUP(A:A,[1]TDSheet!$A:$AG,33,0)</f>
        <v>ф</v>
      </c>
      <c r="AH96" s="12">
        <f t="shared" si="24"/>
        <v>0</v>
      </c>
      <c r="AI96" s="12">
        <f t="shared" si="25"/>
        <v>0</v>
      </c>
      <c r="AJ96" s="12">
        <f t="shared" si="26"/>
        <v>0</v>
      </c>
      <c r="AK96" s="12">
        <f t="shared" si="27"/>
        <v>18</v>
      </c>
      <c r="AL96" s="12"/>
      <c r="AM96" s="12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237.32499999999999</v>
      </c>
      <c r="D97" s="8">
        <v>173.71700000000001</v>
      </c>
      <c r="E97" s="8">
        <v>246.309</v>
      </c>
      <c r="F97" s="8">
        <v>160.726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246.874</v>
      </c>
      <c r="K97" s="12">
        <f t="shared" si="20"/>
        <v>-0.56499999999999773</v>
      </c>
      <c r="L97" s="12">
        <f>VLOOKUP(A:A,[1]TDSheet!$A:$M,13,0)</f>
        <v>0</v>
      </c>
      <c r="M97" s="12">
        <f>VLOOKUP(A:A,[1]TDSheet!$A:$N,14,0)</f>
        <v>70</v>
      </c>
      <c r="N97" s="12">
        <f>VLOOKUP(A:A,[1]TDSheet!$A:$O,15,0)</f>
        <v>30</v>
      </c>
      <c r="O97" s="12">
        <f>VLOOKUP(A:A,[1]TDSheet!$A:$W,23,0)</f>
        <v>0</v>
      </c>
      <c r="P97" s="12">
        <f>VLOOKUP(A:A,[3]TDSheet!$A:$C,3,0)</f>
        <v>24</v>
      </c>
      <c r="Q97" s="12"/>
      <c r="R97" s="12"/>
      <c r="S97" s="12"/>
      <c r="T97" s="14">
        <v>80</v>
      </c>
      <c r="U97" s="14">
        <v>30</v>
      </c>
      <c r="V97" s="12">
        <f t="shared" si="21"/>
        <v>49.261800000000001</v>
      </c>
      <c r="W97" s="14">
        <v>60</v>
      </c>
      <c r="X97" s="15">
        <f t="shared" si="22"/>
        <v>8.7436106679008887</v>
      </c>
      <c r="Y97" s="12">
        <f t="shared" si="23"/>
        <v>3.2626903604821584</v>
      </c>
      <c r="Z97" s="12">
        <f>VLOOKUP(A:A,[1]TDSheet!$A:$Z,26,0)</f>
        <v>0</v>
      </c>
      <c r="AA97" s="12"/>
      <c r="AB97" s="12"/>
      <c r="AC97" s="12">
        <f>VLOOKUP(A:A,[1]TDSheet!$A:$AC,29,0)</f>
        <v>0</v>
      </c>
      <c r="AD97" s="12">
        <f>VLOOKUP(A:A,[1]TDSheet!$A:$AD,30,0)</f>
        <v>59.054400000000008</v>
      </c>
      <c r="AE97" s="12">
        <f>VLOOKUP(A:A,[1]TDSheet!$A:$AE,31,0)</f>
        <v>52.422600000000003</v>
      </c>
      <c r="AF97" s="12">
        <f>VLOOKUP(A:A,[4]TDSheet!$A:$D,4,0)</f>
        <v>62.978000000000002</v>
      </c>
      <c r="AG97" s="12" t="e">
        <f>VLOOKUP(A:A,[1]TDSheet!$A:$AG,33,0)</f>
        <v>#N/A</v>
      </c>
      <c r="AH97" s="12">
        <f t="shared" si="24"/>
        <v>80</v>
      </c>
      <c r="AI97" s="12">
        <f t="shared" si="25"/>
        <v>30</v>
      </c>
      <c r="AJ97" s="12">
        <f t="shared" si="26"/>
        <v>60</v>
      </c>
      <c r="AK97" s="12">
        <f t="shared" si="27"/>
        <v>24</v>
      </c>
      <c r="AL97" s="12"/>
      <c r="AM97" s="12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446</v>
      </c>
      <c r="D98" s="8">
        <v>815</v>
      </c>
      <c r="E98" s="8">
        <v>117</v>
      </c>
      <c r="F98" s="8">
        <v>1141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112</v>
      </c>
      <c r="K98" s="12">
        <f t="shared" si="20"/>
        <v>5</v>
      </c>
      <c r="L98" s="12">
        <f>VLOOKUP(A:A,[1]TDSheet!$A:$M,13,0)</f>
        <v>0</v>
      </c>
      <c r="M98" s="12">
        <f>VLOOKUP(A:A,[1]TDSheet!$A:$N,14,0)</f>
        <v>0</v>
      </c>
      <c r="N98" s="12">
        <f>VLOOKUP(A:A,[1]TDSheet!$A:$O,15,0)</f>
        <v>0</v>
      </c>
      <c r="O98" s="12">
        <f>VLOOKUP(A:A,[1]TDSheet!$A:$W,23,0)</f>
        <v>0</v>
      </c>
      <c r="P98" s="12">
        <f>VLOOKUP(A:A,[3]TDSheet!$A:$C,3,0)</f>
        <v>0</v>
      </c>
      <c r="Q98" s="12"/>
      <c r="R98" s="12"/>
      <c r="S98" s="12"/>
      <c r="T98" s="14"/>
      <c r="U98" s="14"/>
      <c r="V98" s="12">
        <f t="shared" si="21"/>
        <v>23.4</v>
      </c>
      <c r="W98" s="14"/>
      <c r="X98" s="15">
        <f t="shared" si="22"/>
        <v>48.760683760683762</v>
      </c>
      <c r="Y98" s="12">
        <f t="shared" si="23"/>
        <v>48.760683760683762</v>
      </c>
      <c r="Z98" s="12">
        <f>VLOOKUP(A:A,[1]TDSheet!$A:$Z,26,0)</f>
        <v>0</v>
      </c>
      <c r="AA98" s="12"/>
      <c r="AB98" s="12"/>
      <c r="AC98" s="12">
        <f>VLOOKUP(A:A,[1]TDSheet!$A:$AC,29,0)</f>
        <v>0</v>
      </c>
      <c r="AD98" s="12">
        <f>VLOOKUP(A:A,[1]TDSheet!$A:$AD,30,0)</f>
        <v>59.2</v>
      </c>
      <c r="AE98" s="12">
        <f>VLOOKUP(A:A,[1]TDSheet!$A:$AE,31,0)</f>
        <v>55.2</v>
      </c>
      <c r="AF98" s="12">
        <f>VLOOKUP(A:A,[4]TDSheet!$A:$D,4,0)</f>
        <v>21</v>
      </c>
      <c r="AG98" s="19" t="s">
        <v>151</v>
      </c>
      <c r="AH98" s="12">
        <f t="shared" si="24"/>
        <v>0</v>
      </c>
      <c r="AI98" s="12">
        <f t="shared" si="25"/>
        <v>0</v>
      </c>
      <c r="AJ98" s="12">
        <f t="shared" si="26"/>
        <v>0</v>
      </c>
      <c r="AK98" s="12">
        <f t="shared" si="27"/>
        <v>0</v>
      </c>
      <c r="AL98" s="12"/>
      <c r="AM98" s="12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56.738</v>
      </c>
      <c r="D99" s="8">
        <v>27.050999999999998</v>
      </c>
      <c r="E99" s="8">
        <v>44.521999999999998</v>
      </c>
      <c r="F99" s="8">
        <v>35.223999999999997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45.051000000000002</v>
      </c>
      <c r="K99" s="12">
        <f t="shared" si="20"/>
        <v>-0.52900000000000347</v>
      </c>
      <c r="L99" s="12">
        <f>VLOOKUP(A:A,[1]TDSheet!$A:$M,13,0)</f>
        <v>0</v>
      </c>
      <c r="M99" s="12">
        <f>VLOOKUP(A:A,[1]TDSheet!$A:$N,14,0)</f>
        <v>0</v>
      </c>
      <c r="N99" s="12">
        <f>VLOOKUP(A:A,[1]TDSheet!$A:$O,15,0)</f>
        <v>20</v>
      </c>
      <c r="O99" s="12">
        <f>VLOOKUP(A:A,[1]TDSheet!$A:$W,23,0)</f>
        <v>0</v>
      </c>
      <c r="P99" s="12">
        <f>VLOOKUP(A:A,[3]TDSheet!$A:$C,3,0)</f>
        <v>0</v>
      </c>
      <c r="Q99" s="12"/>
      <c r="R99" s="12"/>
      <c r="S99" s="12"/>
      <c r="T99" s="14">
        <v>20</v>
      </c>
      <c r="U99" s="14"/>
      <c r="V99" s="12">
        <f t="shared" si="21"/>
        <v>8.904399999999999</v>
      </c>
      <c r="W99" s="14">
        <v>10</v>
      </c>
      <c r="X99" s="15">
        <f t="shared" si="22"/>
        <v>9.5709986074300346</v>
      </c>
      <c r="Y99" s="12">
        <f t="shared" si="23"/>
        <v>3.9557971340011679</v>
      </c>
      <c r="Z99" s="12">
        <f>VLOOKUP(A:A,[1]TDSheet!$A:$Z,26,0)</f>
        <v>0</v>
      </c>
      <c r="AA99" s="12"/>
      <c r="AB99" s="12"/>
      <c r="AC99" s="12">
        <f>VLOOKUP(A:A,[1]TDSheet!$A:$AC,29,0)</f>
        <v>0</v>
      </c>
      <c r="AD99" s="12">
        <f>VLOOKUP(A:A,[1]TDSheet!$A:$AD,30,0)</f>
        <v>10.815799999999999</v>
      </c>
      <c r="AE99" s="12">
        <f>VLOOKUP(A:A,[1]TDSheet!$A:$AE,31,0)</f>
        <v>9.1821999999999999</v>
      </c>
      <c r="AF99" s="12">
        <f>VLOOKUP(A:A,[4]TDSheet!$A:$D,4,0)</f>
        <v>6.7679999999999998</v>
      </c>
      <c r="AG99" s="12" t="str">
        <f>VLOOKUP(A:A,[1]TDSheet!$A:$AG,33,0)</f>
        <v>у</v>
      </c>
      <c r="AH99" s="12">
        <f t="shared" si="24"/>
        <v>20</v>
      </c>
      <c r="AI99" s="12">
        <f t="shared" si="25"/>
        <v>0</v>
      </c>
      <c r="AJ99" s="12">
        <f t="shared" si="26"/>
        <v>10</v>
      </c>
      <c r="AK99" s="12">
        <f t="shared" si="27"/>
        <v>0</v>
      </c>
      <c r="AL99" s="12"/>
      <c r="AM99" s="12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309.44499999999999</v>
      </c>
      <c r="D100" s="8">
        <v>5.3460000000000001</v>
      </c>
      <c r="E100" s="8">
        <v>103.52500000000001</v>
      </c>
      <c r="F100" s="8">
        <v>207.25200000000001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104.402</v>
      </c>
      <c r="K100" s="12">
        <f t="shared" si="20"/>
        <v>-0.87699999999999534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VLOOKUP(A:A,[1]TDSheet!$A:$O,15,0)</f>
        <v>0</v>
      </c>
      <c r="O100" s="12">
        <f>VLOOKUP(A:A,[1]TDSheet!$A:$W,23,0)</f>
        <v>0</v>
      </c>
      <c r="P100" s="12">
        <f>VLOOKUP(A:A,[3]TDSheet!$A:$C,3,0)</f>
        <v>0</v>
      </c>
      <c r="Q100" s="12"/>
      <c r="R100" s="12"/>
      <c r="S100" s="12"/>
      <c r="T100" s="14"/>
      <c r="U100" s="14"/>
      <c r="V100" s="12">
        <f t="shared" si="21"/>
        <v>20.705000000000002</v>
      </c>
      <c r="W100" s="14"/>
      <c r="X100" s="15">
        <f t="shared" si="22"/>
        <v>10.009756097560976</v>
      </c>
      <c r="Y100" s="12">
        <f t="shared" si="23"/>
        <v>10.009756097560976</v>
      </c>
      <c r="Z100" s="12">
        <f>VLOOKUP(A:A,[1]TDSheet!$A:$Z,26,0)</f>
        <v>0</v>
      </c>
      <c r="AA100" s="12"/>
      <c r="AB100" s="12"/>
      <c r="AC100" s="12">
        <f>VLOOKUP(A:A,[1]TDSheet!$A:$AC,29,0)</f>
        <v>0</v>
      </c>
      <c r="AD100" s="12">
        <f>VLOOKUP(A:A,[1]TDSheet!$A:$AD,30,0)</f>
        <v>46.119600000000005</v>
      </c>
      <c r="AE100" s="12">
        <f>VLOOKUP(A:A,[1]TDSheet!$A:$AE,31,0)</f>
        <v>29.0762</v>
      </c>
      <c r="AF100" s="12">
        <f>VLOOKUP(A:A,[4]TDSheet!$A:$D,4,0)</f>
        <v>29.527000000000001</v>
      </c>
      <c r="AG100" s="12" t="str">
        <f>VLOOKUP(A:A,[1]TDSheet!$A:$AG,33,0)</f>
        <v>у</v>
      </c>
      <c r="AH100" s="12">
        <f t="shared" si="24"/>
        <v>0</v>
      </c>
      <c r="AI100" s="12">
        <f t="shared" si="25"/>
        <v>0</v>
      </c>
      <c r="AJ100" s="12">
        <f t="shared" si="26"/>
        <v>0</v>
      </c>
      <c r="AK100" s="12">
        <f t="shared" si="27"/>
        <v>0</v>
      </c>
      <c r="AL100" s="12"/>
      <c r="AM100" s="12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133</v>
      </c>
      <c r="D101" s="8">
        <v>515</v>
      </c>
      <c r="E101" s="8">
        <v>174</v>
      </c>
      <c r="F101" s="8">
        <v>93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182</v>
      </c>
      <c r="K101" s="12">
        <f t="shared" si="20"/>
        <v>-8</v>
      </c>
      <c r="L101" s="12">
        <f>VLOOKUP(A:A,[1]TDSheet!$A:$M,13,0)</f>
        <v>0</v>
      </c>
      <c r="M101" s="12">
        <f>VLOOKUP(A:A,[1]TDSheet!$A:$N,14,0)</f>
        <v>30</v>
      </c>
      <c r="N101" s="12">
        <f>VLOOKUP(A:A,[1]TDSheet!$A:$O,15,0)</f>
        <v>120</v>
      </c>
      <c r="O101" s="12">
        <f>VLOOKUP(A:A,[1]TDSheet!$A:$W,23,0)</f>
        <v>0</v>
      </c>
      <c r="P101" s="12">
        <f>VLOOKUP(A:A,[3]TDSheet!$A:$C,3,0)</f>
        <v>60</v>
      </c>
      <c r="Q101" s="12"/>
      <c r="R101" s="12"/>
      <c r="S101" s="12"/>
      <c r="T101" s="14">
        <v>40</v>
      </c>
      <c r="U101" s="14"/>
      <c r="V101" s="12">
        <f t="shared" si="21"/>
        <v>34.799999999999997</v>
      </c>
      <c r="W101" s="14">
        <v>30</v>
      </c>
      <c r="X101" s="15">
        <f t="shared" si="22"/>
        <v>8.9942528735632195</v>
      </c>
      <c r="Y101" s="12">
        <f t="shared" si="23"/>
        <v>2.6724137931034484</v>
      </c>
      <c r="Z101" s="12">
        <f>VLOOKUP(A:A,[1]TDSheet!$A:$Z,26,0)</f>
        <v>0</v>
      </c>
      <c r="AA101" s="12"/>
      <c r="AB101" s="12"/>
      <c r="AC101" s="12">
        <f>VLOOKUP(A:A,[1]TDSheet!$A:$AC,29,0)</f>
        <v>0</v>
      </c>
      <c r="AD101" s="12">
        <f>VLOOKUP(A:A,[1]TDSheet!$A:$AD,30,0)</f>
        <v>32.200000000000003</v>
      </c>
      <c r="AE101" s="12">
        <f>VLOOKUP(A:A,[1]TDSheet!$A:$AE,31,0)</f>
        <v>29.8</v>
      </c>
      <c r="AF101" s="12">
        <f>VLOOKUP(A:A,[4]TDSheet!$A:$D,4,0)</f>
        <v>51</v>
      </c>
      <c r="AG101" s="12" t="str">
        <f>VLOOKUP(A:A,[1]TDSheet!$A:$AG,33,0)</f>
        <v>ф</v>
      </c>
      <c r="AH101" s="12">
        <f t="shared" si="24"/>
        <v>24</v>
      </c>
      <c r="AI101" s="12">
        <f t="shared" si="25"/>
        <v>0</v>
      </c>
      <c r="AJ101" s="12">
        <f t="shared" si="26"/>
        <v>18</v>
      </c>
      <c r="AK101" s="12">
        <f t="shared" si="27"/>
        <v>36</v>
      </c>
      <c r="AL101" s="12"/>
      <c r="AM101" s="12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154</v>
      </c>
      <c r="D102" s="8">
        <v>398</v>
      </c>
      <c r="E102" s="8">
        <v>176</v>
      </c>
      <c r="F102" s="8">
        <v>51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195</v>
      </c>
      <c r="K102" s="12">
        <f t="shared" si="20"/>
        <v>-19</v>
      </c>
      <c r="L102" s="12">
        <f>VLOOKUP(A:A,[1]TDSheet!$A:$M,13,0)</f>
        <v>0</v>
      </c>
      <c r="M102" s="12">
        <f>VLOOKUP(A:A,[1]TDSheet!$A:$N,14,0)</f>
        <v>30</v>
      </c>
      <c r="N102" s="12">
        <f>VLOOKUP(A:A,[1]TDSheet!$A:$O,15,0)</f>
        <v>150</v>
      </c>
      <c r="O102" s="12">
        <f>VLOOKUP(A:A,[1]TDSheet!$A:$W,23,0)</f>
        <v>50</v>
      </c>
      <c r="P102" s="12">
        <f>VLOOKUP(A:A,[3]TDSheet!$A:$C,3,0)</f>
        <v>50</v>
      </c>
      <c r="Q102" s="12"/>
      <c r="R102" s="12"/>
      <c r="S102" s="12"/>
      <c r="T102" s="14"/>
      <c r="U102" s="14"/>
      <c r="V102" s="12">
        <f t="shared" si="21"/>
        <v>35.200000000000003</v>
      </c>
      <c r="W102" s="14">
        <v>40</v>
      </c>
      <c r="X102" s="15">
        <f t="shared" si="22"/>
        <v>9.1193181818181817</v>
      </c>
      <c r="Y102" s="12">
        <f t="shared" si="23"/>
        <v>1.4488636363636362</v>
      </c>
      <c r="Z102" s="12">
        <f>VLOOKUP(A:A,[1]TDSheet!$A:$Z,26,0)</f>
        <v>0</v>
      </c>
      <c r="AA102" s="12"/>
      <c r="AB102" s="12"/>
      <c r="AC102" s="12">
        <f>VLOOKUP(A:A,[1]TDSheet!$A:$AC,29,0)</f>
        <v>0</v>
      </c>
      <c r="AD102" s="12">
        <f>VLOOKUP(A:A,[1]TDSheet!$A:$AD,30,0)</f>
        <v>34</v>
      </c>
      <c r="AE102" s="12">
        <f>VLOOKUP(A:A,[1]TDSheet!$A:$AE,31,0)</f>
        <v>28.8</v>
      </c>
      <c r="AF102" s="12">
        <f>VLOOKUP(A:A,[4]TDSheet!$A:$D,4,0)</f>
        <v>31</v>
      </c>
      <c r="AG102" s="12" t="str">
        <f>VLOOKUP(A:A,[1]TDSheet!$A:$AG,33,0)</f>
        <v>ф</v>
      </c>
      <c r="AH102" s="12">
        <f t="shared" si="24"/>
        <v>0</v>
      </c>
      <c r="AI102" s="12">
        <f t="shared" si="25"/>
        <v>0</v>
      </c>
      <c r="AJ102" s="12">
        <f t="shared" si="26"/>
        <v>24</v>
      </c>
      <c r="AK102" s="12">
        <f t="shared" si="27"/>
        <v>30</v>
      </c>
      <c r="AL102" s="12"/>
      <c r="AM102" s="12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263</v>
      </c>
      <c r="D103" s="8">
        <v>856</v>
      </c>
      <c r="E103" s="8">
        <v>198</v>
      </c>
      <c r="F103" s="8">
        <v>919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192</v>
      </c>
      <c r="K103" s="12">
        <f t="shared" si="20"/>
        <v>6</v>
      </c>
      <c r="L103" s="12">
        <f>VLOOKUP(A:A,[1]TDSheet!$A:$M,13,0)</f>
        <v>0</v>
      </c>
      <c r="M103" s="12">
        <f>VLOOKUP(A:A,[1]TDSheet!$A:$N,14,0)</f>
        <v>0</v>
      </c>
      <c r="N103" s="12">
        <f>VLOOKUP(A:A,[1]TDSheet!$A:$O,15,0)</f>
        <v>0</v>
      </c>
      <c r="O103" s="12">
        <f>VLOOKUP(A:A,[1]TDSheet!$A:$W,23,0)</f>
        <v>0</v>
      </c>
      <c r="P103" s="12">
        <f>VLOOKUP(A:A,[3]TDSheet!$A:$C,3,0)</f>
        <v>0</v>
      </c>
      <c r="Q103" s="12"/>
      <c r="R103" s="12"/>
      <c r="S103" s="12"/>
      <c r="T103" s="14"/>
      <c r="U103" s="14"/>
      <c r="V103" s="12">
        <f t="shared" si="21"/>
        <v>39.6</v>
      </c>
      <c r="W103" s="14">
        <v>500</v>
      </c>
      <c r="X103" s="15">
        <f t="shared" si="22"/>
        <v>35.833333333333329</v>
      </c>
      <c r="Y103" s="12">
        <f t="shared" si="23"/>
        <v>23.207070707070706</v>
      </c>
      <c r="Z103" s="12">
        <f>VLOOKUP(A:A,[1]TDSheet!$A:$Z,26,0)</f>
        <v>0</v>
      </c>
      <c r="AA103" s="12"/>
      <c r="AB103" s="12"/>
      <c r="AC103" s="12">
        <f>VLOOKUP(A:A,[1]TDSheet!$A:$AC,29,0)</f>
        <v>0</v>
      </c>
      <c r="AD103" s="12">
        <f>VLOOKUP(A:A,[1]TDSheet!$A:$AD,30,0)</f>
        <v>51</v>
      </c>
      <c r="AE103" s="12">
        <f>VLOOKUP(A:A,[1]TDSheet!$A:$AE,31,0)</f>
        <v>53.4</v>
      </c>
      <c r="AF103" s="12">
        <f>VLOOKUP(A:A,[4]TDSheet!$A:$D,4,0)</f>
        <v>72</v>
      </c>
      <c r="AG103" s="19" t="s">
        <v>153</v>
      </c>
      <c r="AH103" s="12">
        <f t="shared" si="24"/>
        <v>0</v>
      </c>
      <c r="AI103" s="12">
        <f t="shared" si="25"/>
        <v>0</v>
      </c>
      <c r="AJ103" s="12">
        <f t="shared" si="26"/>
        <v>65</v>
      </c>
      <c r="AK103" s="12">
        <f t="shared" si="27"/>
        <v>0</v>
      </c>
      <c r="AL103" s="12"/>
      <c r="AM103" s="12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1722</v>
      </c>
      <c r="D104" s="8">
        <v>990</v>
      </c>
      <c r="E104" s="8">
        <v>1792</v>
      </c>
      <c r="F104" s="8">
        <v>861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1826</v>
      </c>
      <c r="K104" s="12">
        <f t="shared" si="20"/>
        <v>-34</v>
      </c>
      <c r="L104" s="12">
        <f>VLOOKUP(A:A,[1]TDSheet!$A:$M,13,0)</f>
        <v>0</v>
      </c>
      <c r="M104" s="12">
        <f>VLOOKUP(A:A,[1]TDSheet!$A:$N,14,0)</f>
        <v>400</v>
      </c>
      <c r="N104" s="12">
        <f>VLOOKUP(A:A,[1]TDSheet!$A:$O,15,0)</f>
        <v>500</v>
      </c>
      <c r="O104" s="12">
        <f>VLOOKUP(A:A,[1]TDSheet!$A:$W,23,0)</f>
        <v>0</v>
      </c>
      <c r="P104" s="12">
        <f>VLOOKUP(A:A,[3]TDSheet!$A:$C,3,0)</f>
        <v>520</v>
      </c>
      <c r="Q104" s="12"/>
      <c r="R104" s="12"/>
      <c r="S104" s="12"/>
      <c r="T104" s="14">
        <v>800</v>
      </c>
      <c r="U104" s="14"/>
      <c r="V104" s="12">
        <f t="shared" si="21"/>
        <v>358.4</v>
      </c>
      <c r="W104" s="14">
        <v>700</v>
      </c>
      <c r="X104" s="15">
        <f t="shared" si="22"/>
        <v>9.0987723214285712</v>
      </c>
      <c r="Y104" s="12">
        <f t="shared" si="23"/>
        <v>2.40234375</v>
      </c>
      <c r="Z104" s="12">
        <f>VLOOKUP(A:A,[1]TDSheet!$A:$Z,26,0)</f>
        <v>0</v>
      </c>
      <c r="AA104" s="12"/>
      <c r="AB104" s="12"/>
      <c r="AC104" s="12">
        <f>VLOOKUP(A:A,[1]TDSheet!$A:$AC,29,0)</f>
        <v>0</v>
      </c>
      <c r="AD104" s="12">
        <f>VLOOKUP(A:A,[1]TDSheet!$A:$AD,30,0)</f>
        <v>394.2</v>
      </c>
      <c r="AE104" s="12">
        <f>VLOOKUP(A:A,[1]TDSheet!$A:$AE,31,0)</f>
        <v>346.2</v>
      </c>
      <c r="AF104" s="12">
        <f>VLOOKUP(A:A,[4]TDSheet!$A:$D,4,0)</f>
        <v>421</v>
      </c>
      <c r="AG104" s="12" t="e">
        <f>VLOOKUP(A:A,[1]TDSheet!$A:$AG,33,0)</f>
        <v>#N/A</v>
      </c>
      <c r="AH104" s="12">
        <f t="shared" si="24"/>
        <v>224.00000000000003</v>
      </c>
      <c r="AI104" s="12">
        <f t="shared" si="25"/>
        <v>0</v>
      </c>
      <c r="AJ104" s="12">
        <f t="shared" si="26"/>
        <v>196.00000000000003</v>
      </c>
      <c r="AK104" s="12">
        <f t="shared" si="27"/>
        <v>145.60000000000002</v>
      </c>
      <c r="AL104" s="12"/>
      <c r="AM104" s="12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562</v>
      </c>
      <c r="D105" s="8">
        <v>161</v>
      </c>
      <c r="E105" s="8">
        <v>404</v>
      </c>
      <c r="F105" s="8">
        <v>312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410</v>
      </c>
      <c r="K105" s="12">
        <f t="shared" si="20"/>
        <v>-6</v>
      </c>
      <c r="L105" s="12">
        <f>VLOOKUP(A:A,[1]TDSheet!$A:$M,13,0)</f>
        <v>0</v>
      </c>
      <c r="M105" s="12">
        <f>VLOOKUP(A:A,[1]TDSheet!$A:$N,14,0)</f>
        <v>100</v>
      </c>
      <c r="N105" s="12">
        <f>VLOOKUP(A:A,[1]TDSheet!$A:$O,15,0)</f>
        <v>0</v>
      </c>
      <c r="O105" s="12">
        <f>VLOOKUP(A:A,[1]TDSheet!$A:$W,23,0)</f>
        <v>100</v>
      </c>
      <c r="P105" s="12">
        <f>VLOOKUP(A:A,[3]TDSheet!$A:$C,3,0)</f>
        <v>48</v>
      </c>
      <c r="Q105" s="12"/>
      <c r="R105" s="12"/>
      <c r="S105" s="12"/>
      <c r="T105" s="14">
        <v>60</v>
      </c>
      <c r="U105" s="14"/>
      <c r="V105" s="12">
        <f t="shared" si="21"/>
        <v>80.8</v>
      </c>
      <c r="W105" s="14"/>
      <c r="X105" s="15">
        <f t="shared" si="22"/>
        <v>7.0792079207920793</v>
      </c>
      <c r="Y105" s="12">
        <f t="shared" si="23"/>
        <v>3.8613861386138617</v>
      </c>
      <c r="Z105" s="12">
        <f>VLOOKUP(A:A,[1]TDSheet!$A:$Z,26,0)</f>
        <v>0</v>
      </c>
      <c r="AA105" s="12"/>
      <c r="AB105" s="12"/>
      <c r="AC105" s="12">
        <f>VLOOKUP(A:A,[1]TDSheet!$A:$AC,29,0)</f>
        <v>0</v>
      </c>
      <c r="AD105" s="12">
        <f>VLOOKUP(A:A,[1]TDSheet!$A:$AD,30,0)</f>
        <v>126.6</v>
      </c>
      <c r="AE105" s="12">
        <f>VLOOKUP(A:A,[1]TDSheet!$A:$AE,31,0)</f>
        <v>105.8</v>
      </c>
      <c r="AF105" s="12">
        <f>VLOOKUP(A:A,[4]TDSheet!$A:$D,4,0)</f>
        <v>82</v>
      </c>
      <c r="AG105" s="12" t="str">
        <f>VLOOKUP(A:A,[1]TDSheet!$A:$AG,33,0)</f>
        <v>увел</v>
      </c>
      <c r="AH105" s="12">
        <f t="shared" si="24"/>
        <v>24</v>
      </c>
      <c r="AI105" s="12">
        <f t="shared" si="25"/>
        <v>0</v>
      </c>
      <c r="AJ105" s="12">
        <f t="shared" si="26"/>
        <v>0</v>
      </c>
      <c r="AK105" s="12">
        <f t="shared" si="27"/>
        <v>19.200000000000003</v>
      </c>
      <c r="AL105" s="12"/>
      <c r="AM105" s="12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628</v>
      </c>
      <c r="D106" s="8">
        <v>196</v>
      </c>
      <c r="E106" s="8">
        <v>454</v>
      </c>
      <c r="F106" s="8">
        <v>353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471</v>
      </c>
      <c r="K106" s="12">
        <f t="shared" si="20"/>
        <v>-17</v>
      </c>
      <c r="L106" s="12">
        <f>VLOOKUP(A:A,[1]TDSheet!$A:$M,13,0)</f>
        <v>0</v>
      </c>
      <c r="M106" s="12">
        <f>VLOOKUP(A:A,[1]TDSheet!$A:$N,14,0)</f>
        <v>120</v>
      </c>
      <c r="N106" s="12">
        <f>VLOOKUP(A:A,[1]TDSheet!$A:$O,15,0)</f>
        <v>70</v>
      </c>
      <c r="O106" s="12">
        <f>VLOOKUP(A:A,[1]TDSheet!$A:$W,23,0)</f>
        <v>0</v>
      </c>
      <c r="P106" s="12">
        <f>VLOOKUP(A:A,[3]TDSheet!$A:$C,3,0)</f>
        <v>78</v>
      </c>
      <c r="Q106" s="12"/>
      <c r="R106" s="12"/>
      <c r="S106" s="12"/>
      <c r="T106" s="14">
        <v>100</v>
      </c>
      <c r="U106" s="14"/>
      <c r="V106" s="12">
        <f t="shared" si="21"/>
        <v>90.8</v>
      </c>
      <c r="W106" s="14"/>
      <c r="X106" s="15">
        <f t="shared" si="22"/>
        <v>7.0814977973568283</v>
      </c>
      <c r="Y106" s="12">
        <f t="shared" si="23"/>
        <v>3.8876651982378854</v>
      </c>
      <c r="Z106" s="12">
        <f>VLOOKUP(A:A,[1]TDSheet!$A:$Z,26,0)</f>
        <v>0</v>
      </c>
      <c r="AA106" s="12"/>
      <c r="AB106" s="12"/>
      <c r="AC106" s="12">
        <f>VLOOKUP(A:A,[1]TDSheet!$A:$AC,29,0)</f>
        <v>0</v>
      </c>
      <c r="AD106" s="12">
        <f>VLOOKUP(A:A,[1]TDSheet!$A:$AD,30,0)</f>
        <v>134.19999999999999</v>
      </c>
      <c r="AE106" s="12">
        <f>VLOOKUP(A:A,[1]TDSheet!$A:$AE,31,0)</f>
        <v>106</v>
      </c>
      <c r="AF106" s="12">
        <f>VLOOKUP(A:A,[4]TDSheet!$A:$D,4,0)</f>
        <v>99</v>
      </c>
      <c r="AG106" s="12" t="e">
        <f>VLOOKUP(A:A,[1]TDSheet!$A:$AG,33,0)</f>
        <v>#N/A</v>
      </c>
      <c r="AH106" s="12">
        <f t="shared" si="24"/>
        <v>33</v>
      </c>
      <c r="AI106" s="12">
        <f t="shared" si="25"/>
        <v>0</v>
      </c>
      <c r="AJ106" s="12">
        <f t="shared" si="26"/>
        <v>0</v>
      </c>
      <c r="AK106" s="12">
        <f t="shared" si="27"/>
        <v>25.740000000000002</v>
      </c>
      <c r="AL106" s="12"/>
      <c r="AM106" s="12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334</v>
      </c>
      <c r="D107" s="8">
        <v>160</v>
      </c>
      <c r="E107" s="8">
        <v>238</v>
      </c>
      <c r="F107" s="8">
        <v>237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257</v>
      </c>
      <c r="K107" s="12">
        <f t="shared" si="20"/>
        <v>-19</v>
      </c>
      <c r="L107" s="12">
        <f>VLOOKUP(A:A,[1]TDSheet!$A:$M,13,0)</f>
        <v>0</v>
      </c>
      <c r="M107" s="12">
        <f>VLOOKUP(A:A,[1]TDSheet!$A:$N,14,0)</f>
        <v>70</v>
      </c>
      <c r="N107" s="12">
        <f>VLOOKUP(A:A,[1]TDSheet!$A:$O,15,0)</f>
        <v>0</v>
      </c>
      <c r="O107" s="12">
        <f>VLOOKUP(A:A,[1]TDSheet!$A:$W,23,0)</f>
        <v>0</v>
      </c>
      <c r="P107" s="12">
        <v>0</v>
      </c>
      <c r="Q107" s="12"/>
      <c r="R107" s="12"/>
      <c r="S107" s="12"/>
      <c r="T107" s="14">
        <v>30</v>
      </c>
      <c r="U107" s="14"/>
      <c r="V107" s="12">
        <f t="shared" si="21"/>
        <v>47.6</v>
      </c>
      <c r="W107" s="14"/>
      <c r="X107" s="15">
        <f t="shared" si="22"/>
        <v>7.079831932773109</v>
      </c>
      <c r="Y107" s="12">
        <f t="shared" si="23"/>
        <v>4.9789915966386555</v>
      </c>
      <c r="Z107" s="12">
        <f>VLOOKUP(A:A,[1]TDSheet!$A:$Z,26,0)</f>
        <v>0</v>
      </c>
      <c r="AA107" s="12"/>
      <c r="AB107" s="12"/>
      <c r="AC107" s="12">
        <f>VLOOKUP(A:A,[1]TDSheet!$A:$AC,29,0)</f>
        <v>0</v>
      </c>
      <c r="AD107" s="12">
        <f>VLOOKUP(A:A,[1]TDSheet!$A:$AD,30,0)</f>
        <v>73.2</v>
      </c>
      <c r="AE107" s="12">
        <f>VLOOKUP(A:A,[1]TDSheet!$A:$AE,31,0)</f>
        <v>59.8</v>
      </c>
      <c r="AF107" s="12">
        <f>VLOOKUP(A:A,[4]TDSheet!$A:$D,4,0)</f>
        <v>54</v>
      </c>
      <c r="AG107" s="12" t="e">
        <f>VLOOKUP(A:A,[1]TDSheet!$A:$AG,33,0)</f>
        <v>#N/A</v>
      </c>
      <c r="AH107" s="12">
        <f t="shared" si="24"/>
        <v>10.5</v>
      </c>
      <c r="AI107" s="12">
        <f t="shared" si="25"/>
        <v>0</v>
      </c>
      <c r="AJ107" s="12">
        <f t="shared" si="26"/>
        <v>0</v>
      </c>
      <c r="AK107" s="12">
        <f t="shared" si="27"/>
        <v>0</v>
      </c>
      <c r="AL107" s="12"/>
      <c r="AM107" s="12"/>
    </row>
    <row r="108" spans="1:39" s="1" customFormat="1" ht="11.1" customHeight="1" outlineLevel="1" x14ac:dyDescent="0.2">
      <c r="A108" s="7" t="s">
        <v>114</v>
      </c>
      <c r="B108" s="7" t="s">
        <v>14</v>
      </c>
      <c r="C108" s="8">
        <v>2752</v>
      </c>
      <c r="D108" s="8">
        <v>5272</v>
      </c>
      <c r="E108" s="17">
        <v>317</v>
      </c>
      <c r="F108" s="17">
        <v>6505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297</v>
      </c>
      <c r="K108" s="12">
        <f t="shared" si="20"/>
        <v>20</v>
      </c>
      <c r="L108" s="12">
        <f>VLOOKUP(A:A,[1]TDSheet!$A:$M,13,0)</f>
        <v>0</v>
      </c>
      <c r="M108" s="12">
        <f>VLOOKUP(A:A,[1]TDSheet!$A:$N,14,0)</f>
        <v>0</v>
      </c>
      <c r="N108" s="12">
        <f>VLOOKUP(A:A,[1]TDSheet!$A:$O,15,0)</f>
        <v>0</v>
      </c>
      <c r="O108" s="12">
        <f>VLOOKUP(A:A,[1]TDSheet!$A:$W,23,0)</f>
        <v>0</v>
      </c>
      <c r="P108" s="12">
        <v>0</v>
      </c>
      <c r="Q108" s="12"/>
      <c r="R108" s="12"/>
      <c r="S108" s="12"/>
      <c r="T108" s="14"/>
      <c r="U108" s="14"/>
      <c r="V108" s="12">
        <f t="shared" si="21"/>
        <v>33.4</v>
      </c>
      <c r="W108" s="14"/>
      <c r="X108" s="15">
        <f t="shared" si="22"/>
        <v>194.76047904191617</v>
      </c>
      <c r="Y108" s="12">
        <f t="shared" si="23"/>
        <v>194.76047904191617</v>
      </c>
      <c r="Z108" s="12">
        <f>VLOOKUP(A:A,[1]TDSheet!$A:$Z,26,0)</f>
        <v>150</v>
      </c>
      <c r="AA108" s="12"/>
      <c r="AB108" s="12"/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1.6</v>
      </c>
      <c r="AF108" s="12">
        <f>VLOOKUP(A:A,[4]TDSheet!$A:$D,4,0)</f>
        <v>54</v>
      </c>
      <c r="AG108" s="12" t="e">
        <f>VLOOKUP(A:A,[1]TDSheet!$A:$AG,33,0)</f>
        <v>#N/A</v>
      </c>
      <c r="AH108" s="12">
        <f t="shared" si="24"/>
        <v>0</v>
      </c>
      <c r="AI108" s="12">
        <f t="shared" si="25"/>
        <v>0</v>
      </c>
      <c r="AJ108" s="12">
        <f t="shared" si="26"/>
        <v>0</v>
      </c>
      <c r="AK108" s="12">
        <f t="shared" si="27"/>
        <v>0</v>
      </c>
      <c r="AL108" s="12"/>
      <c r="AM108" s="12"/>
    </row>
    <row r="109" spans="1:39" s="1" customFormat="1" ht="11.1" customHeight="1" outlineLevel="1" x14ac:dyDescent="0.2">
      <c r="A109" s="7" t="s">
        <v>115</v>
      </c>
      <c r="B109" s="7" t="s">
        <v>14</v>
      </c>
      <c r="C109" s="8"/>
      <c r="D109" s="8">
        <v>2406</v>
      </c>
      <c r="E109" s="17">
        <v>89</v>
      </c>
      <c r="F109" s="17">
        <v>2317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86</v>
      </c>
      <c r="K109" s="12">
        <f t="shared" si="20"/>
        <v>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VLOOKUP(A:A,[1]TDSheet!$A:$O,15,0)</f>
        <v>0</v>
      </c>
      <c r="O109" s="12">
        <f>VLOOKUP(A:A,[1]TDSheet!$A:$W,23,0)</f>
        <v>0</v>
      </c>
      <c r="P109" s="12">
        <v>0</v>
      </c>
      <c r="Q109" s="12"/>
      <c r="R109" s="12"/>
      <c r="S109" s="12"/>
      <c r="T109" s="14"/>
      <c r="U109" s="14"/>
      <c r="V109" s="12">
        <f t="shared" si="21"/>
        <v>17.8</v>
      </c>
      <c r="W109" s="14"/>
      <c r="X109" s="15">
        <f t="shared" si="22"/>
        <v>130.16853932584269</v>
      </c>
      <c r="Y109" s="12">
        <f t="shared" si="23"/>
        <v>130.16853932584269</v>
      </c>
      <c r="Z109" s="12">
        <f>VLOOKUP(A:A,[1]TDSheet!$A:$Z,26,0)</f>
        <v>0</v>
      </c>
      <c r="AA109" s="12"/>
      <c r="AB109" s="12"/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VLOOKUP(A:A,[4]TDSheet!$A:$D,4,0)</f>
        <v>89</v>
      </c>
      <c r="AG109" s="12" t="e">
        <f>VLOOKUP(A:A,[1]TDSheet!$A:$AG,33,0)</f>
        <v>#N/A</v>
      </c>
      <c r="AH109" s="12">
        <f t="shared" si="24"/>
        <v>0</v>
      </c>
      <c r="AI109" s="12">
        <f t="shared" si="25"/>
        <v>0</v>
      </c>
      <c r="AJ109" s="12">
        <f t="shared" si="26"/>
        <v>0</v>
      </c>
      <c r="AK109" s="12">
        <f t="shared" si="27"/>
        <v>0</v>
      </c>
      <c r="AL109" s="12"/>
      <c r="AM109" s="12"/>
    </row>
    <row r="110" spans="1:39" s="1" customFormat="1" ht="11.1" customHeight="1" outlineLevel="1" x14ac:dyDescent="0.2">
      <c r="A110" s="7" t="s">
        <v>116</v>
      </c>
      <c r="B110" s="7" t="s">
        <v>14</v>
      </c>
      <c r="C110" s="8">
        <v>-1582</v>
      </c>
      <c r="D110" s="8">
        <v>1756</v>
      </c>
      <c r="E110" s="17">
        <v>786</v>
      </c>
      <c r="F110" s="18">
        <v>-634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807</v>
      </c>
      <c r="K110" s="12">
        <f t="shared" si="20"/>
        <v>-21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VLOOKUP(A:A,[1]TDSheet!$A:$O,15,0)</f>
        <v>0</v>
      </c>
      <c r="O110" s="12">
        <f>VLOOKUP(A:A,[1]TDSheet!$A:$W,23,0)</f>
        <v>0</v>
      </c>
      <c r="P110" s="12">
        <v>0</v>
      </c>
      <c r="Q110" s="12"/>
      <c r="R110" s="12"/>
      <c r="S110" s="12"/>
      <c r="T110" s="14"/>
      <c r="U110" s="14"/>
      <c r="V110" s="12">
        <f t="shared" si="21"/>
        <v>157.19999999999999</v>
      </c>
      <c r="W110" s="14"/>
      <c r="X110" s="15">
        <f t="shared" si="22"/>
        <v>-4.0330788804071247</v>
      </c>
      <c r="Y110" s="12">
        <f t="shared" si="23"/>
        <v>-4.0330788804071247</v>
      </c>
      <c r="Z110" s="12">
        <f>VLOOKUP(A:A,[1]TDSheet!$A:$Z,26,0)</f>
        <v>0</v>
      </c>
      <c r="AA110" s="12"/>
      <c r="AB110" s="12"/>
      <c r="AC110" s="12">
        <f>VLOOKUP(A:A,[1]TDSheet!$A:$AC,29,0)</f>
        <v>0</v>
      </c>
      <c r="AD110" s="12">
        <f>VLOOKUP(A:A,[1]TDSheet!$A:$AD,30,0)</f>
        <v>157.80000000000001</v>
      </c>
      <c r="AE110" s="12">
        <f>VLOOKUP(A:A,[1]TDSheet!$A:$AE,31,0)</f>
        <v>184.6</v>
      </c>
      <c r="AF110" s="12">
        <f>VLOOKUP(A:A,[4]TDSheet!$A:$D,4,0)</f>
        <v>26</v>
      </c>
      <c r="AG110" s="12" t="e">
        <f>VLOOKUP(A:A,[1]TDSheet!$A:$AG,33,0)</f>
        <v>#N/A</v>
      </c>
      <c r="AH110" s="12">
        <f t="shared" si="24"/>
        <v>0</v>
      </c>
      <c r="AI110" s="12">
        <f t="shared" si="25"/>
        <v>0</v>
      </c>
      <c r="AJ110" s="12">
        <f t="shared" si="26"/>
        <v>0</v>
      </c>
      <c r="AK110" s="12">
        <f t="shared" si="27"/>
        <v>0</v>
      </c>
      <c r="AL110" s="12"/>
      <c r="AM110" s="12"/>
    </row>
    <row r="111" spans="1:39" s="1" customFormat="1" ht="11.1" customHeight="1" outlineLevel="1" x14ac:dyDescent="0.2">
      <c r="A111" s="7" t="s">
        <v>111</v>
      </c>
      <c r="B111" s="7" t="s">
        <v>8</v>
      </c>
      <c r="C111" s="8">
        <v>-590.86199999999997</v>
      </c>
      <c r="D111" s="8">
        <v>674.45899999999995</v>
      </c>
      <c r="E111" s="17">
        <v>330.13400000000001</v>
      </c>
      <c r="F111" s="18">
        <v>-247.84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310.81400000000002</v>
      </c>
      <c r="K111" s="12">
        <f t="shared" si="20"/>
        <v>19.319999999999993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VLOOKUP(A:A,[1]TDSheet!$A:$O,15,0)</f>
        <v>0</v>
      </c>
      <c r="O111" s="12">
        <f>VLOOKUP(A:A,[1]TDSheet!$A:$W,23,0)</f>
        <v>0</v>
      </c>
      <c r="P111" s="12">
        <v>0</v>
      </c>
      <c r="Q111" s="12"/>
      <c r="R111" s="12"/>
      <c r="S111" s="12"/>
      <c r="T111" s="14"/>
      <c r="U111" s="14"/>
      <c r="V111" s="12">
        <f t="shared" si="21"/>
        <v>66.026800000000009</v>
      </c>
      <c r="W111" s="14"/>
      <c r="X111" s="15">
        <f t="shared" si="22"/>
        <v>-3.7536273149690729</v>
      </c>
      <c r="Y111" s="12">
        <f t="shared" si="23"/>
        <v>-3.7536273149690729</v>
      </c>
      <c r="Z111" s="12">
        <f>VLOOKUP(A:A,[1]TDSheet!$A:$Z,26,0)</f>
        <v>0</v>
      </c>
      <c r="AA111" s="12"/>
      <c r="AB111" s="12"/>
      <c r="AC111" s="12">
        <f>VLOOKUP(A:A,[1]TDSheet!$A:$AC,29,0)</f>
        <v>0</v>
      </c>
      <c r="AD111" s="12">
        <f>VLOOKUP(A:A,[1]TDSheet!$A:$AD,30,0)</f>
        <v>65.989599999999996</v>
      </c>
      <c r="AE111" s="12">
        <f>VLOOKUP(A:A,[1]TDSheet!$A:$AE,31,0)</f>
        <v>64.263599999999997</v>
      </c>
      <c r="AF111" s="12">
        <f>VLOOKUP(A:A,[4]TDSheet!$A:$D,4,0)</f>
        <v>11.186</v>
      </c>
      <c r="AG111" s="12" t="e">
        <f>VLOOKUP(A:A,[1]TDSheet!$A:$AG,33,0)</f>
        <v>#N/A</v>
      </c>
      <c r="AH111" s="12">
        <f t="shared" si="24"/>
        <v>0</v>
      </c>
      <c r="AI111" s="12">
        <f t="shared" si="25"/>
        <v>0</v>
      </c>
      <c r="AJ111" s="12">
        <f t="shared" si="26"/>
        <v>0</v>
      </c>
      <c r="AK111" s="12">
        <f t="shared" si="27"/>
        <v>0</v>
      </c>
      <c r="AL111" s="12"/>
      <c r="AM111" s="12"/>
    </row>
    <row r="112" spans="1:39" s="1" customFormat="1" ht="21.95" customHeight="1" outlineLevel="1" x14ac:dyDescent="0.2">
      <c r="A112" s="7" t="s">
        <v>112</v>
      </c>
      <c r="B112" s="7" t="s">
        <v>8</v>
      </c>
      <c r="C112" s="8">
        <v>-344.69799999999998</v>
      </c>
      <c r="D112" s="8">
        <v>382.72800000000001</v>
      </c>
      <c r="E112" s="17">
        <v>142.47300000000001</v>
      </c>
      <c r="F112" s="18">
        <v>-107.343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142.06700000000001</v>
      </c>
      <c r="K112" s="12">
        <f t="shared" si="20"/>
        <v>0.40600000000000591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VLOOKUP(A:A,[1]TDSheet!$A:$O,15,0)</f>
        <v>0</v>
      </c>
      <c r="O112" s="12">
        <f>VLOOKUP(A:A,[1]TDSheet!$A:$W,23,0)</f>
        <v>0</v>
      </c>
      <c r="P112" s="12">
        <v>0</v>
      </c>
      <c r="Q112" s="12"/>
      <c r="R112" s="12"/>
      <c r="S112" s="12"/>
      <c r="T112" s="14"/>
      <c r="U112" s="14"/>
      <c r="V112" s="12">
        <f t="shared" si="21"/>
        <v>28.494600000000002</v>
      </c>
      <c r="W112" s="14"/>
      <c r="X112" s="15">
        <f t="shared" si="22"/>
        <v>-3.767134825545893</v>
      </c>
      <c r="Y112" s="12">
        <f t="shared" si="23"/>
        <v>-3.767134825545893</v>
      </c>
      <c r="Z112" s="12">
        <f>VLOOKUP(A:A,[1]TDSheet!$A:$Z,26,0)</f>
        <v>0</v>
      </c>
      <c r="AA112" s="12"/>
      <c r="AB112" s="12"/>
      <c r="AC112" s="12">
        <f>VLOOKUP(A:A,[1]TDSheet!$A:$AC,29,0)</f>
        <v>0</v>
      </c>
      <c r="AD112" s="12">
        <f>VLOOKUP(A:A,[1]TDSheet!$A:$AD,30,0)</f>
        <v>46.106000000000002</v>
      </c>
      <c r="AE112" s="12">
        <f>VLOOKUP(A:A,[1]TDSheet!$A:$AE,31,0)</f>
        <v>36.029600000000002</v>
      </c>
      <c r="AF112" s="12">
        <f>VLOOKUP(A:A,[4]TDSheet!$A:$D,4,0)</f>
        <v>2.1469999999999998</v>
      </c>
      <c r="AG112" s="12" t="e">
        <f>VLOOKUP(A:A,[1]TDSheet!$A:$AG,33,0)</f>
        <v>#N/A</v>
      </c>
      <c r="AH112" s="12">
        <f t="shared" si="24"/>
        <v>0</v>
      </c>
      <c r="AI112" s="12">
        <f t="shared" si="25"/>
        <v>0</v>
      </c>
      <c r="AJ112" s="12">
        <f t="shared" si="26"/>
        <v>0</v>
      </c>
      <c r="AK112" s="12">
        <f t="shared" si="27"/>
        <v>0</v>
      </c>
      <c r="AL112" s="12"/>
      <c r="AM112" s="12"/>
    </row>
    <row r="113" spans="1:39" s="1" customFormat="1" ht="11.1" customHeight="1" outlineLevel="1" x14ac:dyDescent="0.2">
      <c r="A113" s="7" t="s">
        <v>117</v>
      </c>
      <c r="B113" s="7" t="s">
        <v>14</v>
      </c>
      <c r="C113" s="8">
        <v>-479</v>
      </c>
      <c r="D113" s="8">
        <v>523</v>
      </c>
      <c r="E113" s="17">
        <v>242</v>
      </c>
      <c r="F113" s="18">
        <v>-202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249</v>
      </c>
      <c r="K113" s="12">
        <f t="shared" si="20"/>
        <v>-7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VLOOKUP(A:A,[1]TDSheet!$A:$O,15,0)</f>
        <v>0</v>
      </c>
      <c r="O113" s="12">
        <f>VLOOKUP(A:A,[1]TDSheet!$A:$W,23,0)</f>
        <v>0</v>
      </c>
      <c r="P113" s="12">
        <v>0</v>
      </c>
      <c r="Q113" s="12"/>
      <c r="R113" s="12"/>
      <c r="S113" s="12"/>
      <c r="T113" s="14"/>
      <c r="U113" s="14"/>
      <c r="V113" s="12">
        <f t="shared" si="21"/>
        <v>48.4</v>
      </c>
      <c r="W113" s="14"/>
      <c r="X113" s="15">
        <f t="shared" si="22"/>
        <v>-4.1735537190082646</v>
      </c>
      <c r="Y113" s="12">
        <f t="shared" si="23"/>
        <v>-4.1735537190082646</v>
      </c>
      <c r="Z113" s="12">
        <f>VLOOKUP(A:A,[1]TDSheet!$A:$Z,26,0)</f>
        <v>0</v>
      </c>
      <c r="AA113" s="12"/>
      <c r="AB113" s="12"/>
      <c r="AC113" s="12">
        <f>VLOOKUP(A:A,[1]TDSheet!$A:$AC,29,0)</f>
        <v>0</v>
      </c>
      <c r="AD113" s="12">
        <f>VLOOKUP(A:A,[1]TDSheet!$A:$AD,30,0)</f>
        <v>45.4</v>
      </c>
      <c r="AE113" s="12">
        <f>VLOOKUP(A:A,[1]TDSheet!$A:$AE,31,0)</f>
        <v>56.8</v>
      </c>
      <c r="AF113" s="12">
        <f>VLOOKUP(A:A,[4]TDSheet!$A:$D,4,0)</f>
        <v>11</v>
      </c>
      <c r="AG113" s="12" t="e">
        <f>VLOOKUP(A:A,[1]TDSheet!$A:$AG,33,0)</f>
        <v>#N/A</v>
      </c>
      <c r="AH113" s="12">
        <f t="shared" si="24"/>
        <v>0</v>
      </c>
      <c r="AI113" s="12">
        <f t="shared" si="25"/>
        <v>0</v>
      </c>
      <c r="AJ113" s="12">
        <f t="shared" si="26"/>
        <v>0</v>
      </c>
      <c r="AK113" s="12">
        <f t="shared" si="27"/>
        <v>0</v>
      </c>
      <c r="AL113" s="12"/>
      <c r="AM113" s="12"/>
    </row>
    <row r="114" spans="1:39" s="1" customFormat="1" ht="11.1" customHeight="1" outlineLevel="1" x14ac:dyDescent="0.2">
      <c r="A114" s="7" t="s">
        <v>113</v>
      </c>
      <c r="B114" s="7" t="s">
        <v>14</v>
      </c>
      <c r="C114" s="8">
        <v>-378</v>
      </c>
      <c r="D114" s="8">
        <v>420</v>
      </c>
      <c r="E114" s="17">
        <v>176</v>
      </c>
      <c r="F114" s="18">
        <v>-139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181</v>
      </c>
      <c r="K114" s="12">
        <f t="shared" si="20"/>
        <v>-5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VLOOKUP(A:A,[1]TDSheet!$A:$O,15,0)</f>
        <v>0</v>
      </c>
      <c r="O114" s="12">
        <f>VLOOKUP(A:A,[1]TDSheet!$A:$W,23,0)</f>
        <v>0</v>
      </c>
      <c r="P114" s="12">
        <v>0</v>
      </c>
      <c r="Q114" s="12"/>
      <c r="R114" s="12"/>
      <c r="S114" s="12"/>
      <c r="T114" s="14"/>
      <c r="U114" s="14"/>
      <c r="V114" s="12">
        <f t="shared" si="21"/>
        <v>35.200000000000003</v>
      </c>
      <c r="W114" s="14"/>
      <c r="X114" s="15">
        <f t="shared" si="22"/>
        <v>-3.9488636363636362</v>
      </c>
      <c r="Y114" s="12">
        <f t="shared" si="23"/>
        <v>-3.9488636363636362</v>
      </c>
      <c r="Z114" s="12">
        <f>VLOOKUP(A:A,[1]TDSheet!$A:$Z,26,0)</f>
        <v>0</v>
      </c>
      <c r="AA114" s="12"/>
      <c r="AB114" s="12"/>
      <c r="AC114" s="12">
        <f>VLOOKUP(A:A,[1]TDSheet!$A:$AC,29,0)</f>
        <v>0</v>
      </c>
      <c r="AD114" s="12">
        <f>VLOOKUP(A:A,[1]TDSheet!$A:$AD,30,0)</f>
        <v>43.8</v>
      </c>
      <c r="AE114" s="12">
        <f>VLOOKUP(A:A,[1]TDSheet!$A:$AE,31,0)</f>
        <v>38</v>
      </c>
      <c r="AF114" s="12">
        <f>VLOOKUP(A:A,[4]TDSheet!$A:$D,4,0)</f>
        <v>8</v>
      </c>
      <c r="AG114" s="12" t="e">
        <f>VLOOKUP(A:A,[1]TDSheet!$A:$AG,33,0)</f>
        <v>#N/A</v>
      </c>
      <c r="AH114" s="12">
        <f t="shared" si="24"/>
        <v>0</v>
      </c>
      <c r="AI114" s="12">
        <f t="shared" si="25"/>
        <v>0</v>
      </c>
      <c r="AJ114" s="12">
        <f t="shared" si="26"/>
        <v>0</v>
      </c>
      <c r="AK114" s="12">
        <f t="shared" si="27"/>
        <v>0</v>
      </c>
      <c r="AL114" s="12"/>
      <c r="AM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2023-12-01T10:26:19Z</dcterms:modified>
</cp:coreProperties>
</file>