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W458" i="1"/>
  <c r="V458" i="1"/>
  <c r="W457" i="1"/>
  <c r="X457" i="1" s="1"/>
  <c r="X456" i="1"/>
  <c r="X458" i="1" s="1"/>
  <c r="W456" i="1"/>
  <c r="W459" i="1" s="1"/>
  <c r="V454" i="1"/>
  <c r="V453" i="1"/>
  <c r="W452" i="1"/>
  <c r="X452" i="1" s="1"/>
  <c r="W451" i="1"/>
  <c r="V449" i="1"/>
  <c r="V448" i="1"/>
  <c r="X447" i="1"/>
  <c r="W447" i="1"/>
  <c r="W446" i="1"/>
  <c r="W449" i="1" s="1"/>
  <c r="W444" i="1"/>
  <c r="V444" i="1"/>
  <c r="V443" i="1"/>
  <c r="W442" i="1"/>
  <c r="X442" i="1" s="1"/>
  <c r="X441" i="1"/>
  <c r="W441" i="1"/>
  <c r="V437" i="1"/>
  <c r="V436" i="1"/>
  <c r="W435" i="1"/>
  <c r="X435" i="1" s="1"/>
  <c r="N435" i="1"/>
  <c r="W434" i="1"/>
  <c r="N434" i="1"/>
  <c r="V432" i="1"/>
  <c r="V431" i="1"/>
  <c r="W430" i="1"/>
  <c r="X430" i="1" s="1"/>
  <c r="X429" i="1"/>
  <c r="W429" i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W423" i="1"/>
  <c r="V423" i="1"/>
  <c r="W422" i="1"/>
  <c r="V422" i="1"/>
  <c r="W421" i="1"/>
  <c r="X421" i="1" s="1"/>
  <c r="N421" i="1"/>
  <c r="X420" i="1"/>
  <c r="X422" i="1" s="1"/>
  <c r="W420" i="1"/>
  <c r="N420" i="1"/>
  <c r="V418" i="1"/>
  <c r="V417" i="1"/>
  <c r="X416" i="1"/>
  <c r="W416" i="1"/>
  <c r="N416" i="1"/>
  <c r="X415" i="1"/>
  <c r="W415" i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N408" i="1"/>
  <c r="W404" i="1"/>
  <c r="V404" i="1"/>
  <c r="W403" i="1"/>
  <c r="V403" i="1"/>
  <c r="X402" i="1"/>
  <c r="X403" i="1" s="1"/>
  <c r="W402" i="1"/>
  <c r="N402" i="1"/>
  <c r="W400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X394" i="1"/>
  <c r="W394" i="1"/>
  <c r="N394" i="1"/>
  <c r="W393" i="1"/>
  <c r="X393" i="1" s="1"/>
  <c r="N393" i="1"/>
  <c r="W392" i="1"/>
  <c r="X392" i="1" s="1"/>
  <c r="N392" i="1"/>
  <c r="W390" i="1"/>
  <c r="V390" i="1"/>
  <c r="W389" i="1"/>
  <c r="V389" i="1"/>
  <c r="W388" i="1"/>
  <c r="X388" i="1" s="1"/>
  <c r="N388" i="1"/>
  <c r="X387" i="1"/>
  <c r="W387" i="1"/>
  <c r="N387" i="1"/>
  <c r="W384" i="1"/>
  <c r="V384" i="1"/>
  <c r="V383" i="1"/>
  <c r="X382" i="1"/>
  <c r="W382" i="1"/>
  <c r="W381" i="1"/>
  <c r="V379" i="1"/>
  <c r="V378" i="1"/>
  <c r="W377" i="1"/>
  <c r="X377" i="1" s="1"/>
  <c r="W376" i="1"/>
  <c r="W378" i="1" s="1"/>
  <c r="W375" i="1"/>
  <c r="X375" i="1" s="1"/>
  <c r="W374" i="1"/>
  <c r="W379" i="1" s="1"/>
  <c r="V372" i="1"/>
  <c r="V371" i="1"/>
  <c r="W370" i="1"/>
  <c r="W371" i="1" s="1"/>
  <c r="N370" i="1"/>
  <c r="V368" i="1"/>
  <c r="W367" i="1"/>
  <c r="V367" i="1"/>
  <c r="W366" i="1"/>
  <c r="X366" i="1" s="1"/>
  <c r="N366" i="1"/>
  <c r="W365" i="1"/>
  <c r="X365" i="1" s="1"/>
  <c r="X367" i="1" s="1"/>
  <c r="N365" i="1"/>
  <c r="X364" i="1"/>
  <c r="W364" i="1"/>
  <c r="N364" i="1"/>
  <c r="X363" i="1"/>
  <c r="W363" i="1"/>
  <c r="W368" i="1" s="1"/>
  <c r="N363" i="1"/>
  <c r="V361" i="1"/>
  <c r="V360" i="1"/>
  <c r="W359" i="1"/>
  <c r="X359" i="1" s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N342" i="1"/>
  <c r="W338" i="1"/>
  <c r="V338" i="1"/>
  <c r="W337" i="1"/>
  <c r="V337" i="1"/>
  <c r="W336" i="1"/>
  <c r="X336" i="1" s="1"/>
  <c r="X337" i="1" s="1"/>
  <c r="N336" i="1"/>
  <c r="V334" i="1"/>
  <c r="V333" i="1"/>
  <c r="W332" i="1"/>
  <c r="X332" i="1" s="1"/>
  <c r="N332" i="1"/>
  <c r="X331" i="1"/>
  <c r="W331" i="1"/>
  <c r="N331" i="1"/>
  <c r="W330" i="1"/>
  <c r="W333" i="1" s="1"/>
  <c r="N330" i="1"/>
  <c r="W329" i="1"/>
  <c r="X329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X319" i="1"/>
  <c r="W319" i="1"/>
  <c r="N319" i="1"/>
  <c r="X318" i="1"/>
  <c r="W318" i="1"/>
  <c r="N318" i="1"/>
  <c r="W317" i="1"/>
  <c r="N317" i="1"/>
  <c r="V314" i="1"/>
  <c r="W313" i="1"/>
  <c r="V313" i="1"/>
  <c r="W312" i="1"/>
  <c r="N312" i="1"/>
  <c r="V310" i="1"/>
  <c r="V309" i="1"/>
  <c r="W308" i="1"/>
  <c r="N308" i="1"/>
  <c r="V306" i="1"/>
  <c r="W305" i="1"/>
  <c r="V305" i="1"/>
  <c r="W304" i="1"/>
  <c r="X304" i="1" s="1"/>
  <c r="N304" i="1"/>
  <c r="W303" i="1"/>
  <c r="X303" i="1" s="1"/>
  <c r="X302" i="1"/>
  <c r="X305" i="1" s="1"/>
  <c r="W302" i="1"/>
  <c r="W306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X295" i="1"/>
  <c r="W295" i="1"/>
  <c r="N295" i="1"/>
  <c r="W294" i="1"/>
  <c r="X294" i="1" s="1"/>
  <c r="N294" i="1"/>
  <c r="W293" i="1"/>
  <c r="X293" i="1" s="1"/>
  <c r="N293" i="1"/>
  <c r="X292" i="1"/>
  <c r="W292" i="1"/>
  <c r="N292" i="1"/>
  <c r="W291" i="1"/>
  <c r="N291" i="1"/>
  <c r="V287" i="1"/>
  <c r="V286" i="1"/>
  <c r="X285" i="1"/>
  <c r="X286" i="1" s="1"/>
  <c r="W285" i="1"/>
  <c r="N285" i="1"/>
  <c r="V283" i="1"/>
  <c r="V282" i="1"/>
  <c r="W281" i="1"/>
  <c r="W282" i="1" s="1"/>
  <c r="N281" i="1"/>
  <c r="V279" i="1"/>
  <c r="V278" i="1"/>
  <c r="W277" i="1"/>
  <c r="X277" i="1" s="1"/>
  <c r="X278" i="1" s="1"/>
  <c r="N277" i="1"/>
  <c r="X276" i="1"/>
  <c r="W276" i="1"/>
  <c r="N276" i="1"/>
  <c r="V274" i="1"/>
  <c r="V273" i="1"/>
  <c r="X272" i="1"/>
  <c r="X273" i="1" s="1"/>
  <c r="W272" i="1"/>
  <c r="W274" i="1" s="1"/>
  <c r="N272" i="1"/>
  <c r="V269" i="1"/>
  <c r="V268" i="1"/>
  <c r="W267" i="1"/>
  <c r="W268" i="1" s="1"/>
  <c r="N267" i="1"/>
  <c r="W266" i="1"/>
  <c r="N266" i="1"/>
  <c r="W264" i="1"/>
  <c r="V264" i="1"/>
  <c r="V263" i="1"/>
  <c r="W262" i="1"/>
  <c r="X262" i="1" s="1"/>
  <c r="N262" i="1"/>
  <c r="X261" i="1"/>
  <c r="W261" i="1"/>
  <c r="N261" i="1"/>
  <c r="W260" i="1"/>
  <c r="X260" i="1" s="1"/>
  <c r="N260" i="1"/>
  <c r="X259" i="1"/>
  <c r="W259" i="1"/>
  <c r="X258" i="1"/>
  <c r="W258" i="1"/>
  <c r="N258" i="1"/>
  <c r="W257" i="1"/>
  <c r="X257" i="1" s="1"/>
  <c r="N257" i="1"/>
  <c r="X256" i="1"/>
  <c r="X263" i="1" s="1"/>
  <c r="W256" i="1"/>
  <c r="N256" i="1"/>
  <c r="V253" i="1"/>
  <c r="V252" i="1"/>
  <c r="X251" i="1"/>
  <c r="W251" i="1"/>
  <c r="N251" i="1"/>
  <c r="W250" i="1"/>
  <c r="X250" i="1" s="1"/>
  <c r="N250" i="1"/>
  <c r="X249" i="1"/>
  <c r="X252" i="1" s="1"/>
  <c r="W249" i="1"/>
  <c r="N249" i="1"/>
  <c r="V247" i="1"/>
  <c r="V246" i="1"/>
  <c r="X245" i="1"/>
  <c r="W245" i="1"/>
  <c r="N245" i="1"/>
  <c r="W244" i="1"/>
  <c r="X244" i="1" s="1"/>
  <c r="W243" i="1"/>
  <c r="X243" i="1" s="1"/>
  <c r="V241" i="1"/>
  <c r="W240" i="1"/>
  <c r="V240" i="1"/>
  <c r="X239" i="1"/>
  <c r="W239" i="1"/>
  <c r="N239" i="1"/>
  <c r="X238" i="1"/>
  <c r="W238" i="1"/>
  <c r="N238" i="1"/>
  <c r="X237" i="1"/>
  <c r="X240" i="1" s="1"/>
  <c r="W237" i="1"/>
  <c r="W241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X228" i="1"/>
  <c r="W228" i="1"/>
  <c r="W227" i="1"/>
  <c r="X227" i="1" s="1"/>
  <c r="N227" i="1"/>
  <c r="W226" i="1"/>
  <c r="X226" i="1" s="1"/>
  <c r="N226" i="1"/>
  <c r="X225" i="1"/>
  <c r="W225" i="1"/>
  <c r="W235" i="1" s="1"/>
  <c r="N225" i="1"/>
  <c r="V223" i="1"/>
  <c r="W222" i="1"/>
  <c r="V222" i="1"/>
  <c r="X221" i="1"/>
  <c r="W221" i="1"/>
  <c r="N221" i="1"/>
  <c r="X220" i="1"/>
  <c r="W220" i="1"/>
  <c r="N220" i="1"/>
  <c r="X219" i="1"/>
  <c r="W219" i="1"/>
  <c r="N219" i="1"/>
  <c r="W218" i="1"/>
  <c r="X218" i="1" s="1"/>
  <c r="N218" i="1"/>
  <c r="W216" i="1"/>
  <c r="V216" i="1"/>
  <c r="X215" i="1"/>
  <c r="W215" i="1"/>
  <c r="V215" i="1"/>
  <c r="W214" i="1"/>
  <c r="X214" i="1" s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N198" i="1"/>
  <c r="X197" i="1"/>
  <c r="W197" i="1"/>
  <c r="N197" i="1"/>
  <c r="W196" i="1"/>
  <c r="J475" i="1" s="1"/>
  <c r="N196" i="1"/>
  <c r="V193" i="1"/>
  <c r="V192" i="1"/>
  <c r="W191" i="1"/>
  <c r="X191" i="1" s="1"/>
  <c r="X192" i="1" s="1"/>
  <c r="N191" i="1"/>
  <c r="X190" i="1"/>
  <c r="W190" i="1"/>
  <c r="N190" i="1"/>
  <c r="V188" i="1"/>
  <c r="V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X174" i="1"/>
  <c r="W174" i="1"/>
  <c r="N174" i="1"/>
  <c r="X173" i="1"/>
  <c r="W173" i="1"/>
  <c r="W172" i="1"/>
  <c r="X172" i="1" s="1"/>
  <c r="N172" i="1"/>
  <c r="X171" i="1"/>
  <c r="W171" i="1"/>
  <c r="W170" i="1"/>
  <c r="W188" i="1" s="1"/>
  <c r="N170" i="1"/>
  <c r="V168" i="1"/>
  <c r="W167" i="1"/>
  <c r="V167" i="1"/>
  <c r="W166" i="1"/>
  <c r="X166" i="1" s="1"/>
  <c r="N166" i="1"/>
  <c r="W165" i="1"/>
  <c r="X165" i="1" s="1"/>
  <c r="N165" i="1"/>
  <c r="X164" i="1"/>
  <c r="W164" i="1"/>
  <c r="N164" i="1"/>
  <c r="W163" i="1"/>
  <c r="W168" i="1" s="1"/>
  <c r="N163" i="1"/>
  <c r="V161" i="1"/>
  <c r="V160" i="1"/>
  <c r="X159" i="1"/>
  <c r="W159" i="1"/>
  <c r="N159" i="1"/>
  <c r="X158" i="1"/>
  <c r="X160" i="1" s="1"/>
  <c r="W158" i="1"/>
  <c r="W160" i="1" s="1"/>
  <c r="V156" i="1"/>
  <c r="X155" i="1"/>
  <c r="V155" i="1"/>
  <c r="W154" i="1"/>
  <c r="X154" i="1" s="1"/>
  <c r="N154" i="1"/>
  <c r="X153" i="1"/>
  <c r="W153" i="1"/>
  <c r="N153" i="1"/>
  <c r="V150" i="1"/>
  <c r="V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X144" i="1"/>
  <c r="W144" i="1"/>
  <c r="N144" i="1"/>
  <c r="W143" i="1"/>
  <c r="X143" i="1" s="1"/>
  <c r="N143" i="1"/>
  <c r="W142" i="1"/>
  <c r="X142" i="1" s="1"/>
  <c r="N142" i="1"/>
  <c r="X141" i="1"/>
  <c r="W141" i="1"/>
  <c r="W149" i="1" s="1"/>
  <c r="N141" i="1"/>
  <c r="V138" i="1"/>
  <c r="V137" i="1"/>
  <c r="X136" i="1"/>
  <c r="W136" i="1"/>
  <c r="N136" i="1"/>
  <c r="X135" i="1"/>
  <c r="W135" i="1"/>
  <c r="N135" i="1"/>
  <c r="W134" i="1"/>
  <c r="G475" i="1" s="1"/>
  <c r="N134" i="1"/>
  <c r="V130" i="1"/>
  <c r="V129" i="1"/>
  <c r="W128" i="1"/>
  <c r="X128" i="1" s="1"/>
  <c r="N128" i="1"/>
  <c r="W127" i="1"/>
  <c r="W129" i="1" s="1"/>
  <c r="N127" i="1"/>
  <c r="X126" i="1"/>
  <c r="W126" i="1"/>
  <c r="V123" i="1"/>
  <c r="V122" i="1"/>
  <c r="X121" i="1"/>
  <c r="W121" i="1"/>
  <c r="W120" i="1"/>
  <c r="X120" i="1" s="1"/>
  <c r="N120" i="1"/>
  <c r="X119" i="1"/>
  <c r="W119" i="1"/>
  <c r="W118" i="1"/>
  <c r="X118" i="1" s="1"/>
  <c r="N118" i="1"/>
  <c r="W117" i="1"/>
  <c r="W123" i="1" s="1"/>
  <c r="N117" i="1"/>
  <c r="V115" i="1"/>
  <c r="V114" i="1"/>
  <c r="W113" i="1"/>
  <c r="X113" i="1" s="1"/>
  <c r="X112" i="1"/>
  <c r="W112" i="1"/>
  <c r="N112" i="1"/>
  <c r="W111" i="1"/>
  <c r="X111" i="1" s="1"/>
  <c r="X110" i="1"/>
  <c r="W110" i="1"/>
  <c r="W109" i="1"/>
  <c r="W114" i="1" s="1"/>
  <c r="X108" i="1"/>
  <c r="W108" i="1"/>
  <c r="N108" i="1"/>
  <c r="X107" i="1"/>
  <c r="W107" i="1"/>
  <c r="W106" i="1"/>
  <c r="X106" i="1" s="1"/>
  <c r="X105" i="1"/>
  <c r="W105" i="1"/>
  <c r="W115" i="1" s="1"/>
  <c r="V103" i="1"/>
  <c r="V102" i="1"/>
  <c r="W101" i="1"/>
  <c r="X101" i="1" s="1"/>
  <c r="X100" i="1"/>
  <c r="W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W86" i="1"/>
  <c r="X86" i="1" s="1"/>
  <c r="X85" i="1"/>
  <c r="W85" i="1"/>
  <c r="W84" i="1"/>
  <c r="X84" i="1" s="1"/>
  <c r="X83" i="1"/>
  <c r="W83" i="1"/>
  <c r="N83" i="1"/>
  <c r="W82" i="1"/>
  <c r="W90" i="1" s="1"/>
  <c r="V80" i="1"/>
  <c r="V79" i="1"/>
  <c r="W78" i="1"/>
  <c r="X78" i="1" s="1"/>
  <c r="N78" i="1"/>
  <c r="X77" i="1"/>
  <c r="W77" i="1"/>
  <c r="N77" i="1"/>
  <c r="X76" i="1"/>
  <c r="W76" i="1"/>
  <c r="N76" i="1"/>
  <c r="W75" i="1"/>
  <c r="X75" i="1" s="1"/>
  <c r="N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W65" i="1"/>
  <c r="X65" i="1" s="1"/>
  <c r="N65" i="1"/>
  <c r="W64" i="1"/>
  <c r="X64" i="1" s="1"/>
  <c r="X63" i="1"/>
  <c r="W63" i="1"/>
  <c r="V60" i="1"/>
  <c r="V59" i="1"/>
  <c r="W58" i="1"/>
  <c r="X58" i="1" s="1"/>
  <c r="X57" i="1"/>
  <c r="W57" i="1"/>
  <c r="N57" i="1"/>
  <c r="X56" i="1"/>
  <c r="W56" i="1"/>
  <c r="W55" i="1"/>
  <c r="W59" i="1" s="1"/>
  <c r="N55" i="1"/>
  <c r="V52" i="1"/>
  <c r="W51" i="1"/>
  <c r="V51" i="1"/>
  <c r="W50" i="1"/>
  <c r="W52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X29" i="1" s="1"/>
  <c r="N29" i="1"/>
  <c r="W28" i="1"/>
  <c r="W32" i="1" s="1"/>
  <c r="N28" i="1"/>
  <c r="X27" i="1"/>
  <c r="W27" i="1"/>
  <c r="N27" i="1"/>
  <c r="X26" i="1"/>
  <c r="W26" i="1"/>
  <c r="N26" i="1"/>
  <c r="W24" i="1"/>
  <c r="V24" i="1"/>
  <c r="V465" i="1" s="1"/>
  <c r="V23" i="1"/>
  <c r="X22" i="1"/>
  <c r="X23" i="1" s="1"/>
  <c r="W22" i="1"/>
  <c r="W467" i="1" s="1"/>
  <c r="N22" i="1"/>
  <c r="H10" i="1"/>
  <c r="F10" i="1"/>
  <c r="H9" i="1"/>
  <c r="F9" i="1"/>
  <c r="A9" i="1"/>
  <c r="A10" i="1" s="1"/>
  <c r="D7" i="1"/>
  <c r="O6" i="1"/>
  <c r="N2" i="1"/>
  <c r="X79" i="1" l="1"/>
  <c r="X102" i="1"/>
  <c r="X234" i="1"/>
  <c r="W33" i="1"/>
  <c r="W465" i="1" s="1"/>
  <c r="W79" i="1"/>
  <c r="W138" i="1"/>
  <c r="W150" i="1"/>
  <c r="W212" i="1"/>
  <c r="W247" i="1"/>
  <c r="X431" i="1"/>
  <c r="D475" i="1"/>
  <c r="V469" i="1"/>
  <c r="X109" i="1"/>
  <c r="X114" i="1" s="1"/>
  <c r="X134" i="1"/>
  <c r="X137" i="1" s="1"/>
  <c r="W137" i="1"/>
  <c r="W211" i="1"/>
  <c r="X222" i="1"/>
  <c r="W263" i="1"/>
  <c r="X267" i="1"/>
  <c r="W299" i="1"/>
  <c r="N475" i="1"/>
  <c r="W300" i="1"/>
  <c r="O475" i="1"/>
  <c r="X317" i="1"/>
  <c r="X321" i="1" s="1"/>
  <c r="X376" i="1"/>
  <c r="R475" i="1"/>
  <c r="W418" i="1"/>
  <c r="W432" i="1"/>
  <c r="T475" i="1"/>
  <c r="W464" i="1"/>
  <c r="X462" i="1"/>
  <c r="X463" i="1" s="1"/>
  <c r="H475" i="1"/>
  <c r="J9" i="1"/>
  <c r="W23" i="1"/>
  <c r="X28" i="1"/>
  <c r="X32" i="1" s="1"/>
  <c r="C475" i="1"/>
  <c r="X50" i="1"/>
  <c r="X51" i="1" s="1"/>
  <c r="X55" i="1"/>
  <c r="X59" i="1" s="1"/>
  <c r="W60" i="1"/>
  <c r="W89" i="1"/>
  <c r="W103" i="1"/>
  <c r="X117" i="1"/>
  <c r="X122" i="1" s="1"/>
  <c r="W122" i="1"/>
  <c r="F475" i="1"/>
  <c r="X127" i="1"/>
  <c r="X129" i="1" s="1"/>
  <c r="W130" i="1"/>
  <c r="I475" i="1"/>
  <c r="W156" i="1"/>
  <c r="X163" i="1"/>
  <c r="X167" i="1" s="1"/>
  <c r="W187" i="1"/>
  <c r="W192" i="1"/>
  <c r="W193" i="1"/>
  <c r="W223" i="1"/>
  <c r="W246" i="1"/>
  <c r="W253" i="1"/>
  <c r="W252" i="1"/>
  <c r="L475" i="1"/>
  <c r="W269" i="1"/>
  <c r="X266" i="1"/>
  <c r="X268" i="1" s="1"/>
  <c r="W273" i="1"/>
  <c r="W278" i="1"/>
  <c r="W279" i="1"/>
  <c r="X291" i="1"/>
  <c r="X299" i="1" s="1"/>
  <c r="X330" i="1"/>
  <c r="X333" i="1" s="1"/>
  <c r="X374" i="1"/>
  <c r="X378" i="1" s="1"/>
  <c r="X417" i="1"/>
  <c r="S475" i="1"/>
  <c r="W443" i="1"/>
  <c r="M475" i="1"/>
  <c r="W372" i="1"/>
  <c r="X370" i="1"/>
  <c r="X371" i="1" s="1"/>
  <c r="X82" i="1"/>
  <c r="X89" i="1" s="1"/>
  <c r="X170" i="1"/>
  <c r="X187" i="1" s="1"/>
  <c r="X196" i="1"/>
  <c r="X211" i="1" s="1"/>
  <c r="X281" i="1"/>
  <c r="X282" i="1" s="1"/>
  <c r="W283" i="1"/>
  <c r="W310" i="1"/>
  <c r="X308" i="1"/>
  <c r="X309" i="1" s="1"/>
  <c r="W322" i="1"/>
  <c r="W448" i="1"/>
  <c r="X446" i="1"/>
  <c r="X448" i="1" s="1"/>
  <c r="B475" i="1"/>
  <c r="W466" i="1"/>
  <c r="W468" i="1" s="1"/>
  <c r="E475" i="1"/>
  <c r="W80" i="1"/>
  <c r="X149" i="1"/>
  <c r="W155" i="1"/>
  <c r="W161" i="1"/>
  <c r="W234" i="1"/>
  <c r="X246" i="1"/>
  <c r="W286" i="1"/>
  <c r="W287" i="1"/>
  <c r="W309" i="1"/>
  <c r="W314" i="1"/>
  <c r="X312" i="1"/>
  <c r="X313" i="1" s="1"/>
  <c r="W321" i="1"/>
  <c r="W327" i="1"/>
  <c r="W326" i="1"/>
  <c r="W334" i="1"/>
  <c r="P475" i="1"/>
  <c r="W344" i="1"/>
  <c r="W360" i="1"/>
  <c r="W361" i="1"/>
  <c r="X347" i="1"/>
  <c r="X360" i="1" s="1"/>
  <c r="W383" i="1"/>
  <c r="X381" i="1"/>
  <c r="X383" i="1" s="1"/>
  <c r="X389" i="1"/>
  <c r="X399" i="1"/>
  <c r="W431" i="1"/>
  <c r="W437" i="1"/>
  <c r="W436" i="1"/>
  <c r="X443" i="1"/>
  <c r="W453" i="1"/>
  <c r="W463" i="1"/>
  <c r="Q475" i="1"/>
  <c r="W399" i="1"/>
  <c r="W417" i="1"/>
  <c r="W454" i="1"/>
  <c r="X324" i="1"/>
  <c r="X326" i="1" s="1"/>
  <c r="X342" i="1"/>
  <c r="X344" i="1" s="1"/>
  <c r="W345" i="1"/>
  <c r="X434" i="1"/>
  <c r="X436" i="1" s="1"/>
  <c r="X451" i="1"/>
  <c r="X453" i="1" s="1"/>
  <c r="X470" i="1" l="1"/>
  <c r="W469" i="1"/>
</calcChain>
</file>

<file path=xl/sharedStrings.xml><?xml version="1.0" encoding="utf-8"?>
<sst xmlns="http://schemas.openxmlformats.org/spreadsheetml/2006/main" count="1969" uniqueCount="672">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</sst>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46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48" t="s">
        <v>8</v>
      </c>
      <c r="B5" s="351"/>
      <c r="C5" s="352"/>
      <c r="D5" s="342"/>
      <c r="E5" s="344"/>
      <c r="F5" s="602" t="s">
        <v>9</v>
      </c>
      <c r="G5" s="352"/>
      <c r="H5" s="342" t="s">
        <v>671</v>
      </c>
      <c r="I5" s="343"/>
      <c r="J5" s="343"/>
      <c r="K5" s="343"/>
      <c r="L5" s="344"/>
      <c r="N5" s="24" t="s">
        <v>10</v>
      </c>
      <c r="O5" s="543">
        <v>45262</v>
      </c>
      <c r="P5" s="405"/>
      <c r="R5" s="631" t="s">
        <v>11</v>
      </c>
      <c r="S5" s="371"/>
      <c r="T5" s="484" t="s">
        <v>12</v>
      </c>
      <c r="U5" s="405"/>
      <c r="Z5" s="51"/>
      <c r="AA5" s="51"/>
      <c r="AB5" s="51"/>
    </row>
    <row r="6" spans="1:29" s="308" customFormat="1" ht="24" customHeight="1" x14ac:dyDescent="0.2">
      <c r="A6" s="448" t="s">
        <v>13</v>
      </c>
      <c r="B6" s="351"/>
      <c r="C6" s="352"/>
      <c r="D6" s="567" t="s">
        <v>14</v>
      </c>
      <c r="E6" s="568"/>
      <c r="F6" s="568"/>
      <c r="G6" s="568"/>
      <c r="H6" s="568"/>
      <c r="I6" s="568"/>
      <c r="J6" s="568"/>
      <c r="K6" s="568"/>
      <c r="L6" s="405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Суббота</v>
      </c>
      <c r="P6" s="316"/>
      <c r="R6" s="370" t="s">
        <v>16</v>
      </c>
      <c r="S6" s="371"/>
      <c r="T6" s="488" t="s">
        <v>17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2"/>
      <c r="N7" s="24"/>
      <c r="O7" s="42"/>
      <c r="P7" s="42"/>
      <c r="R7" s="320"/>
      <c r="S7" s="371"/>
      <c r="T7" s="489"/>
      <c r="U7" s="490"/>
      <c r="Z7" s="51"/>
      <c r="AA7" s="51"/>
      <c r="AB7" s="51"/>
    </row>
    <row r="8" spans="1:29" s="308" customFormat="1" ht="25.5" customHeight="1" x14ac:dyDescent="0.2">
      <c r="A8" s="639" t="s">
        <v>18</v>
      </c>
      <c r="B8" s="324"/>
      <c r="C8" s="325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4">
        <v>0.54166666666666663</v>
      </c>
      <c r="P8" s="405"/>
      <c r="R8" s="320"/>
      <c r="S8" s="371"/>
      <c r="T8" s="489"/>
      <c r="U8" s="490"/>
      <c r="Z8" s="51"/>
      <c r="AA8" s="51"/>
      <c r="AB8" s="51"/>
    </row>
    <row r="9" spans="1:29" s="308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6"/>
      <c r="E9" s="327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3"/>
      <c r="P9" s="405"/>
      <c r="R9" s="320"/>
      <c r="S9" s="371"/>
      <c r="T9" s="491"/>
      <c r="U9" s="492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6"/>
      <c r="E10" s="327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3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4"/>
      <c r="P10" s="405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599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3"/>
      <c r="P12" s="512"/>
      <c r="Q12" s="23"/>
      <c r="S12" s="24"/>
      <c r="T12" s="417"/>
      <c r="U12" s="320"/>
      <c r="Z12" s="51"/>
      <c r="AA12" s="51"/>
      <c r="AB12" s="51"/>
    </row>
    <row r="13" spans="1:29" s="308" customFormat="1" ht="23.25" customHeight="1" x14ac:dyDescent="0.2">
      <c r="A13" s="599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599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7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0" t="s">
        <v>34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2" t="s">
        <v>37</v>
      </c>
      <c r="D17" s="353" t="s">
        <v>38</v>
      </c>
      <c r="E17" s="426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5"/>
      <c r="P17" s="425"/>
      <c r="Q17" s="425"/>
      <c r="R17" s="426"/>
      <c r="S17" s="638" t="s">
        <v>48</v>
      </c>
      <c r="T17" s="352"/>
      <c r="U17" s="353" t="s">
        <v>49</v>
      </c>
      <c r="V17" s="353" t="s">
        <v>50</v>
      </c>
      <c r="W17" s="363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4" t="s">
        <v>56</v>
      </c>
    </row>
    <row r="18" spans="1:53" ht="14.25" customHeight="1" x14ac:dyDescent="0.2">
      <c r="A18" s="354"/>
      <c r="B18" s="354"/>
      <c r="C18" s="354"/>
      <c r="D18" s="427"/>
      <c r="E18" s="429"/>
      <c r="F18" s="354"/>
      <c r="G18" s="354"/>
      <c r="H18" s="354"/>
      <c r="I18" s="354"/>
      <c r="J18" s="354"/>
      <c r="K18" s="354"/>
      <c r="L18" s="354"/>
      <c r="M18" s="354"/>
      <c r="N18" s="427"/>
      <c r="O18" s="428"/>
      <c r="P18" s="428"/>
      <c r="Q18" s="428"/>
      <c r="R18" s="429"/>
      <c r="S18" s="307" t="s">
        <v>57</v>
      </c>
      <c r="T18" s="307" t="s">
        <v>58</v>
      </c>
      <c r="U18" s="354"/>
      <c r="V18" s="354"/>
      <c r="W18" s="364"/>
      <c r="X18" s="354"/>
      <c r="Y18" s="545"/>
      <c r="Z18" s="545"/>
      <c r="AA18" s="386"/>
      <c r="AB18" s="387"/>
      <c r="AC18" s="388"/>
      <c r="AD18" s="451"/>
      <c r="BA18" s="320"/>
    </row>
    <row r="19" spans="1:53" ht="27.75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0</v>
      </c>
      <c r="W49" s="31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0</v>
      </c>
      <c r="W50" s="31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0</v>
      </c>
      <c r="W52" s="312">
        <f>IFERROR(SUM(W49:W50),"0")</f>
        <v>0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250</v>
      </c>
      <c r="W55" s="311">
        <f>IFERROR(IF(V55="",0,CEILING((V55/$H55),1)*$H55),"")</f>
        <v>259.20000000000005</v>
      </c>
      <c r="X55" s="36">
        <f>IFERROR(IF(W55=0,"",ROUNDUP(W55/H55,0)*0.02175),"")</f>
        <v>0.52200000000000002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23.148148148148145</v>
      </c>
      <c r="W59" s="312">
        <f>IFERROR(W55/H55,"0")+IFERROR(W56/H56,"0")+IFERROR(W57/H57,"0")+IFERROR(W58/H58,"0")</f>
        <v>24.000000000000004</v>
      </c>
      <c r="X59" s="312">
        <f>IFERROR(IF(X55="",0,X55),"0")+IFERROR(IF(X56="",0,X56),"0")+IFERROR(IF(X57="",0,X57),"0")+IFERROR(IF(X58="",0,X58),"0")</f>
        <v>0.52200000000000002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250</v>
      </c>
      <c r="W60" s="312">
        <f>IFERROR(SUM(W55:W58),"0")</f>
        <v>259.20000000000005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3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3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5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9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0</v>
      </c>
      <c r="W80" s="312">
        <f>IFERROR(SUM(W63:W78),"0")</f>
        <v>0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4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8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8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2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7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1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2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6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6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6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8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4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4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65" t="s">
        <v>236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4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3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7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0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0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0</v>
      </c>
      <c r="W204" s="311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0</v>
      </c>
      <c r="W212" s="312">
        <f>IFERROR(SUM(W196:W210),"0")</f>
        <v>0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0</v>
      </c>
      <c r="W218" s="311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0</v>
      </c>
      <c r="W219" s="311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0</v>
      </c>
      <c r="W222" s="312">
        <f>IFERROR(W218/H218,"0")+IFERROR(W219/H219,"0")+IFERROR(W220/H220,"0")+IFERROR(W221/H221,"0")</f>
        <v>0</v>
      </c>
      <c r="X222" s="312">
        <f>IFERROR(IF(X218="",0,X218),"0")+IFERROR(IF(X219="",0,X219),"0")+IFERROR(IF(X220="",0,X220),"0")+IFERROR(IF(X221="",0,X221),"0")</f>
        <v>0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0</v>
      </c>
      <c r="W223" s="312">
        <f>IFERROR(SUM(W218:W221),"0")</f>
        <v>0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0</v>
      </c>
      <c r="W225" s="311">
        <f t="shared" ref="W225:W233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4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7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0</v>
      </c>
      <c r="W234" s="312">
        <f>IFERROR(W225/H225,"0")+IFERROR(W226/H226,"0")+IFERROR(W227/H227,"0")+IFERROR(W228/H228,"0")+IFERROR(W229/H229,"0")+IFERROR(W230/H230,"0")+IFERROR(W231/H231,"0")+IFERROR(W232/H232,"0")+IFERROR(W233/H233,"0")</f>
        <v>0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0</v>
      </c>
      <c r="W235" s="312">
        <f>IFERROR(SUM(W225:W233),"0")</f>
        <v>0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150</v>
      </c>
      <c r="W237" s="311">
        <f>IFERROR(IF(V237="",0,CEILING((V237/$H237),1)*$H237),"")</f>
        <v>151.20000000000002</v>
      </c>
      <c r="X237" s="36">
        <f>IFERROR(IF(W237=0,"",ROUNDUP(W237/H237,0)*0.02175),"")</f>
        <v>0.39149999999999996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0</v>
      </c>
      <c r="W238" s="311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17.857142857142858</v>
      </c>
      <c r="W240" s="312">
        <f>IFERROR(W237/H237,"0")+IFERROR(W238/H238,"0")+IFERROR(W239/H239,"0")</f>
        <v>18</v>
      </c>
      <c r="X240" s="312">
        <f>IFERROR(IF(X237="",0,X237),"0")+IFERROR(IF(X238="",0,X238),"0")+IFERROR(IF(X239="",0,X239),"0")</f>
        <v>0.39149999999999996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150</v>
      </c>
      <c r="W241" s="312">
        <f>IFERROR(SUM(W237:W239),"0")</f>
        <v>151.20000000000002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5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1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0</v>
      </c>
      <c r="W256" s="311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5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0</v>
      </c>
      <c r="W264" s="312">
        <f>IFERROR(SUM(W256:W262),"0")</f>
        <v>0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0</v>
      </c>
      <c r="W277" s="31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0</v>
      </c>
      <c r="W278" s="312">
        <f>IFERROR(W276/H276,"0")+IFERROR(W277/H277,"0")</f>
        <v>0</v>
      </c>
      <c r="X278" s="312">
        <f>IFERROR(IF(X276="",0,X276),"0")+IFERROR(IF(X277="",0,X277),"0")</f>
        <v>0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0</v>
      </c>
      <c r="W279" s="312">
        <f>IFERROR(SUM(W276:W277),"0")</f>
        <v>0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65" t="s">
        <v>432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0</v>
      </c>
      <c r="W291" s="311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2500</v>
      </c>
      <c r="W293" s="311">
        <f t="shared" si="14"/>
        <v>2505</v>
      </c>
      <c r="X293" s="36">
        <f>IFERROR(IF(W293=0,"",ROUNDUP(W293/H293,0)*0.02175),"")</f>
        <v>3.6322499999999995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166.66666666666666</v>
      </c>
      <c r="W299" s="312">
        <f>IFERROR(W291/H291,"0")+IFERROR(W292/H292,"0")+IFERROR(W293/H293,"0")+IFERROR(W294/H294,"0")+IFERROR(W295/H295,"0")+IFERROR(W296/H296,"0")+IFERROR(W297/H297,"0")+IFERROR(W298/H298,"0")</f>
        <v>167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3.6322499999999995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2500</v>
      </c>
      <c r="W300" s="312">
        <f>IFERROR(SUM(W291:W298),"0")</f>
        <v>2505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0</v>
      </c>
      <c r="W302" s="311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3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0</v>
      </c>
      <c r="W305" s="312">
        <f>IFERROR(W302/H302,"0")+IFERROR(W303/H303,"0")+IFERROR(W304/H304,"0")</f>
        <v>0</v>
      </c>
      <c r="X305" s="312">
        <f>IFERROR(IF(X302="",0,X302),"0")+IFERROR(IF(X303="",0,X303),"0")+IFERROR(IF(X304="",0,X304),"0")</f>
        <v>0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0</v>
      </c>
      <c r="W306" s="312">
        <f>IFERROR(SUM(W302:W304),"0")</f>
        <v>0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600</v>
      </c>
      <c r="W329" s="311">
        <f>IFERROR(IF(V329="",0,CEILING((V329/$H329),1)*$H329),"")</f>
        <v>600.6</v>
      </c>
      <c r="X329" s="36">
        <f>IFERROR(IF(W329=0,"",ROUNDUP(W329/H329,0)*0.02175),"")</f>
        <v>1.67475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76.92307692307692</v>
      </c>
      <c r="W333" s="312">
        <f>IFERROR(W329/H329,"0")+IFERROR(W330/H330,"0")+IFERROR(W331/H331,"0")+IFERROR(W332/H332,"0")</f>
        <v>77</v>
      </c>
      <c r="X333" s="312">
        <f>IFERROR(IF(X329="",0,X329),"0")+IFERROR(IF(X330="",0,X330),"0")+IFERROR(IF(X331="",0,X331),"0")+IFERROR(IF(X332="",0,X332),"0")</f>
        <v>1.67475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600</v>
      </c>
      <c r="W334" s="312">
        <f>IFERROR(SUM(W329:W332),"0")</f>
        <v>600.6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5" t="s">
        <v>482</v>
      </c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366"/>
      <c r="P339" s="366"/>
      <c r="Q339" s="366"/>
      <c r="R339" s="366"/>
      <c r="S339" s="366"/>
      <c r="T339" s="366"/>
      <c r="U339" s="366"/>
      <c r="V339" s="366"/>
      <c r="W339" s="366"/>
      <c r="X339" s="366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69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0</v>
      </c>
      <c r="W361" s="312">
        <f>IFERROR(SUM(W347:W359),"0")</f>
        <v>0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200</v>
      </c>
      <c r="W363" s="311">
        <f>IFERROR(IF(V363="",0,CEILING((V363/$H363),1)*$H363),"")</f>
        <v>202.79999999999998</v>
      </c>
      <c r="X363" s="36">
        <f>IFERROR(IF(W363=0,"",ROUNDUP(W363/H363,0)*0.02175),"")</f>
        <v>0.5655</v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25.641025641025642</v>
      </c>
      <c r="W367" s="312">
        <f>IFERROR(W363/H363,"0")+IFERROR(W364/H364,"0")+IFERROR(W365/H365,"0")+IFERROR(W366/H366,"0")</f>
        <v>26</v>
      </c>
      <c r="X367" s="312">
        <f>IFERROR(IF(X363="",0,X363),"0")+IFERROR(IF(X364="",0,X364),"0")+IFERROR(IF(X365="",0,X365),"0")+IFERROR(IF(X366="",0,X366),"0")</f>
        <v>0.5655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200</v>
      </c>
      <c r="W368" s="312">
        <f>IFERROR(SUM(W363:W366),"0")</f>
        <v>202.79999999999998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6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1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6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3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1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5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350</v>
      </c>
      <c r="W392" s="311">
        <f t="shared" ref="W392:W398" si="17">IFERROR(IF(V392="",0,CEILING((V392/$H392),1)*$H392),"")</f>
        <v>352.8</v>
      </c>
      <c r="X392" s="36">
        <f>IFERROR(IF(W392=0,"",ROUNDUP(W392/H392,0)*0.00753),"")</f>
        <v>0.63251999999999997</v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1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83.333333333333329</v>
      </c>
      <c r="W399" s="312">
        <f>IFERROR(W392/H392,"0")+IFERROR(W393/H393,"0")+IFERROR(W394/H394,"0")+IFERROR(W395/H395,"0")+IFERROR(W396/H396,"0")+IFERROR(W397/H397,"0")+IFERROR(W398/H398,"0")</f>
        <v>84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0.63251999999999997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350</v>
      </c>
      <c r="W400" s="312">
        <f>IFERROR(SUM(W392:W398),"0")</f>
        <v>352.8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5" t="s">
        <v>569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100</v>
      </c>
      <c r="W409" s="311">
        <f t="shared" si="18"/>
        <v>100.32000000000001</v>
      </c>
      <c r="X409" s="36">
        <f>IFERROR(IF(W409=0,"",ROUNDUP(W409/H409,0)*0.01196),"")</f>
        <v>0.22724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18.939393939393938</v>
      </c>
      <c r="W417" s="312">
        <f>IFERROR(W408/H408,"0")+IFERROR(W409/H409,"0")+IFERROR(W410/H410,"0")+IFERROR(W411/H411,"0")+IFERROR(W412/H412,"0")+IFERROR(W413/H413,"0")+IFERROR(W414/H414,"0")+IFERROR(W415/H415,"0")+IFERROR(W416/H416,"0")</f>
        <v>19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0.22724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100</v>
      </c>
      <c r="W418" s="312">
        <f>IFERROR(SUM(W408:W416),"0")</f>
        <v>100.32000000000001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0</v>
      </c>
      <c r="W420" s="311">
        <f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0</v>
      </c>
      <c r="W422" s="312">
        <f>IFERROR(W420/H420,"0")+IFERROR(W421/H421,"0")</f>
        <v>0</v>
      </c>
      <c r="X422" s="312">
        <f>IFERROR(IF(X420="",0,X420),"0")+IFERROR(IF(X421="",0,X421),"0")</f>
        <v>0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0</v>
      </c>
      <c r="W423" s="312">
        <f>IFERROR(SUM(W420:W421),"0")</f>
        <v>0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3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1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4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0</v>
      </c>
      <c r="W431" s="312">
        <f>IFERROR(W425/H425,"0")+IFERROR(W426/H426,"0")+IFERROR(W427/H427,"0")+IFERROR(W428/H428,"0")+IFERROR(W429/H429,"0")+IFERROR(W430/H430,"0")</f>
        <v>0</v>
      </c>
      <c r="X431" s="312">
        <f>IFERROR(IF(X425="",0,X425),"0")+IFERROR(IF(X426="",0,X426),"0")+IFERROR(IF(X427="",0,X427),"0")+IFERROR(IF(X428="",0,X428),"0")+IFERROR(IF(X429="",0,X429),"0")+IFERROR(IF(X430="",0,X430),"0")</f>
        <v>0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0</v>
      </c>
      <c r="W432" s="312">
        <f>IFERROR(SUM(W425:W430),"0")</f>
        <v>0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5" t="s">
        <v>611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20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4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50</v>
      </c>
      <c r="W442" s="311">
        <f>IFERROR(IF(V442="",0,CEILING((V442/$H442),1)*$H442),"")</f>
        <v>60</v>
      </c>
      <c r="X442" s="36">
        <f>IFERROR(IF(W442=0,"",ROUNDUP(W442/H442,0)*0.02175),"")</f>
        <v>0.10874999999999999</v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4.166666666666667</v>
      </c>
      <c r="W443" s="312">
        <f>IFERROR(W441/H441,"0")+IFERROR(W442/H442,"0")</f>
        <v>5</v>
      </c>
      <c r="X443" s="312">
        <f>IFERROR(IF(X441="",0,X441),"0")+IFERROR(IF(X442="",0,X442),"0")</f>
        <v>0.10874999999999999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50</v>
      </c>
      <c r="W444" s="312">
        <f>IFERROR(SUM(W441:W442),"0")</f>
        <v>60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19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7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3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0</v>
      </c>
      <c r="W452" s="311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0</v>
      </c>
      <c r="W453" s="312">
        <f>IFERROR(W451/H451,"0")+IFERROR(W452/H452,"0")</f>
        <v>0</v>
      </c>
      <c r="X453" s="312">
        <f>IFERROR(IF(X451="",0,X451),"0")+IFERROR(IF(X452="",0,X452),"0")</f>
        <v>0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0</v>
      </c>
      <c r="W454" s="312">
        <f>IFERROR(SUM(W451:W452),"0")</f>
        <v>0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6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1500</v>
      </c>
      <c r="W462" s="311">
        <f>IFERROR(IF(V462="",0,CEILING((V462/$H462),1)*$H462),"")</f>
        <v>1505.3999999999999</v>
      </c>
      <c r="X462" s="36">
        <f>IFERROR(IF(W462=0,"",ROUNDUP(W462/H462,0)*0.02175),"")</f>
        <v>4.1977500000000001</v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192.30769230769232</v>
      </c>
      <c r="W463" s="312">
        <f>IFERROR(W462/H462,"0")</f>
        <v>193</v>
      </c>
      <c r="X463" s="312">
        <f>IFERROR(IF(X462="",0,X462),"0")</f>
        <v>4.1977500000000001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1500</v>
      </c>
      <c r="W464" s="312">
        <f>IFERROR(SUM(W462:W462),"0")</f>
        <v>1505.3999999999999</v>
      </c>
      <c r="X464" s="37"/>
      <c r="Y464" s="313"/>
      <c r="Z464" s="313"/>
    </row>
    <row r="465" spans="1:29" ht="15" customHeight="1" x14ac:dyDescent="0.2">
      <c r="A465" s="547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5700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5737.32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5995.013542013543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6034.1880000000001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11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11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1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6270.013542013543</v>
      </c>
      <c r="W468" s="312">
        <f>GrossWeightTotalR+PalletQtyTotalR*25</f>
        <v>6309.1880000000001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1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608.98314648314647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613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1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11.952259999999999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47" t="s">
        <v>93</v>
      </c>
      <c r="D472" s="630"/>
      <c r="E472" s="630"/>
      <c r="F472" s="402"/>
      <c r="G472" s="347" t="s">
        <v>236</v>
      </c>
      <c r="H472" s="630"/>
      <c r="I472" s="630"/>
      <c r="J472" s="630"/>
      <c r="K472" s="630"/>
      <c r="L472" s="630"/>
      <c r="M472" s="402"/>
      <c r="N472" s="347" t="s">
        <v>432</v>
      </c>
      <c r="O472" s="402"/>
      <c r="P472" s="347" t="s">
        <v>482</v>
      </c>
      <c r="Q472" s="402"/>
      <c r="R472" s="303" t="s">
        <v>569</v>
      </c>
      <c r="S472" s="347" t="s">
        <v>611</v>
      </c>
      <c r="T472" s="402"/>
      <c r="U472" s="304"/>
      <c r="Z472" s="52"/>
      <c r="AC472" s="304"/>
    </row>
    <row r="473" spans="1:29" ht="14.25" customHeight="1" thickTop="1" x14ac:dyDescent="0.2">
      <c r="A473" s="381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4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4"/>
      <c r="Z473" s="52"/>
      <c r="AC473" s="304"/>
    </row>
    <row r="474" spans="1:29" ht="13.5" customHeight="1" thickBot="1" x14ac:dyDescent="0.25">
      <c r="A474" s="382"/>
      <c r="B474" s="348"/>
      <c r="C474" s="348"/>
      <c r="D474" s="348"/>
      <c r="E474" s="348"/>
      <c r="F474" s="348"/>
      <c r="G474" s="348"/>
      <c r="H474" s="348"/>
      <c r="I474" s="348"/>
      <c r="J474" s="348"/>
      <c r="K474" s="304"/>
      <c r="L474" s="348"/>
      <c r="M474" s="348"/>
      <c r="N474" s="348"/>
      <c r="O474" s="348"/>
      <c r="P474" s="348"/>
      <c r="Q474" s="348"/>
      <c r="R474" s="348"/>
      <c r="S474" s="348"/>
      <c r="T474" s="348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0</v>
      </c>
      <c r="D475" s="46">
        <f>IFERROR(W55*1,"0")+IFERROR(W56*1,"0")+IFERROR(W57*1,"0")+IFERROR(W58*1,"0")</f>
        <v>259.20000000000005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151.20000000000002</v>
      </c>
      <c r="K475" s="304"/>
      <c r="L475" s="46">
        <f>IFERROR(W256*1,"0")+IFERROR(W257*1,"0")+IFERROR(W258*1,"0")+IFERROR(W259*1,"0")+IFERROR(W260*1,"0")+IFERROR(W261*1,"0")+IFERROR(W262*1,"0")+IFERROR(W266*1,"0")+IFERROR(W267*1,"0")</f>
        <v>0</v>
      </c>
      <c r="M475" s="46">
        <f>IFERROR(W272*1,"0")+IFERROR(W276*1,"0")+IFERROR(W277*1,"0")+IFERROR(W281*1,"0")+IFERROR(W285*1,"0")</f>
        <v>0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2505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600.6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202.79999999999998</v>
      </c>
      <c r="Q475" s="46">
        <f>IFERROR(W387*1,"0")+IFERROR(W388*1,"0")+IFERROR(W392*1,"0")+IFERROR(W393*1,"0")+IFERROR(W394*1,"0")+IFERROR(W395*1,"0")+IFERROR(W396*1,"0")+IFERROR(W397*1,"0")+IFERROR(W398*1,"0")+IFERROR(W402*1,"0")</f>
        <v>352.8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100.32000000000001</v>
      </c>
      <c r="S475" s="46">
        <f>IFERROR(W441*1,"0")+IFERROR(W442*1,"0")+IFERROR(W446*1,"0")+IFERROR(W447*1,"0")+IFERROR(W451*1,"0")+IFERROR(W452*1,"0")+IFERROR(W456*1,"0")+IFERROR(W457*1,"0")</f>
        <v>60</v>
      </c>
      <c r="T475" s="46">
        <f>IFERROR(W462*1,"0")</f>
        <v>1505.3999999999999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D107:E107"/>
    <mergeCell ref="D163:E163"/>
    <mergeCell ref="A116:X116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249:R249"/>
    <mergeCell ref="N320:R320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415:R415"/>
    <mergeCell ref="N50:R50"/>
    <mergeCell ref="N221:R221"/>
    <mergeCell ref="N292:R292"/>
    <mergeCell ref="D31:E31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D295:E295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D178:E178"/>
    <mergeCell ref="N330:R330"/>
    <mergeCell ref="N97:R97"/>
    <mergeCell ref="N395:R395"/>
    <mergeCell ref="D267:E267"/>
    <mergeCell ref="A385:X385"/>
    <mergeCell ref="D121:E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