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V432" i="1"/>
  <c r="V431" i="1"/>
  <c r="W430" i="1"/>
  <c r="X430" i="1" s="1"/>
  <c r="N430" i="1"/>
  <c r="W429" i="1"/>
  <c r="W431" i="1" s="1"/>
  <c r="N429" i="1"/>
  <c r="V427" i="1"/>
  <c r="V426" i="1"/>
  <c r="X425" i="1"/>
  <c r="W425" i="1"/>
  <c r="X424" i="1"/>
  <c r="W424" i="1"/>
  <c r="X423" i="1"/>
  <c r="W423" i="1"/>
  <c r="X422" i="1"/>
  <c r="W422" i="1"/>
  <c r="N422" i="1"/>
  <c r="W421" i="1"/>
  <c r="X421" i="1" s="1"/>
  <c r="N421" i="1"/>
  <c r="W420" i="1"/>
  <c r="X420" i="1" s="1"/>
  <c r="N420" i="1"/>
  <c r="V418" i="1"/>
  <c r="V417" i="1"/>
  <c r="W416" i="1"/>
  <c r="X416" i="1" s="1"/>
  <c r="N416" i="1"/>
  <c r="W415" i="1"/>
  <c r="W417" i="1" s="1"/>
  <c r="N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N405" i="1"/>
  <c r="W404" i="1"/>
  <c r="X404" i="1" s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N382" i="1"/>
  <c r="V379" i="1"/>
  <c r="V378" i="1"/>
  <c r="W377" i="1"/>
  <c r="X377" i="1" s="1"/>
  <c r="W376" i="1"/>
  <c r="V374" i="1"/>
  <c r="V373" i="1"/>
  <c r="W372" i="1"/>
  <c r="X372" i="1" s="1"/>
  <c r="W371" i="1"/>
  <c r="X371" i="1" s="1"/>
  <c r="W370" i="1"/>
  <c r="X370" i="1" s="1"/>
  <c r="W369" i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V356" i="1"/>
  <c r="V355" i="1"/>
  <c r="W354" i="1"/>
  <c r="X354" i="1" s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X343" i="1"/>
  <c r="W343" i="1"/>
  <c r="N343" i="1"/>
  <c r="W342" i="1"/>
  <c r="N342" i="1"/>
  <c r="V340" i="1"/>
  <c r="V339" i="1"/>
  <c r="W338" i="1"/>
  <c r="X338" i="1" s="1"/>
  <c r="N338" i="1"/>
  <c r="W337" i="1"/>
  <c r="X337" i="1" s="1"/>
  <c r="X339" i="1" s="1"/>
  <c r="N337" i="1"/>
  <c r="V333" i="1"/>
  <c r="V332" i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2" i="1"/>
  <c r="V321" i="1"/>
  <c r="W320" i="1"/>
  <c r="X320" i="1" s="1"/>
  <c r="N320" i="1"/>
  <c r="X319" i="1"/>
  <c r="X321" i="1" s="1"/>
  <c r="W319" i="1"/>
  <c r="N319" i="1"/>
  <c r="V317" i="1"/>
  <c r="V316" i="1"/>
  <c r="W315" i="1"/>
  <c r="X315" i="1" s="1"/>
  <c r="N315" i="1"/>
  <c r="W314" i="1"/>
  <c r="X314" i="1" s="1"/>
  <c r="N314" i="1"/>
  <c r="W313" i="1"/>
  <c r="X313" i="1" s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W298" i="1"/>
  <c r="X298" i="1" s="1"/>
  <c r="W297" i="1"/>
  <c r="N297" i="1"/>
  <c r="V295" i="1"/>
  <c r="V294" i="1"/>
  <c r="W293" i="1"/>
  <c r="X293" i="1" s="1"/>
  <c r="N293" i="1"/>
  <c r="W292" i="1"/>
  <c r="X292" i="1" s="1"/>
  <c r="N292" i="1"/>
  <c r="W291" i="1"/>
  <c r="X291" i="1" s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N286" i="1"/>
  <c r="V282" i="1"/>
  <c r="V281" i="1"/>
  <c r="W280" i="1"/>
  <c r="W281" i="1" s="1"/>
  <c r="N280" i="1"/>
  <c r="V278" i="1"/>
  <c r="V277" i="1"/>
  <c r="W276" i="1"/>
  <c r="W277" i="1" s="1"/>
  <c r="N276" i="1"/>
  <c r="V274" i="1"/>
  <c r="V273" i="1"/>
  <c r="W272" i="1"/>
  <c r="W273" i="1" s="1"/>
  <c r="N272" i="1"/>
  <c r="V270" i="1"/>
  <c r="V269" i="1"/>
  <c r="W268" i="1"/>
  <c r="W269" i="1" s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W252" i="1"/>
  <c r="N252" i="1"/>
  <c r="V249" i="1"/>
  <c r="V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W239" i="1"/>
  <c r="V237" i="1"/>
  <c r="V236" i="1"/>
  <c r="W235" i="1"/>
  <c r="X235" i="1" s="1"/>
  <c r="N235" i="1"/>
  <c r="W234" i="1"/>
  <c r="X234" i="1" s="1"/>
  <c r="N234" i="1"/>
  <c r="W233" i="1"/>
  <c r="W236" i="1" s="1"/>
  <c r="N233" i="1"/>
  <c r="V231" i="1"/>
  <c r="V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W224" i="1"/>
  <c r="X224" i="1" s="1"/>
  <c r="W223" i="1"/>
  <c r="X223" i="1" s="1"/>
  <c r="N223" i="1"/>
  <c r="W222" i="1"/>
  <c r="X222" i="1" s="1"/>
  <c r="N222" i="1"/>
  <c r="W221" i="1"/>
  <c r="N221" i="1"/>
  <c r="V219" i="1"/>
  <c r="V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V212" i="1"/>
  <c r="W211" i="1"/>
  <c r="V211" i="1"/>
  <c r="X210" i="1"/>
  <c r="X211" i="1" s="1"/>
  <c r="W210" i="1"/>
  <c r="W212" i="1" s="1"/>
  <c r="N210" i="1"/>
  <c r="V208" i="1"/>
  <c r="V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W194" i="1"/>
  <c r="X194" i="1" s="1"/>
  <c r="N194" i="1"/>
  <c r="W193" i="1"/>
  <c r="J470" i="1" s="1"/>
  <c r="N193" i="1"/>
  <c r="V190" i="1"/>
  <c r="V189" i="1"/>
  <c r="W188" i="1"/>
  <c r="X188" i="1" s="1"/>
  <c r="N188" i="1"/>
  <c r="X187" i="1"/>
  <c r="X189" i="1" s="1"/>
  <c r="W187" i="1"/>
  <c r="N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X167" i="1" s="1"/>
  <c r="N167" i="1"/>
  <c r="V165" i="1"/>
  <c r="V164" i="1"/>
  <c r="W163" i="1"/>
  <c r="X163" i="1" s="1"/>
  <c r="N163" i="1"/>
  <c r="W162" i="1"/>
  <c r="X162" i="1" s="1"/>
  <c r="N162" i="1"/>
  <c r="X161" i="1"/>
  <c r="W161" i="1"/>
  <c r="N161" i="1"/>
  <c r="W160" i="1"/>
  <c r="N160" i="1"/>
  <c r="V158" i="1"/>
  <c r="V157" i="1"/>
  <c r="W156" i="1"/>
  <c r="X156" i="1" s="1"/>
  <c r="N156" i="1"/>
  <c r="W155" i="1"/>
  <c r="V153" i="1"/>
  <c r="V152" i="1"/>
  <c r="W151" i="1"/>
  <c r="X151" i="1" s="1"/>
  <c r="N151" i="1"/>
  <c r="W150" i="1"/>
  <c r="X150" i="1" s="1"/>
  <c r="X152" i="1" s="1"/>
  <c r="N150" i="1"/>
  <c r="V147" i="1"/>
  <c r="V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X137" i="1"/>
  <c r="W137" i="1"/>
  <c r="V134" i="1"/>
  <c r="V133" i="1"/>
  <c r="W132" i="1"/>
  <c r="X132" i="1" s="1"/>
  <c r="N132" i="1"/>
  <c r="X131" i="1"/>
  <c r="W131" i="1"/>
  <c r="N131" i="1"/>
  <c r="W130" i="1"/>
  <c r="N130" i="1"/>
  <c r="V126" i="1"/>
  <c r="V125" i="1"/>
  <c r="W124" i="1"/>
  <c r="X124" i="1" s="1"/>
  <c r="N124" i="1"/>
  <c r="W123" i="1"/>
  <c r="X123" i="1" s="1"/>
  <c r="N123" i="1"/>
  <c r="W122" i="1"/>
  <c r="F470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X109" i="1"/>
  <c r="W109" i="1"/>
  <c r="X108" i="1"/>
  <c r="W108" i="1"/>
  <c r="N108" i="1"/>
  <c r="W107" i="1"/>
  <c r="X107" i="1" s="1"/>
  <c r="W106" i="1"/>
  <c r="X106" i="1" s="1"/>
  <c r="W105" i="1"/>
  <c r="X105" i="1" s="1"/>
  <c r="W104" i="1"/>
  <c r="X104" i="1" s="1"/>
  <c r="N104" i="1"/>
  <c r="X103" i="1"/>
  <c r="W103" i="1"/>
  <c r="X102" i="1"/>
  <c r="W102" i="1"/>
  <c r="X101" i="1"/>
  <c r="W101" i="1"/>
  <c r="V99" i="1"/>
  <c r="V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N90" i="1"/>
  <c r="V88" i="1"/>
  <c r="V87" i="1"/>
  <c r="X86" i="1"/>
  <c r="W86" i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W88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X64" i="1"/>
  <c r="W64" i="1"/>
  <c r="N64" i="1"/>
  <c r="W63" i="1"/>
  <c r="X63" i="1" s="1"/>
  <c r="W62" i="1"/>
  <c r="E470" i="1" s="1"/>
  <c r="V59" i="1"/>
  <c r="V58" i="1"/>
  <c r="W57" i="1"/>
  <c r="X57" i="1" s="1"/>
  <c r="W56" i="1"/>
  <c r="X56" i="1" s="1"/>
  <c r="N56" i="1"/>
  <c r="W55" i="1"/>
  <c r="X55" i="1" s="1"/>
  <c r="W54" i="1"/>
  <c r="N54" i="1"/>
  <c r="V51" i="1"/>
  <c r="V50" i="1"/>
  <c r="W49" i="1"/>
  <c r="C470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460" i="1" s="1"/>
  <c r="V23" i="1"/>
  <c r="W22" i="1"/>
  <c r="N22" i="1"/>
  <c r="H10" i="1"/>
  <c r="F10" i="1"/>
  <c r="J9" i="1"/>
  <c r="F9" i="1"/>
  <c r="A9" i="1"/>
  <c r="A10" i="1" s="1"/>
  <c r="D7" i="1"/>
  <c r="O6" i="1"/>
  <c r="N2" i="1"/>
  <c r="W374" i="1" l="1"/>
  <c r="X426" i="1"/>
  <c r="W439" i="1"/>
  <c r="B470" i="1"/>
  <c r="W23" i="1"/>
  <c r="X22" i="1"/>
  <c r="X23" i="1" s="1"/>
  <c r="W32" i="1"/>
  <c r="X26" i="1"/>
  <c r="X32" i="1" s="1"/>
  <c r="W98" i="1"/>
  <c r="X90" i="1"/>
  <c r="X98" i="1" s="1"/>
  <c r="W119" i="1"/>
  <c r="X113" i="1"/>
  <c r="X118" i="1" s="1"/>
  <c r="W157" i="1"/>
  <c r="X155" i="1"/>
  <c r="X157" i="1" s="1"/>
  <c r="W242" i="1"/>
  <c r="X239" i="1"/>
  <c r="X242" i="1" s="1"/>
  <c r="L470" i="1"/>
  <c r="W264" i="1"/>
  <c r="X262" i="1"/>
  <c r="X264" i="1" s="1"/>
  <c r="W333" i="1"/>
  <c r="W332" i="1"/>
  <c r="X331" i="1"/>
  <c r="X332" i="1" s="1"/>
  <c r="X362" i="1"/>
  <c r="X394" i="1"/>
  <c r="W59" i="1"/>
  <c r="W111" i="1"/>
  <c r="G470" i="1"/>
  <c r="W147" i="1"/>
  <c r="W165" i="1"/>
  <c r="W185" i="1"/>
  <c r="W189" i="1"/>
  <c r="W218" i="1"/>
  <c r="W230" i="1"/>
  <c r="W248" i="1"/>
  <c r="N470" i="1"/>
  <c r="W300" i="1"/>
  <c r="X369" i="1"/>
  <c r="X373" i="1" s="1"/>
  <c r="W373" i="1"/>
  <c r="W394" i="1"/>
  <c r="X429" i="1"/>
  <c r="X431" i="1" s="1"/>
  <c r="X436" i="1"/>
  <c r="X438" i="1" s="1"/>
  <c r="W438" i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X110" i="1"/>
  <c r="X146" i="1"/>
  <c r="X184" i="1"/>
  <c r="X218" i="1"/>
  <c r="W77" i="1"/>
  <c r="W87" i="1"/>
  <c r="W99" i="1"/>
  <c r="W110" i="1"/>
  <c r="W118" i="1"/>
  <c r="W126" i="1"/>
  <c r="W134" i="1"/>
  <c r="W146" i="1"/>
  <c r="W153" i="1"/>
  <c r="W158" i="1"/>
  <c r="W164" i="1"/>
  <c r="W184" i="1"/>
  <c r="W190" i="1"/>
  <c r="W207" i="1"/>
  <c r="W219" i="1"/>
  <c r="W231" i="1"/>
  <c r="W237" i="1"/>
  <c r="W243" i="1"/>
  <c r="W249" i="1"/>
  <c r="W259" i="1"/>
  <c r="W265" i="1"/>
  <c r="W270" i="1"/>
  <c r="W274" i="1"/>
  <c r="W278" i="1"/>
  <c r="W282" i="1"/>
  <c r="W295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79" i="1"/>
  <c r="W385" i="1"/>
  <c r="X382" i="1"/>
  <c r="X384" i="1" s="1"/>
  <c r="W444" i="1"/>
  <c r="W453" i="1"/>
  <c r="X451" i="1"/>
  <c r="X453" i="1" s="1"/>
  <c r="W461" i="1"/>
  <c r="W462" i="1"/>
  <c r="D470" i="1"/>
  <c r="H470" i="1"/>
  <c r="M470" i="1"/>
  <c r="Q470" i="1"/>
  <c r="W51" i="1"/>
  <c r="W58" i="1"/>
  <c r="H9" i="1"/>
  <c r="V464" i="1"/>
  <c r="W24" i="1"/>
  <c r="X49" i="1"/>
  <c r="X50" i="1" s="1"/>
  <c r="W50" i="1"/>
  <c r="X54" i="1"/>
  <c r="X58" i="1" s="1"/>
  <c r="X62" i="1"/>
  <c r="X77" i="1" s="1"/>
  <c r="W78" i="1"/>
  <c r="X80" i="1"/>
  <c r="X87" i="1" s="1"/>
  <c r="X122" i="1"/>
  <c r="X125" i="1" s="1"/>
  <c r="W125" i="1"/>
  <c r="X130" i="1"/>
  <c r="X133" i="1" s="1"/>
  <c r="W133" i="1"/>
  <c r="I470" i="1"/>
  <c r="W152" i="1"/>
  <c r="X160" i="1"/>
  <c r="X164" i="1" s="1"/>
  <c r="X193" i="1"/>
  <c r="X207" i="1" s="1"/>
  <c r="W208" i="1"/>
  <c r="X221" i="1"/>
  <c r="X230" i="1" s="1"/>
  <c r="X233" i="1"/>
  <c r="X236" i="1" s="1"/>
  <c r="X245" i="1"/>
  <c r="X248" i="1" s="1"/>
  <c r="X252" i="1"/>
  <c r="X259" i="1" s="1"/>
  <c r="W260" i="1"/>
  <c r="X268" i="1"/>
  <c r="X269" i="1" s="1"/>
  <c r="X272" i="1"/>
  <c r="X273" i="1" s="1"/>
  <c r="X276" i="1"/>
  <c r="X277" i="1" s="1"/>
  <c r="X280" i="1"/>
  <c r="X281" i="1" s="1"/>
  <c r="X286" i="1"/>
  <c r="X294" i="1" s="1"/>
  <c r="W294" i="1"/>
  <c r="X297" i="1"/>
  <c r="X300" i="1" s="1"/>
  <c r="W321" i="1"/>
  <c r="P470" i="1"/>
  <c r="W362" i="1"/>
  <c r="W363" i="1"/>
  <c r="W366" i="1"/>
  <c r="X365" i="1"/>
  <c r="X366" i="1" s="1"/>
  <c r="W367" i="1"/>
  <c r="W378" i="1"/>
  <c r="X376" i="1"/>
  <c r="X378" i="1" s="1"/>
  <c r="W384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27" i="1"/>
  <c r="W426" i="1"/>
  <c r="W432" i="1"/>
  <c r="W443" i="1"/>
  <c r="X441" i="1"/>
  <c r="X443" i="1" s="1"/>
  <c r="W454" i="1"/>
  <c r="T470" i="1"/>
  <c r="W458" i="1"/>
  <c r="X457" i="1"/>
  <c r="X458" i="1" s="1"/>
  <c r="W459" i="1"/>
  <c r="O470" i="1"/>
  <c r="S470" i="1"/>
  <c r="W339" i="1"/>
  <c r="W464" i="1" l="1"/>
  <c r="W463" i="1"/>
  <c r="X465" i="1"/>
  <c r="W460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<sst xmlns="http://schemas.openxmlformats.org/spreadsheetml/2006/main" count="1940" uniqueCount="665">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</sst>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39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298" customFormat="1" ht="45" customHeight="1" x14ac:dyDescent="0.2">
      <c r="A1" s="41"/>
      <c r="B1" s="41"/>
      <c r="C1" s="41"/>
      <c r="D1" s="445" t="s">
        <v>0</v>
      </c>
      <c r="E1" s="310"/>
      <c r="F1" s="310"/>
      <c r="G1" s="12" t="s">
        <v>1</v>
      </c>
      <c r="H1" s="445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2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2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8" customFormat="1" ht="23.45" customHeight="1" x14ac:dyDescent="0.2">
      <c r="A5" s="514" t="s">
        <v>8</v>
      </c>
      <c r="B5" s="371"/>
      <c r="C5" s="344"/>
      <c r="D5" s="579"/>
      <c r="E5" s="580"/>
      <c r="F5" s="383" t="s">
        <v>9</v>
      </c>
      <c r="G5" s="344"/>
      <c r="H5" s="579"/>
      <c r="I5" s="607"/>
      <c r="J5" s="607"/>
      <c r="K5" s="607"/>
      <c r="L5" s="580"/>
      <c r="N5" s="24" t="s">
        <v>10</v>
      </c>
      <c r="O5" s="366">
        <v>45264</v>
      </c>
      <c r="P5" s="367"/>
      <c r="R5" s="375" t="s">
        <v>11</v>
      </c>
      <c r="S5" s="376"/>
      <c r="T5" s="492" t="s">
        <v>12</v>
      </c>
      <c r="U5" s="367"/>
      <c r="Z5" s="51"/>
      <c r="AA5" s="51"/>
      <c r="AB5" s="51"/>
    </row>
    <row r="6" spans="1:29" s="298" customFormat="1" ht="24" customHeight="1" x14ac:dyDescent="0.2">
      <c r="A6" s="514" t="s">
        <v>13</v>
      </c>
      <c r="B6" s="371"/>
      <c r="C6" s="344"/>
      <c r="D6" s="408" t="s">
        <v>14</v>
      </c>
      <c r="E6" s="409"/>
      <c r="F6" s="409"/>
      <c r="G6" s="409"/>
      <c r="H6" s="409"/>
      <c r="I6" s="409"/>
      <c r="J6" s="409"/>
      <c r="K6" s="409"/>
      <c r="L6" s="367"/>
      <c r="N6" s="24" t="s">
        <v>15</v>
      </c>
      <c r="O6" s="559" t="str">
        <f>IF(O5=0," ",CHOOSE(WEEKDAY(O5,2),"Понедельник","Вторник","Среда","Четверг","Пятница","Суббота","Воскресенье"))</f>
        <v>Понедельник</v>
      </c>
      <c r="P6" s="315"/>
      <c r="R6" s="586" t="s">
        <v>16</v>
      </c>
      <c r="S6" s="376"/>
      <c r="T6" s="496" t="s">
        <v>17</v>
      </c>
      <c r="U6" s="497"/>
      <c r="Z6" s="51"/>
      <c r="AA6" s="51"/>
      <c r="AB6" s="51"/>
    </row>
    <row r="7" spans="1:29" s="298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21"/>
      <c r="N7" s="24"/>
      <c r="O7" s="42"/>
      <c r="P7" s="42"/>
      <c r="R7" s="312"/>
      <c r="S7" s="376"/>
      <c r="T7" s="498"/>
      <c r="U7" s="499"/>
      <c r="Z7" s="51"/>
      <c r="AA7" s="51"/>
      <c r="AB7" s="51"/>
    </row>
    <row r="8" spans="1:29" s="298" customFormat="1" ht="25.5" customHeight="1" x14ac:dyDescent="0.2">
      <c r="A8" s="333" t="s">
        <v>18</v>
      </c>
      <c r="B8" s="328"/>
      <c r="C8" s="329"/>
      <c r="D8" s="583"/>
      <c r="E8" s="584"/>
      <c r="F8" s="584"/>
      <c r="G8" s="584"/>
      <c r="H8" s="584"/>
      <c r="I8" s="584"/>
      <c r="J8" s="584"/>
      <c r="K8" s="584"/>
      <c r="L8" s="585"/>
      <c r="N8" s="24" t="s">
        <v>19</v>
      </c>
      <c r="O8" s="400">
        <v>0.41666666666666669</v>
      </c>
      <c r="P8" s="367"/>
      <c r="R8" s="312"/>
      <c r="S8" s="376"/>
      <c r="T8" s="498"/>
      <c r="U8" s="499"/>
      <c r="Z8" s="51"/>
      <c r="AA8" s="51"/>
      <c r="AB8" s="51"/>
    </row>
    <row r="9" spans="1:29" s="298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93"/>
      <c r="E9" s="374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N9" s="26" t="s">
        <v>20</v>
      </c>
      <c r="O9" s="366"/>
      <c r="P9" s="367"/>
      <c r="R9" s="312"/>
      <c r="S9" s="376"/>
      <c r="T9" s="500"/>
      <c r="U9" s="501"/>
      <c r="V9" s="43"/>
      <c r="W9" s="43"/>
      <c r="X9" s="43"/>
      <c r="Y9" s="43"/>
      <c r="Z9" s="51"/>
      <c r="AA9" s="51"/>
      <c r="AB9" s="51"/>
    </row>
    <row r="10" spans="1:29" s="298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93"/>
      <c r="E10" s="374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4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400"/>
      <c r="P10" s="367"/>
      <c r="S10" s="24" t="s">
        <v>22</v>
      </c>
      <c r="T10" s="619" t="s">
        <v>23</v>
      </c>
      <c r="U10" s="497"/>
      <c r="V10" s="44"/>
      <c r="W10" s="44"/>
      <c r="X10" s="44"/>
      <c r="Y10" s="44"/>
      <c r="Z10" s="51"/>
      <c r="AA10" s="51"/>
      <c r="AB10" s="51"/>
    </row>
    <row r="11" spans="1:29" s="2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0"/>
      <c r="P11" s="367"/>
      <c r="S11" s="24" t="s">
        <v>26</v>
      </c>
      <c r="T11" s="388" t="s">
        <v>27</v>
      </c>
      <c r="U11" s="389"/>
      <c r="V11" s="45"/>
      <c r="W11" s="45"/>
      <c r="X11" s="45"/>
      <c r="Y11" s="45"/>
      <c r="Z11" s="51"/>
      <c r="AA11" s="51"/>
      <c r="AB11" s="51"/>
    </row>
    <row r="12" spans="1:29" s="298" customFormat="1" ht="18.600000000000001" customHeight="1" x14ac:dyDescent="0.2">
      <c r="A12" s="370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44"/>
      <c r="N12" s="24" t="s">
        <v>29</v>
      </c>
      <c r="O12" s="420"/>
      <c r="P12" s="421"/>
      <c r="Q12" s="23"/>
      <c r="S12" s="24"/>
      <c r="T12" s="310"/>
      <c r="U12" s="312"/>
      <c r="Z12" s="51"/>
      <c r="AA12" s="51"/>
      <c r="AB12" s="51"/>
    </row>
    <row r="13" spans="1:29" s="298" customFormat="1" ht="23.25" customHeight="1" x14ac:dyDescent="0.2">
      <c r="A13" s="370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44"/>
      <c r="M13" s="26"/>
      <c r="N13" s="26" t="s">
        <v>31</v>
      </c>
      <c r="O13" s="388"/>
      <c r="P13" s="389"/>
      <c r="Q13" s="23"/>
      <c r="V13" s="49"/>
      <c r="W13" s="49"/>
      <c r="X13" s="49"/>
      <c r="Y13" s="49"/>
      <c r="Z13" s="51"/>
      <c r="AA13" s="51"/>
      <c r="AB13" s="51"/>
    </row>
    <row r="14" spans="1:29" s="298" customFormat="1" ht="18.600000000000001" customHeight="1" x14ac:dyDescent="0.2">
      <c r="A14" s="370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44"/>
      <c r="V14" s="50"/>
      <c r="W14" s="50"/>
      <c r="X14" s="50"/>
      <c r="Y14" s="50"/>
      <c r="Z14" s="51"/>
      <c r="AA14" s="51"/>
      <c r="AB14" s="51"/>
    </row>
    <row r="15" spans="1:29" s="298" customFormat="1" ht="22.5" customHeight="1" x14ac:dyDescent="0.2">
      <c r="A15" s="372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44"/>
      <c r="N15" s="542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3"/>
      <c r="O16" s="543"/>
      <c r="P16" s="543"/>
      <c r="Q16" s="543"/>
      <c r="R16" s="54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20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55"/>
      <c r="P17" s="555"/>
      <c r="Q17" s="555"/>
      <c r="R17" s="318"/>
      <c r="S17" s="343" t="s">
        <v>48</v>
      </c>
      <c r="T17" s="344"/>
      <c r="U17" s="317" t="s">
        <v>49</v>
      </c>
      <c r="V17" s="317" t="s">
        <v>50</v>
      </c>
      <c r="W17" s="597" t="s">
        <v>51</v>
      </c>
      <c r="X17" s="317" t="s">
        <v>52</v>
      </c>
      <c r="Y17" s="331" t="s">
        <v>53</v>
      </c>
      <c r="Z17" s="331" t="s">
        <v>54</v>
      </c>
      <c r="AA17" s="331" t="s">
        <v>55</v>
      </c>
      <c r="AB17" s="592"/>
      <c r="AC17" s="593"/>
      <c r="AD17" s="523"/>
      <c r="BA17" s="588" t="s">
        <v>56</v>
      </c>
    </row>
    <row r="18" spans="1:53" ht="14.25" customHeight="1" x14ac:dyDescent="0.2">
      <c r="A18" s="324"/>
      <c r="B18" s="324"/>
      <c r="C18" s="324"/>
      <c r="D18" s="319"/>
      <c r="E18" s="320"/>
      <c r="F18" s="324"/>
      <c r="G18" s="324"/>
      <c r="H18" s="324"/>
      <c r="I18" s="324"/>
      <c r="J18" s="324"/>
      <c r="K18" s="324"/>
      <c r="L18" s="324"/>
      <c r="M18" s="324"/>
      <c r="N18" s="319"/>
      <c r="O18" s="556"/>
      <c r="P18" s="556"/>
      <c r="Q18" s="556"/>
      <c r="R18" s="320"/>
      <c r="S18" s="299" t="s">
        <v>57</v>
      </c>
      <c r="T18" s="299" t="s">
        <v>58</v>
      </c>
      <c r="U18" s="324"/>
      <c r="V18" s="324"/>
      <c r="W18" s="598"/>
      <c r="X18" s="324"/>
      <c r="Y18" s="332"/>
      <c r="Z18" s="332"/>
      <c r="AA18" s="594"/>
      <c r="AB18" s="595"/>
      <c r="AC18" s="596"/>
      <c r="AD18" s="524"/>
      <c r="BA18" s="312"/>
    </row>
    <row r="19" spans="1:53" ht="27.75" customHeight="1" x14ac:dyDescent="0.2">
      <c r="A19" s="357" t="s">
        <v>59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48"/>
      <c r="Z19" s="48"/>
    </row>
    <row r="20" spans="1:53" ht="16.5" customHeight="1" x14ac:dyDescent="0.25">
      <c r="A20" s="385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00"/>
      <c r="Z20" s="300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6">
        <v>4607091389258</v>
      </c>
      <c r="E22" s="315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4"/>
      <c r="P22" s="314"/>
      <c r="Q22" s="314"/>
      <c r="R22" s="315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26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26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6">
        <v>4607091383881</v>
      </c>
      <c r="E26" s="315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4"/>
      <c r="P26" s="314"/>
      <c r="Q26" s="314"/>
      <c r="R26" s="315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6">
        <v>4607091388237</v>
      </c>
      <c r="E27" s="315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4"/>
      <c r="P27" s="314"/>
      <c r="Q27" s="314"/>
      <c r="R27" s="315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6">
        <v>4607091383935</v>
      </c>
      <c r="E28" s="315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4"/>
      <c r="P28" s="314"/>
      <c r="Q28" s="314"/>
      <c r="R28" s="315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6">
        <v>4680115881853</v>
      </c>
      <c r="E29" s="315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4"/>
      <c r="P29" s="314"/>
      <c r="Q29" s="314"/>
      <c r="R29" s="315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6">
        <v>4607091383911</v>
      </c>
      <c r="E30" s="315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4"/>
      <c r="P30" s="314"/>
      <c r="Q30" s="314"/>
      <c r="R30" s="315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6">
        <v>4607091388244</v>
      </c>
      <c r="E31" s="315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4"/>
      <c r="P31" s="314"/>
      <c r="Q31" s="314"/>
      <c r="R31" s="315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26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26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6">
        <v>4607091388503</v>
      </c>
      <c r="E35" s="315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4"/>
      <c r="P35" s="314"/>
      <c r="Q35" s="314"/>
      <c r="R35" s="315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26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26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6">
        <v>4607091388282</v>
      </c>
      <c r="E39" s="315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4"/>
      <c r="P39" s="314"/>
      <c r="Q39" s="314"/>
      <c r="R39" s="315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26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26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6">
        <v>4607091389111</v>
      </c>
      <c r="E43" s="315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4"/>
      <c r="P43" s="314"/>
      <c r="Q43" s="314"/>
      <c r="R43" s="315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26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26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7" t="s">
        <v>93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358"/>
      <c r="Y46" s="48"/>
      <c r="Z46" s="48"/>
    </row>
    <row r="47" spans="1:53" ht="16.5" customHeight="1" x14ac:dyDescent="0.25">
      <c r="A47" s="385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00"/>
      <c r="Z47" s="300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6">
        <v>4680115881440</v>
      </c>
      <c r="E49" s="315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4"/>
      <c r="P49" s="314"/>
      <c r="Q49" s="314"/>
      <c r="R49" s="315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5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26"/>
      <c r="N50" s="327" t="s">
        <v>66</v>
      </c>
      <c r="O50" s="328"/>
      <c r="P50" s="328"/>
      <c r="Q50" s="328"/>
      <c r="R50" s="328"/>
      <c r="S50" s="328"/>
      <c r="T50" s="329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26"/>
      <c r="N51" s="327" t="s">
        <v>66</v>
      </c>
      <c r="O51" s="328"/>
      <c r="P51" s="328"/>
      <c r="Q51" s="328"/>
      <c r="R51" s="328"/>
      <c r="S51" s="328"/>
      <c r="T51" s="329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85" t="s">
        <v>100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00"/>
      <c r="Z52" s="300"/>
    </row>
    <row r="53" spans="1:53" ht="14.25" customHeight="1" x14ac:dyDescent="0.25">
      <c r="A53" s="311" t="s">
        <v>101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6">
        <v>4680115881426</v>
      </c>
      <c r="E54" s="315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6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4"/>
      <c r="P54" s="314"/>
      <c r="Q54" s="314"/>
      <c r="R54" s="315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6">
        <v>4680115881426</v>
      </c>
      <c r="E55" s="315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528" t="s">
        <v>106</v>
      </c>
      <c r="O55" s="314"/>
      <c r="P55" s="314"/>
      <c r="Q55" s="314"/>
      <c r="R55" s="315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6">
        <v>4680115881419</v>
      </c>
      <c r="E56" s="315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4"/>
      <c r="P56" s="314"/>
      <c r="Q56" s="314"/>
      <c r="R56" s="315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6">
        <v>4680115881525</v>
      </c>
      <c r="E57" s="315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377" t="s">
        <v>111</v>
      </c>
      <c r="O57" s="314"/>
      <c r="P57" s="314"/>
      <c r="Q57" s="314"/>
      <c r="R57" s="315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5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26"/>
      <c r="N58" s="327" t="s">
        <v>66</v>
      </c>
      <c r="O58" s="328"/>
      <c r="P58" s="328"/>
      <c r="Q58" s="328"/>
      <c r="R58" s="328"/>
      <c r="S58" s="328"/>
      <c r="T58" s="329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26"/>
      <c r="N59" s="327" t="s">
        <v>66</v>
      </c>
      <c r="O59" s="328"/>
      <c r="P59" s="328"/>
      <c r="Q59" s="328"/>
      <c r="R59" s="328"/>
      <c r="S59" s="328"/>
      <c r="T59" s="329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85" t="s">
        <v>93</v>
      </c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00"/>
      <c r="Z60" s="300"/>
    </row>
    <row r="61" spans="1:53" ht="14.25" customHeight="1" x14ac:dyDescent="0.25">
      <c r="A61" s="311" t="s">
        <v>101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6">
        <v>4607091382945</v>
      </c>
      <c r="E62" s="315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602" t="s">
        <v>114</v>
      </c>
      <c r="O62" s="314"/>
      <c r="P62" s="314"/>
      <c r="Q62" s="314"/>
      <c r="R62" s="315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6">
        <v>4607091385670</v>
      </c>
      <c r="E63" s="315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558" t="s">
        <v>118</v>
      </c>
      <c r="O63" s="314"/>
      <c r="P63" s="314"/>
      <c r="Q63" s="314"/>
      <c r="R63" s="315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6">
        <v>4680115881327</v>
      </c>
      <c r="E64" s="315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6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4"/>
      <c r="P64" s="314"/>
      <c r="Q64" s="314"/>
      <c r="R64" s="315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6">
        <v>4680115882133</v>
      </c>
      <c r="E65" s="315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3" t="s">
        <v>124</v>
      </c>
      <c r="O65" s="314"/>
      <c r="P65" s="314"/>
      <c r="Q65" s="314"/>
      <c r="R65" s="315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6">
        <v>4607091382952</v>
      </c>
      <c r="E66" s="315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4"/>
      <c r="P66" s="314"/>
      <c r="Q66" s="314"/>
      <c r="R66" s="315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6">
        <v>4607091385687</v>
      </c>
      <c r="E67" s="315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4"/>
      <c r="P67" s="314"/>
      <c r="Q67" s="314"/>
      <c r="R67" s="315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6">
        <v>4680115882539</v>
      </c>
      <c r="E68" s="315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4"/>
      <c r="P68" s="314"/>
      <c r="Q68" s="314"/>
      <c r="R68" s="315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6">
        <v>4607091384604</v>
      </c>
      <c r="E69" s="315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4"/>
      <c r="P69" s="314"/>
      <c r="Q69" s="314"/>
      <c r="R69" s="315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6">
        <v>4680115880283</v>
      </c>
      <c r="E70" s="315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4"/>
      <c r="P70" s="314"/>
      <c r="Q70" s="314"/>
      <c r="R70" s="315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6">
        <v>4680115881303</v>
      </c>
      <c r="E71" s="315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5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4"/>
      <c r="P71" s="314"/>
      <c r="Q71" s="314"/>
      <c r="R71" s="315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6">
        <v>4680115882720</v>
      </c>
      <c r="E72" s="315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365" t="s">
        <v>139</v>
      </c>
      <c r="O72" s="314"/>
      <c r="P72" s="314"/>
      <c r="Q72" s="314"/>
      <c r="R72" s="315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6">
        <v>4607091388466</v>
      </c>
      <c r="E73" s="315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5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4"/>
      <c r="P73" s="314"/>
      <c r="Q73" s="314"/>
      <c r="R73" s="315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6">
        <v>4680115880269</v>
      </c>
      <c r="E74" s="315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5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4"/>
      <c r="P74" s="314"/>
      <c r="Q74" s="314"/>
      <c r="R74" s="315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6">
        <v>4680115880429</v>
      </c>
      <c r="E75" s="315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5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4"/>
      <c r="P75" s="314"/>
      <c r="Q75" s="314"/>
      <c r="R75" s="315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6">
        <v>4680115881457</v>
      </c>
      <c r="E76" s="315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5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4"/>
      <c r="P76" s="314"/>
      <c r="Q76" s="314"/>
      <c r="R76" s="315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5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26"/>
      <c r="N77" s="327" t="s">
        <v>66</v>
      </c>
      <c r="O77" s="328"/>
      <c r="P77" s="328"/>
      <c r="Q77" s="328"/>
      <c r="R77" s="328"/>
      <c r="S77" s="328"/>
      <c r="T77" s="329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26"/>
      <c r="N78" s="327" t="s">
        <v>66</v>
      </c>
      <c r="O78" s="328"/>
      <c r="P78" s="328"/>
      <c r="Q78" s="328"/>
      <c r="R78" s="328"/>
      <c r="S78" s="328"/>
      <c r="T78" s="329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1" t="s">
        <v>95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6">
        <v>4607091384789</v>
      </c>
      <c r="E80" s="315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526" t="s">
        <v>150</v>
      </c>
      <c r="O80" s="314"/>
      <c r="P80" s="314"/>
      <c r="Q80" s="314"/>
      <c r="R80" s="315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6">
        <v>4680115881488</v>
      </c>
      <c r="E81" s="315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4"/>
      <c r="P81" s="314"/>
      <c r="Q81" s="314"/>
      <c r="R81" s="315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6">
        <v>4607091384765</v>
      </c>
      <c r="E82" s="315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387" t="s">
        <v>155</v>
      </c>
      <c r="O82" s="314"/>
      <c r="P82" s="314"/>
      <c r="Q82" s="314"/>
      <c r="R82" s="315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6">
        <v>4680115882751</v>
      </c>
      <c r="E83" s="315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351" t="s">
        <v>158</v>
      </c>
      <c r="O83" s="314"/>
      <c r="P83" s="314"/>
      <c r="Q83" s="314"/>
      <c r="R83" s="315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6">
        <v>4680115882775</v>
      </c>
      <c r="E84" s="315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340" t="s">
        <v>162</v>
      </c>
      <c r="O84" s="314"/>
      <c r="P84" s="314"/>
      <c r="Q84" s="314"/>
      <c r="R84" s="315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6">
        <v>4680115880658</v>
      </c>
      <c r="E85" s="315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3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4"/>
      <c r="P85" s="314"/>
      <c r="Q85" s="314"/>
      <c r="R85" s="315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6">
        <v>4607091381962</v>
      </c>
      <c r="E86" s="315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4"/>
      <c r="P86" s="314"/>
      <c r="Q86" s="314"/>
      <c r="R86" s="315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5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26"/>
      <c r="N87" s="327" t="s">
        <v>66</v>
      </c>
      <c r="O87" s="328"/>
      <c r="P87" s="328"/>
      <c r="Q87" s="328"/>
      <c r="R87" s="328"/>
      <c r="S87" s="328"/>
      <c r="T87" s="329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26"/>
      <c r="N88" s="327" t="s">
        <v>66</v>
      </c>
      <c r="O88" s="328"/>
      <c r="P88" s="328"/>
      <c r="Q88" s="328"/>
      <c r="R88" s="328"/>
      <c r="S88" s="328"/>
      <c r="T88" s="329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1" t="s">
        <v>60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6">
        <v>4607091387667</v>
      </c>
      <c r="E90" s="315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3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4"/>
      <c r="P90" s="314"/>
      <c r="Q90" s="314"/>
      <c r="R90" s="315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6">
        <v>4607091387636</v>
      </c>
      <c r="E91" s="315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3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4"/>
      <c r="P91" s="314"/>
      <c r="Q91" s="314"/>
      <c r="R91" s="315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6">
        <v>4607091384727</v>
      </c>
      <c r="E92" s="315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50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4"/>
      <c r="P92" s="314"/>
      <c r="Q92" s="314"/>
      <c r="R92" s="315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6">
        <v>4607091386745</v>
      </c>
      <c r="E93" s="315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4"/>
      <c r="P93" s="314"/>
      <c r="Q93" s="314"/>
      <c r="R93" s="315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6">
        <v>4607091382426</v>
      </c>
      <c r="E94" s="315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4"/>
      <c r="P94" s="314"/>
      <c r="Q94" s="314"/>
      <c r="R94" s="315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6">
        <v>4607091386547</v>
      </c>
      <c r="E95" s="315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4"/>
      <c r="P95" s="314"/>
      <c r="Q95" s="314"/>
      <c r="R95" s="315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6">
        <v>4607091384734</v>
      </c>
      <c r="E96" s="315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6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4"/>
      <c r="P96" s="314"/>
      <c r="Q96" s="314"/>
      <c r="R96" s="315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6">
        <v>4607091382464</v>
      </c>
      <c r="E97" s="315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4"/>
      <c r="P97" s="314"/>
      <c r="Q97" s="314"/>
      <c r="R97" s="315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5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26"/>
      <c r="N98" s="327" t="s">
        <v>66</v>
      </c>
      <c r="O98" s="328"/>
      <c r="P98" s="328"/>
      <c r="Q98" s="328"/>
      <c r="R98" s="328"/>
      <c r="S98" s="328"/>
      <c r="T98" s="329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26"/>
      <c r="N99" s="327" t="s">
        <v>66</v>
      </c>
      <c r="O99" s="328"/>
      <c r="P99" s="328"/>
      <c r="Q99" s="328"/>
      <c r="R99" s="328"/>
      <c r="S99" s="328"/>
      <c r="T99" s="329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1" t="s">
        <v>68</v>
      </c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6">
        <v>4607091386967</v>
      </c>
      <c r="E101" s="315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546" t="s">
        <v>185</v>
      </c>
      <c r="O101" s="314"/>
      <c r="P101" s="314"/>
      <c r="Q101" s="314"/>
      <c r="R101" s="315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6">
        <v>4607091386967</v>
      </c>
      <c r="E102" s="315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71" t="s">
        <v>187</v>
      </c>
      <c r="O102" s="314"/>
      <c r="P102" s="314"/>
      <c r="Q102" s="314"/>
      <c r="R102" s="315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6">
        <v>4607091385304</v>
      </c>
      <c r="E103" s="315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6" t="s">
        <v>190</v>
      </c>
      <c r="O103" s="314"/>
      <c r="P103" s="314"/>
      <c r="Q103" s="314"/>
      <c r="R103" s="315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6">
        <v>4607091386264</v>
      </c>
      <c r="E104" s="315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4"/>
      <c r="P104" s="314"/>
      <c r="Q104" s="314"/>
      <c r="R104" s="315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6">
        <v>4607091385731</v>
      </c>
      <c r="E105" s="315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417" t="s">
        <v>195</v>
      </c>
      <c r="O105" s="314"/>
      <c r="P105" s="314"/>
      <c r="Q105" s="314"/>
      <c r="R105" s="315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6">
        <v>4680115880214</v>
      </c>
      <c r="E106" s="315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614" t="s">
        <v>198</v>
      </c>
      <c r="O106" s="314"/>
      <c r="P106" s="314"/>
      <c r="Q106" s="314"/>
      <c r="R106" s="315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6">
        <v>4680115880894</v>
      </c>
      <c r="E107" s="315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424" t="s">
        <v>201</v>
      </c>
      <c r="O107" s="314"/>
      <c r="P107" s="314"/>
      <c r="Q107" s="314"/>
      <c r="R107" s="315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6">
        <v>4607091385427</v>
      </c>
      <c r="E108" s="315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4"/>
      <c r="P108" s="314"/>
      <c r="Q108" s="314"/>
      <c r="R108" s="315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6">
        <v>4680115882645</v>
      </c>
      <c r="E109" s="315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43" t="s">
        <v>206</v>
      </c>
      <c r="O109" s="314"/>
      <c r="P109" s="314"/>
      <c r="Q109" s="314"/>
      <c r="R109" s="315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5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26"/>
      <c r="N110" s="327" t="s">
        <v>66</v>
      </c>
      <c r="O110" s="328"/>
      <c r="P110" s="328"/>
      <c r="Q110" s="328"/>
      <c r="R110" s="328"/>
      <c r="S110" s="328"/>
      <c r="T110" s="329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26"/>
      <c r="N111" s="327" t="s">
        <v>66</v>
      </c>
      <c r="O111" s="328"/>
      <c r="P111" s="328"/>
      <c r="Q111" s="328"/>
      <c r="R111" s="328"/>
      <c r="S111" s="328"/>
      <c r="T111" s="329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1" t="s">
        <v>207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6">
        <v>4607091383065</v>
      </c>
      <c r="E113" s="315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4"/>
      <c r="P113" s="314"/>
      <c r="Q113" s="314"/>
      <c r="R113" s="315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6">
        <v>4680115881532</v>
      </c>
      <c r="E114" s="315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4"/>
      <c r="P114" s="314"/>
      <c r="Q114" s="314"/>
      <c r="R114" s="315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6">
        <v>4680115882652</v>
      </c>
      <c r="E115" s="315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7" t="s">
        <v>214</v>
      </c>
      <c r="O115" s="314"/>
      <c r="P115" s="314"/>
      <c r="Q115" s="314"/>
      <c r="R115" s="315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6">
        <v>4680115880238</v>
      </c>
      <c r="E116" s="315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4"/>
      <c r="P116" s="314"/>
      <c r="Q116" s="314"/>
      <c r="R116" s="315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6">
        <v>4680115881464</v>
      </c>
      <c r="E117" s="315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452" t="s">
        <v>219</v>
      </c>
      <c r="O117" s="314"/>
      <c r="P117" s="314"/>
      <c r="Q117" s="314"/>
      <c r="R117" s="315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5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26"/>
      <c r="N118" s="327" t="s">
        <v>66</v>
      </c>
      <c r="O118" s="328"/>
      <c r="P118" s="328"/>
      <c r="Q118" s="328"/>
      <c r="R118" s="328"/>
      <c r="S118" s="328"/>
      <c r="T118" s="329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26"/>
      <c r="N119" s="327" t="s">
        <v>66</v>
      </c>
      <c r="O119" s="328"/>
      <c r="P119" s="328"/>
      <c r="Q119" s="328"/>
      <c r="R119" s="328"/>
      <c r="S119" s="328"/>
      <c r="T119" s="329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85" t="s">
        <v>220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00"/>
      <c r="Z120" s="300"/>
    </row>
    <row r="121" spans="1:53" ht="14.25" customHeight="1" x14ac:dyDescent="0.25">
      <c r="A121" s="311" t="s">
        <v>68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6">
        <v>4607091385168</v>
      </c>
      <c r="E122" s="315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415" t="s">
        <v>223</v>
      </c>
      <c r="O122" s="314"/>
      <c r="P122" s="314"/>
      <c r="Q122" s="314"/>
      <c r="R122" s="315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6">
        <v>4607091383256</v>
      </c>
      <c r="E123" s="315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4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4"/>
      <c r="P123" s="314"/>
      <c r="Q123" s="314"/>
      <c r="R123" s="315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6">
        <v>4607091385748</v>
      </c>
      <c r="E124" s="315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4"/>
      <c r="P124" s="314"/>
      <c r="Q124" s="314"/>
      <c r="R124" s="315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5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26"/>
      <c r="N125" s="327" t="s">
        <v>66</v>
      </c>
      <c r="O125" s="328"/>
      <c r="P125" s="328"/>
      <c r="Q125" s="328"/>
      <c r="R125" s="328"/>
      <c r="S125" s="328"/>
      <c r="T125" s="329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26"/>
      <c r="N126" s="327" t="s">
        <v>66</v>
      </c>
      <c r="O126" s="328"/>
      <c r="P126" s="328"/>
      <c r="Q126" s="328"/>
      <c r="R126" s="328"/>
      <c r="S126" s="328"/>
      <c r="T126" s="329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7" t="s">
        <v>228</v>
      </c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48"/>
      <c r="Z127" s="48"/>
    </row>
    <row r="128" spans="1:53" ht="16.5" customHeight="1" x14ac:dyDescent="0.25">
      <c r="A128" s="385" t="s">
        <v>229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00"/>
      <c r="Z128" s="300"/>
    </row>
    <row r="129" spans="1:53" ht="14.25" customHeight="1" x14ac:dyDescent="0.25">
      <c r="A129" s="311" t="s">
        <v>101</v>
      </c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6">
        <v>4607091383423</v>
      </c>
      <c r="E130" s="315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4"/>
      <c r="P130" s="314"/>
      <c r="Q130" s="314"/>
      <c r="R130" s="315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6">
        <v>4607091381405</v>
      </c>
      <c r="E131" s="315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5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4"/>
      <c r="P131" s="314"/>
      <c r="Q131" s="314"/>
      <c r="R131" s="315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6">
        <v>4607091386516</v>
      </c>
      <c r="E132" s="315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4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4"/>
      <c r="P132" s="314"/>
      <c r="Q132" s="314"/>
      <c r="R132" s="315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5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26"/>
      <c r="N133" s="327" t="s">
        <v>66</v>
      </c>
      <c r="O133" s="328"/>
      <c r="P133" s="328"/>
      <c r="Q133" s="328"/>
      <c r="R133" s="328"/>
      <c r="S133" s="328"/>
      <c r="T133" s="329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26"/>
      <c r="N134" s="327" t="s">
        <v>66</v>
      </c>
      <c r="O134" s="328"/>
      <c r="P134" s="328"/>
      <c r="Q134" s="328"/>
      <c r="R134" s="328"/>
      <c r="S134" s="328"/>
      <c r="T134" s="329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85" t="s">
        <v>236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00"/>
      <c r="Z135" s="300"/>
    </row>
    <row r="136" spans="1:53" ht="14.25" customHeight="1" x14ac:dyDescent="0.25">
      <c r="A136" s="311" t="s">
        <v>60</v>
      </c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6">
        <v>4680115883963</v>
      </c>
      <c r="E137" s="315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522" t="s">
        <v>239</v>
      </c>
      <c r="O137" s="314"/>
      <c r="P137" s="314"/>
      <c r="Q137" s="314"/>
      <c r="R137" s="315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6">
        <v>4680115880993</v>
      </c>
      <c r="E138" s="315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5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4"/>
      <c r="P138" s="314"/>
      <c r="Q138" s="314"/>
      <c r="R138" s="315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6">
        <v>4680115881761</v>
      </c>
      <c r="E139" s="315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4"/>
      <c r="P139" s="314"/>
      <c r="Q139" s="314"/>
      <c r="R139" s="315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6">
        <v>4680115881563</v>
      </c>
      <c r="E140" s="315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4"/>
      <c r="P140" s="314"/>
      <c r="Q140" s="314"/>
      <c r="R140" s="315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6">
        <v>4680115880986</v>
      </c>
      <c r="E141" s="315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3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4"/>
      <c r="P141" s="314"/>
      <c r="Q141" s="314"/>
      <c r="R141" s="315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6">
        <v>4680115880207</v>
      </c>
      <c r="E142" s="315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5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4"/>
      <c r="P142" s="314"/>
      <c r="Q142" s="314"/>
      <c r="R142" s="315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6">
        <v>4680115881785</v>
      </c>
      <c r="E143" s="315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4"/>
      <c r="P143" s="314"/>
      <c r="Q143" s="314"/>
      <c r="R143" s="315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6">
        <v>4680115881679</v>
      </c>
      <c r="E144" s="315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4"/>
      <c r="P144" s="314"/>
      <c r="Q144" s="314"/>
      <c r="R144" s="315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6">
        <v>4680115880191</v>
      </c>
      <c r="E145" s="315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4"/>
      <c r="P145" s="314"/>
      <c r="Q145" s="314"/>
      <c r="R145" s="315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5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26"/>
      <c r="N146" s="327" t="s">
        <v>66</v>
      </c>
      <c r="O146" s="328"/>
      <c r="P146" s="328"/>
      <c r="Q146" s="328"/>
      <c r="R146" s="328"/>
      <c r="S146" s="328"/>
      <c r="T146" s="329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26"/>
      <c r="N147" s="327" t="s">
        <v>66</v>
      </c>
      <c r="O147" s="328"/>
      <c r="P147" s="328"/>
      <c r="Q147" s="328"/>
      <c r="R147" s="328"/>
      <c r="S147" s="328"/>
      <c r="T147" s="329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85" t="s">
        <v>257</v>
      </c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00"/>
      <c r="Z148" s="300"/>
    </row>
    <row r="149" spans="1:53" ht="14.25" customHeight="1" x14ac:dyDescent="0.25">
      <c r="A149" s="311" t="s">
        <v>101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6">
        <v>4680115881402</v>
      </c>
      <c r="E150" s="315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4"/>
      <c r="P150" s="314"/>
      <c r="Q150" s="314"/>
      <c r="R150" s="315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6">
        <v>4680115881396</v>
      </c>
      <c r="E151" s="315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3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4"/>
      <c r="P151" s="314"/>
      <c r="Q151" s="314"/>
      <c r="R151" s="315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5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26"/>
      <c r="N152" s="327" t="s">
        <v>66</v>
      </c>
      <c r="O152" s="328"/>
      <c r="P152" s="328"/>
      <c r="Q152" s="328"/>
      <c r="R152" s="328"/>
      <c r="S152" s="328"/>
      <c r="T152" s="329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26"/>
      <c r="N153" s="327" t="s">
        <v>66</v>
      </c>
      <c r="O153" s="328"/>
      <c r="P153" s="328"/>
      <c r="Q153" s="328"/>
      <c r="R153" s="328"/>
      <c r="S153" s="328"/>
      <c r="T153" s="329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1" t="s">
        <v>95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6">
        <v>4680115882935</v>
      </c>
      <c r="E155" s="315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629" t="s">
        <v>264</v>
      </c>
      <c r="O155" s="314"/>
      <c r="P155" s="314"/>
      <c r="Q155" s="314"/>
      <c r="R155" s="315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6">
        <v>4680115880764</v>
      </c>
      <c r="E156" s="315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3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4"/>
      <c r="P156" s="314"/>
      <c r="Q156" s="314"/>
      <c r="R156" s="315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5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26"/>
      <c r="N157" s="327" t="s">
        <v>66</v>
      </c>
      <c r="O157" s="328"/>
      <c r="P157" s="328"/>
      <c r="Q157" s="328"/>
      <c r="R157" s="328"/>
      <c r="S157" s="328"/>
      <c r="T157" s="329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26"/>
      <c r="N158" s="327" t="s">
        <v>66</v>
      </c>
      <c r="O158" s="328"/>
      <c r="P158" s="328"/>
      <c r="Q158" s="328"/>
      <c r="R158" s="328"/>
      <c r="S158" s="328"/>
      <c r="T158" s="329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1" t="s">
        <v>60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6">
        <v>4680115882683</v>
      </c>
      <c r="E160" s="315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4"/>
      <c r="P160" s="314"/>
      <c r="Q160" s="314"/>
      <c r="R160" s="315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6">
        <v>4680115882690</v>
      </c>
      <c r="E161" s="315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4"/>
      <c r="P161" s="314"/>
      <c r="Q161" s="314"/>
      <c r="R161" s="315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6">
        <v>4680115882669</v>
      </c>
      <c r="E162" s="315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4"/>
      <c r="P162" s="314"/>
      <c r="Q162" s="314"/>
      <c r="R162" s="315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6">
        <v>4680115882676</v>
      </c>
      <c r="E163" s="315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4"/>
      <c r="P163" s="314"/>
      <c r="Q163" s="314"/>
      <c r="R163" s="315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5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26"/>
      <c r="N164" s="327" t="s">
        <v>66</v>
      </c>
      <c r="O164" s="328"/>
      <c r="P164" s="328"/>
      <c r="Q164" s="328"/>
      <c r="R164" s="328"/>
      <c r="S164" s="328"/>
      <c r="T164" s="329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26"/>
      <c r="N165" s="327" t="s">
        <v>66</v>
      </c>
      <c r="O165" s="328"/>
      <c r="P165" s="328"/>
      <c r="Q165" s="328"/>
      <c r="R165" s="328"/>
      <c r="S165" s="328"/>
      <c r="T165" s="329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1" t="s">
        <v>68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6">
        <v>4680115881556</v>
      </c>
      <c r="E167" s="315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4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4"/>
      <c r="P167" s="314"/>
      <c r="Q167" s="314"/>
      <c r="R167" s="315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6">
        <v>4680115880573</v>
      </c>
      <c r="E168" s="315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505" t="s">
        <v>279</v>
      </c>
      <c r="O168" s="314"/>
      <c r="P168" s="314"/>
      <c r="Q168" s="314"/>
      <c r="R168" s="315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6">
        <v>4680115881594</v>
      </c>
      <c r="E169" s="315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4"/>
      <c r="P169" s="314"/>
      <c r="Q169" s="314"/>
      <c r="R169" s="315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6">
        <v>4680115881587</v>
      </c>
      <c r="E170" s="315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623" t="s">
        <v>284</v>
      </c>
      <c r="O170" s="314"/>
      <c r="P170" s="314"/>
      <c r="Q170" s="314"/>
      <c r="R170" s="315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6">
        <v>4680115880962</v>
      </c>
      <c r="E171" s="315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4"/>
      <c r="P171" s="314"/>
      <c r="Q171" s="314"/>
      <c r="R171" s="315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6">
        <v>4680115881617</v>
      </c>
      <c r="E172" s="315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6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4"/>
      <c r="P172" s="314"/>
      <c r="Q172" s="314"/>
      <c r="R172" s="315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6">
        <v>4680115881228</v>
      </c>
      <c r="E173" s="315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590" t="s">
        <v>291</v>
      </c>
      <c r="O173" s="314"/>
      <c r="P173" s="314"/>
      <c r="Q173" s="314"/>
      <c r="R173" s="315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6">
        <v>4680115881037</v>
      </c>
      <c r="E174" s="315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93" t="s">
        <v>294</v>
      </c>
      <c r="O174" s="314"/>
      <c r="P174" s="314"/>
      <c r="Q174" s="314"/>
      <c r="R174" s="315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6">
        <v>4680115881211</v>
      </c>
      <c r="E175" s="315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6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4"/>
      <c r="P175" s="314"/>
      <c r="Q175" s="314"/>
      <c r="R175" s="315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6">
        <v>4680115881020</v>
      </c>
      <c r="E176" s="315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4"/>
      <c r="P176" s="314"/>
      <c r="Q176" s="314"/>
      <c r="R176" s="315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6">
        <v>4680115882195</v>
      </c>
      <c r="E177" s="315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4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4"/>
      <c r="P177" s="314"/>
      <c r="Q177" s="314"/>
      <c r="R177" s="315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6">
        <v>4680115882607</v>
      </c>
      <c r="E178" s="315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4"/>
      <c r="P178" s="314"/>
      <c r="Q178" s="314"/>
      <c r="R178" s="315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6">
        <v>4680115880092</v>
      </c>
      <c r="E179" s="315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4"/>
      <c r="P179" s="314"/>
      <c r="Q179" s="314"/>
      <c r="R179" s="315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6">
        <v>4680115880221</v>
      </c>
      <c r="E180" s="315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3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4"/>
      <c r="P180" s="314"/>
      <c r="Q180" s="314"/>
      <c r="R180" s="315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6">
        <v>4680115882942</v>
      </c>
      <c r="E181" s="315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6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4"/>
      <c r="P181" s="314"/>
      <c r="Q181" s="314"/>
      <c r="R181" s="315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6">
        <v>4680115880504</v>
      </c>
      <c r="E182" s="315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4"/>
      <c r="P182" s="314"/>
      <c r="Q182" s="314"/>
      <c r="R182" s="315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6">
        <v>4680115882164</v>
      </c>
      <c r="E183" s="315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4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4"/>
      <c r="P183" s="314"/>
      <c r="Q183" s="314"/>
      <c r="R183" s="315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5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26"/>
      <c r="N184" s="327" t="s">
        <v>66</v>
      </c>
      <c r="O184" s="328"/>
      <c r="P184" s="328"/>
      <c r="Q184" s="328"/>
      <c r="R184" s="328"/>
      <c r="S184" s="328"/>
      <c r="T184" s="329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26"/>
      <c r="N185" s="327" t="s">
        <v>66</v>
      </c>
      <c r="O185" s="328"/>
      <c r="P185" s="328"/>
      <c r="Q185" s="328"/>
      <c r="R185" s="328"/>
      <c r="S185" s="328"/>
      <c r="T185" s="329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1" t="s">
        <v>207</v>
      </c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6">
        <v>4680115880801</v>
      </c>
      <c r="E187" s="315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4"/>
      <c r="P187" s="314"/>
      <c r="Q187" s="314"/>
      <c r="R187" s="315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6">
        <v>4680115880818</v>
      </c>
      <c r="E188" s="315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4"/>
      <c r="P188" s="314"/>
      <c r="Q188" s="314"/>
      <c r="R188" s="315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25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26"/>
      <c r="N189" s="327" t="s">
        <v>66</v>
      </c>
      <c r="O189" s="328"/>
      <c r="P189" s="328"/>
      <c r="Q189" s="328"/>
      <c r="R189" s="328"/>
      <c r="S189" s="328"/>
      <c r="T189" s="329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26"/>
      <c r="N190" s="327" t="s">
        <v>66</v>
      </c>
      <c r="O190" s="328"/>
      <c r="P190" s="328"/>
      <c r="Q190" s="328"/>
      <c r="R190" s="328"/>
      <c r="S190" s="328"/>
      <c r="T190" s="329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85" t="s">
        <v>317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00"/>
      <c r="Z191" s="300"/>
    </row>
    <row r="192" spans="1:53" ht="14.25" customHeight="1" x14ac:dyDescent="0.25">
      <c r="A192" s="311" t="s">
        <v>101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6">
        <v>4607091387445</v>
      </c>
      <c r="E193" s="315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4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4"/>
      <c r="P193" s="314"/>
      <c r="Q193" s="314"/>
      <c r="R193" s="315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6">
        <v>4607091386004</v>
      </c>
      <c r="E194" s="315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5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4"/>
      <c r="P194" s="314"/>
      <c r="Q194" s="314"/>
      <c r="R194" s="315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6">
        <v>4607091386004</v>
      </c>
      <c r="E195" s="315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5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4"/>
      <c r="P195" s="314"/>
      <c r="Q195" s="314"/>
      <c r="R195" s="315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6">
        <v>4607091386073</v>
      </c>
      <c r="E196" s="315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4"/>
      <c r="P196" s="314"/>
      <c r="Q196" s="314"/>
      <c r="R196" s="315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6">
        <v>4607091387322</v>
      </c>
      <c r="E197" s="315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4"/>
      <c r="P197" s="314"/>
      <c r="Q197" s="314"/>
      <c r="R197" s="315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6">
        <v>4607091387322</v>
      </c>
      <c r="E198" s="315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4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4"/>
      <c r="P198" s="314"/>
      <c r="Q198" s="314"/>
      <c r="R198" s="315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6">
        <v>4607091387377</v>
      </c>
      <c r="E199" s="315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2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4"/>
      <c r="P199" s="314"/>
      <c r="Q199" s="314"/>
      <c r="R199" s="315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6">
        <v>4607091387353</v>
      </c>
      <c r="E200" s="315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4"/>
      <c r="P200" s="314"/>
      <c r="Q200" s="314"/>
      <c r="R200" s="315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6">
        <v>4607091386011</v>
      </c>
      <c r="E201" s="315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4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4"/>
      <c r="P201" s="314"/>
      <c r="Q201" s="314"/>
      <c r="R201" s="315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6">
        <v>4607091387308</v>
      </c>
      <c r="E202" s="315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4"/>
      <c r="P202" s="314"/>
      <c r="Q202" s="314"/>
      <c r="R202" s="315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6">
        <v>4607091387339</v>
      </c>
      <c r="E203" s="315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4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4"/>
      <c r="P203" s="314"/>
      <c r="Q203" s="314"/>
      <c r="R203" s="315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6">
        <v>4680115882638</v>
      </c>
      <c r="E204" s="315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3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4"/>
      <c r="P204" s="314"/>
      <c r="Q204" s="314"/>
      <c r="R204" s="315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6">
        <v>4680115881938</v>
      </c>
      <c r="E205" s="315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4"/>
      <c r="P205" s="314"/>
      <c r="Q205" s="314"/>
      <c r="R205" s="315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6">
        <v>4607091387346</v>
      </c>
      <c r="E206" s="315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4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4"/>
      <c r="P206" s="314"/>
      <c r="Q206" s="314"/>
      <c r="R206" s="315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25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26"/>
      <c r="N207" s="327" t="s">
        <v>66</v>
      </c>
      <c r="O207" s="328"/>
      <c r="P207" s="328"/>
      <c r="Q207" s="328"/>
      <c r="R207" s="328"/>
      <c r="S207" s="328"/>
      <c r="T207" s="329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26"/>
      <c r="N208" s="327" t="s">
        <v>66</v>
      </c>
      <c r="O208" s="328"/>
      <c r="P208" s="328"/>
      <c r="Q208" s="328"/>
      <c r="R208" s="328"/>
      <c r="S208" s="328"/>
      <c r="T208" s="329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1" t="s">
        <v>95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6">
        <v>4680115881914</v>
      </c>
      <c r="E210" s="315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4"/>
      <c r="P210" s="314"/>
      <c r="Q210" s="314"/>
      <c r="R210" s="315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2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26"/>
      <c r="N211" s="327" t="s">
        <v>66</v>
      </c>
      <c r="O211" s="328"/>
      <c r="P211" s="328"/>
      <c r="Q211" s="328"/>
      <c r="R211" s="328"/>
      <c r="S211" s="328"/>
      <c r="T211" s="329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26"/>
      <c r="N212" s="327" t="s">
        <v>66</v>
      </c>
      <c r="O212" s="328"/>
      <c r="P212" s="328"/>
      <c r="Q212" s="328"/>
      <c r="R212" s="328"/>
      <c r="S212" s="328"/>
      <c r="T212" s="329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1" t="s">
        <v>60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6">
        <v>4607091387193</v>
      </c>
      <c r="E214" s="315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4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4"/>
      <c r="P214" s="314"/>
      <c r="Q214" s="314"/>
      <c r="R214" s="315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6">
        <v>4607091387230</v>
      </c>
      <c r="E215" s="315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4"/>
      <c r="P215" s="314"/>
      <c r="Q215" s="314"/>
      <c r="R215" s="315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6">
        <v>4607091387285</v>
      </c>
      <c r="E216" s="315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4"/>
      <c r="P216" s="314"/>
      <c r="Q216" s="314"/>
      <c r="R216" s="315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6">
        <v>4607091389845</v>
      </c>
      <c r="E217" s="315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3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4"/>
      <c r="P217" s="314"/>
      <c r="Q217" s="314"/>
      <c r="R217" s="315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25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26"/>
      <c r="N218" s="327" t="s">
        <v>66</v>
      </c>
      <c r="O218" s="328"/>
      <c r="P218" s="328"/>
      <c r="Q218" s="328"/>
      <c r="R218" s="328"/>
      <c r="S218" s="328"/>
      <c r="T218" s="329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26"/>
      <c r="N219" s="327" t="s">
        <v>66</v>
      </c>
      <c r="O219" s="328"/>
      <c r="P219" s="328"/>
      <c r="Q219" s="328"/>
      <c r="R219" s="328"/>
      <c r="S219" s="328"/>
      <c r="T219" s="329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1" t="s">
        <v>68</v>
      </c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6">
        <v>4607091387766</v>
      </c>
      <c r="E221" s="315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4"/>
      <c r="P221" s="314"/>
      <c r="Q221" s="314"/>
      <c r="R221" s="315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6">
        <v>4607091387957</v>
      </c>
      <c r="E222" s="315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5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4"/>
      <c r="P222" s="314"/>
      <c r="Q222" s="314"/>
      <c r="R222" s="315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6">
        <v>4607091387964</v>
      </c>
      <c r="E223" s="315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5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4"/>
      <c r="P223" s="314"/>
      <c r="Q223" s="314"/>
      <c r="R223" s="315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6">
        <v>4680115883604</v>
      </c>
      <c r="E224" s="315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384" t="s">
        <v>362</v>
      </c>
      <c r="O224" s="314"/>
      <c r="P224" s="314"/>
      <c r="Q224" s="314"/>
      <c r="R224" s="315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6">
        <v>4680115883567</v>
      </c>
      <c r="E225" s="315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392" t="s">
        <v>365</v>
      </c>
      <c r="O225" s="314"/>
      <c r="P225" s="314"/>
      <c r="Q225" s="314"/>
      <c r="R225" s="315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6">
        <v>4607091381672</v>
      </c>
      <c r="E226" s="315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5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4"/>
      <c r="P226" s="314"/>
      <c r="Q226" s="314"/>
      <c r="R226" s="315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6">
        <v>4607091387537</v>
      </c>
      <c r="E227" s="315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3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4"/>
      <c r="P227" s="314"/>
      <c r="Q227" s="314"/>
      <c r="R227" s="315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6">
        <v>4607091387513</v>
      </c>
      <c r="E228" s="315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5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4"/>
      <c r="P228" s="314"/>
      <c r="Q228" s="314"/>
      <c r="R228" s="315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6">
        <v>4680115880511</v>
      </c>
      <c r="E229" s="315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4"/>
      <c r="P229" s="314"/>
      <c r="Q229" s="314"/>
      <c r="R229" s="315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25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26"/>
      <c r="N230" s="327" t="s">
        <v>66</v>
      </c>
      <c r="O230" s="328"/>
      <c r="P230" s="328"/>
      <c r="Q230" s="328"/>
      <c r="R230" s="328"/>
      <c r="S230" s="328"/>
      <c r="T230" s="329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26"/>
      <c r="N231" s="327" t="s">
        <v>66</v>
      </c>
      <c r="O231" s="328"/>
      <c r="P231" s="328"/>
      <c r="Q231" s="328"/>
      <c r="R231" s="328"/>
      <c r="S231" s="328"/>
      <c r="T231" s="329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1" t="s">
        <v>207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6">
        <v>4607091380880</v>
      </c>
      <c r="E233" s="315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4"/>
      <c r="P233" s="314"/>
      <c r="Q233" s="314"/>
      <c r="R233" s="315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6">
        <v>4607091384482</v>
      </c>
      <c r="E234" s="315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4"/>
      <c r="P234" s="314"/>
      <c r="Q234" s="314"/>
      <c r="R234" s="315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6">
        <v>4607091380897</v>
      </c>
      <c r="E235" s="315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4"/>
      <c r="P235" s="314"/>
      <c r="Q235" s="314"/>
      <c r="R235" s="315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25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26"/>
      <c r="N236" s="327" t="s">
        <v>66</v>
      </c>
      <c r="O236" s="328"/>
      <c r="P236" s="328"/>
      <c r="Q236" s="328"/>
      <c r="R236" s="328"/>
      <c r="S236" s="328"/>
      <c r="T236" s="329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26"/>
      <c r="N237" s="327" t="s">
        <v>66</v>
      </c>
      <c r="O237" s="328"/>
      <c r="P237" s="328"/>
      <c r="Q237" s="328"/>
      <c r="R237" s="328"/>
      <c r="S237" s="328"/>
      <c r="T237" s="329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1" t="s">
        <v>81</v>
      </c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6">
        <v>4607091388374</v>
      </c>
      <c r="E239" s="315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414" t="s">
        <v>382</v>
      </c>
      <c r="O239" s="314"/>
      <c r="P239" s="314"/>
      <c r="Q239" s="314"/>
      <c r="R239" s="315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6">
        <v>4607091388381</v>
      </c>
      <c r="E240" s="315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481" t="s">
        <v>385</v>
      </c>
      <c r="O240" s="314"/>
      <c r="P240" s="314"/>
      <c r="Q240" s="314"/>
      <c r="R240" s="315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6">
        <v>4607091388404</v>
      </c>
      <c r="E241" s="315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5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4"/>
      <c r="P241" s="314"/>
      <c r="Q241" s="314"/>
      <c r="R241" s="315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25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26"/>
      <c r="N242" s="327" t="s">
        <v>66</v>
      </c>
      <c r="O242" s="328"/>
      <c r="P242" s="328"/>
      <c r="Q242" s="328"/>
      <c r="R242" s="328"/>
      <c r="S242" s="328"/>
      <c r="T242" s="329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26"/>
      <c r="N243" s="327" t="s">
        <v>66</v>
      </c>
      <c r="O243" s="328"/>
      <c r="P243" s="328"/>
      <c r="Q243" s="328"/>
      <c r="R243" s="328"/>
      <c r="S243" s="328"/>
      <c r="T243" s="329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1" t="s">
        <v>388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6">
        <v>4680115881808</v>
      </c>
      <c r="E245" s="315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4"/>
      <c r="P245" s="314"/>
      <c r="Q245" s="314"/>
      <c r="R245" s="315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6">
        <v>4680115881822</v>
      </c>
      <c r="E246" s="315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3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4"/>
      <c r="P246" s="314"/>
      <c r="Q246" s="314"/>
      <c r="R246" s="315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6">
        <v>4680115880016</v>
      </c>
      <c r="E247" s="315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4"/>
      <c r="P247" s="314"/>
      <c r="Q247" s="314"/>
      <c r="R247" s="315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25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26"/>
      <c r="N248" s="327" t="s">
        <v>66</v>
      </c>
      <c r="O248" s="328"/>
      <c r="P248" s="328"/>
      <c r="Q248" s="328"/>
      <c r="R248" s="328"/>
      <c r="S248" s="328"/>
      <c r="T248" s="329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26"/>
      <c r="N249" s="327" t="s">
        <v>66</v>
      </c>
      <c r="O249" s="328"/>
      <c r="P249" s="328"/>
      <c r="Q249" s="328"/>
      <c r="R249" s="328"/>
      <c r="S249" s="328"/>
      <c r="T249" s="329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85" t="s">
        <v>397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00"/>
      <c r="Z250" s="300"/>
    </row>
    <row r="251" spans="1:53" ht="14.25" customHeight="1" x14ac:dyDescent="0.25">
      <c r="A251" s="311" t="s">
        <v>101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6">
        <v>4607091387421</v>
      </c>
      <c r="E252" s="315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6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4"/>
      <c r="P252" s="314"/>
      <c r="Q252" s="314"/>
      <c r="R252" s="315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6">
        <v>4607091387421</v>
      </c>
      <c r="E253" s="315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3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4"/>
      <c r="P253" s="314"/>
      <c r="Q253" s="314"/>
      <c r="R253" s="315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6">
        <v>4607091387452</v>
      </c>
      <c r="E254" s="315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4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4"/>
      <c r="P254" s="314"/>
      <c r="Q254" s="314"/>
      <c r="R254" s="315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6">
        <v>4607091387452</v>
      </c>
      <c r="E255" s="315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12" t="s">
        <v>404</v>
      </c>
      <c r="O255" s="314"/>
      <c r="P255" s="314"/>
      <c r="Q255" s="314"/>
      <c r="R255" s="315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6">
        <v>4607091385984</v>
      </c>
      <c r="E256" s="315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4"/>
      <c r="P256" s="314"/>
      <c r="Q256" s="314"/>
      <c r="R256" s="315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6">
        <v>4607091387438</v>
      </c>
      <c r="E257" s="315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60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4"/>
      <c r="P257" s="314"/>
      <c r="Q257" s="314"/>
      <c r="R257" s="315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6">
        <v>4607091387469</v>
      </c>
      <c r="E258" s="315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4"/>
      <c r="P258" s="314"/>
      <c r="Q258" s="314"/>
      <c r="R258" s="315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25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26"/>
      <c r="N259" s="327" t="s">
        <v>66</v>
      </c>
      <c r="O259" s="328"/>
      <c r="P259" s="328"/>
      <c r="Q259" s="328"/>
      <c r="R259" s="328"/>
      <c r="S259" s="328"/>
      <c r="T259" s="329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26"/>
      <c r="N260" s="327" t="s">
        <v>66</v>
      </c>
      <c r="O260" s="328"/>
      <c r="P260" s="328"/>
      <c r="Q260" s="328"/>
      <c r="R260" s="328"/>
      <c r="S260" s="328"/>
      <c r="T260" s="329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1" t="s">
        <v>60</v>
      </c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6">
        <v>4607091387292</v>
      </c>
      <c r="E262" s="315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6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4"/>
      <c r="P262" s="314"/>
      <c r="Q262" s="314"/>
      <c r="R262" s="315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6">
        <v>4607091387315</v>
      </c>
      <c r="E263" s="315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4"/>
      <c r="P263" s="314"/>
      <c r="Q263" s="314"/>
      <c r="R263" s="315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25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26"/>
      <c r="N264" s="327" t="s">
        <v>66</v>
      </c>
      <c r="O264" s="328"/>
      <c r="P264" s="328"/>
      <c r="Q264" s="328"/>
      <c r="R264" s="328"/>
      <c r="S264" s="328"/>
      <c r="T264" s="329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26"/>
      <c r="N265" s="327" t="s">
        <v>66</v>
      </c>
      <c r="O265" s="328"/>
      <c r="P265" s="328"/>
      <c r="Q265" s="328"/>
      <c r="R265" s="328"/>
      <c r="S265" s="328"/>
      <c r="T265" s="329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85" t="s">
        <v>415</v>
      </c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00"/>
      <c r="Z266" s="300"/>
    </row>
    <row r="267" spans="1:53" ht="14.25" customHeight="1" x14ac:dyDescent="0.25">
      <c r="A267" s="311" t="s">
        <v>60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6">
        <v>4607091383836</v>
      </c>
      <c r="E268" s="315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4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4"/>
      <c r="P268" s="314"/>
      <c r="Q268" s="314"/>
      <c r="R268" s="315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25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26"/>
      <c r="N269" s="327" t="s">
        <v>66</v>
      </c>
      <c r="O269" s="328"/>
      <c r="P269" s="328"/>
      <c r="Q269" s="328"/>
      <c r="R269" s="328"/>
      <c r="S269" s="328"/>
      <c r="T269" s="329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26"/>
      <c r="N270" s="327" t="s">
        <v>66</v>
      </c>
      <c r="O270" s="328"/>
      <c r="P270" s="328"/>
      <c r="Q270" s="328"/>
      <c r="R270" s="328"/>
      <c r="S270" s="328"/>
      <c r="T270" s="329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1" t="s">
        <v>68</v>
      </c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6">
        <v>4607091387919</v>
      </c>
      <c r="E272" s="315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4"/>
      <c r="P272" s="314"/>
      <c r="Q272" s="314"/>
      <c r="R272" s="315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25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26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26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1" t="s">
        <v>207</v>
      </c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6">
        <v>4607091388831</v>
      </c>
      <c r="E276" s="315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4"/>
      <c r="P276" s="314"/>
      <c r="Q276" s="314"/>
      <c r="R276" s="315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2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26"/>
      <c r="N277" s="327" t="s">
        <v>66</v>
      </c>
      <c r="O277" s="328"/>
      <c r="P277" s="328"/>
      <c r="Q277" s="328"/>
      <c r="R277" s="328"/>
      <c r="S277" s="328"/>
      <c r="T277" s="329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26"/>
      <c r="N278" s="327" t="s">
        <v>66</v>
      </c>
      <c r="O278" s="328"/>
      <c r="P278" s="328"/>
      <c r="Q278" s="328"/>
      <c r="R278" s="328"/>
      <c r="S278" s="328"/>
      <c r="T278" s="329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1" t="s">
        <v>81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6">
        <v>4607091383102</v>
      </c>
      <c r="E280" s="315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4"/>
      <c r="P280" s="314"/>
      <c r="Q280" s="314"/>
      <c r="R280" s="315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2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26"/>
      <c r="N281" s="327" t="s">
        <v>66</v>
      </c>
      <c r="O281" s="328"/>
      <c r="P281" s="328"/>
      <c r="Q281" s="328"/>
      <c r="R281" s="328"/>
      <c r="S281" s="328"/>
      <c r="T281" s="329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26"/>
      <c r="N282" s="327" t="s">
        <v>66</v>
      </c>
      <c r="O282" s="328"/>
      <c r="P282" s="328"/>
      <c r="Q282" s="328"/>
      <c r="R282" s="328"/>
      <c r="S282" s="328"/>
      <c r="T282" s="329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7" t="s">
        <v>424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48"/>
      <c r="Z283" s="48"/>
    </row>
    <row r="284" spans="1:53" ht="16.5" customHeight="1" x14ac:dyDescent="0.25">
      <c r="A284" s="385" t="s">
        <v>425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00"/>
      <c r="Z284" s="300"/>
    </row>
    <row r="285" spans="1:53" ht="14.25" customHeight="1" x14ac:dyDescent="0.25">
      <c r="A285" s="311" t="s">
        <v>101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6">
        <v>4607091383997</v>
      </c>
      <c r="E286" s="315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5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4"/>
      <c r="P286" s="314"/>
      <c r="Q286" s="314"/>
      <c r="R286" s="315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6">
        <v>4607091383997</v>
      </c>
      <c r="E287" s="315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4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4"/>
      <c r="P287" s="314"/>
      <c r="Q287" s="314"/>
      <c r="R287" s="315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6">
        <v>4607091384130</v>
      </c>
      <c r="E288" s="315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4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4"/>
      <c r="P288" s="314"/>
      <c r="Q288" s="314"/>
      <c r="R288" s="315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6">
        <v>4607091384130</v>
      </c>
      <c r="E289" s="315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5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4"/>
      <c r="P289" s="314"/>
      <c r="Q289" s="314"/>
      <c r="R289" s="315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6">
        <v>4607091384147</v>
      </c>
      <c r="E290" s="315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4"/>
      <c r="P290" s="314"/>
      <c r="Q290" s="314"/>
      <c r="R290" s="315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6">
        <v>4607091384147</v>
      </c>
      <c r="E291" s="315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396" t="s">
        <v>435</v>
      </c>
      <c r="O291" s="314"/>
      <c r="P291" s="314"/>
      <c r="Q291" s="314"/>
      <c r="R291" s="315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6">
        <v>4607091384154</v>
      </c>
      <c r="E292" s="315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5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4"/>
      <c r="P292" s="314"/>
      <c r="Q292" s="314"/>
      <c r="R292" s="315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6">
        <v>4607091384161</v>
      </c>
      <c r="E293" s="315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4"/>
      <c r="P293" s="314"/>
      <c r="Q293" s="314"/>
      <c r="R293" s="315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25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26"/>
      <c r="N294" s="327" t="s">
        <v>66</v>
      </c>
      <c r="O294" s="328"/>
      <c r="P294" s="328"/>
      <c r="Q294" s="328"/>
      <c r="R294" s="328"/>
      <c r="S294" s="328"/>
      <c r="T294" s="329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26"/>
      <c r="N295" s="327" t="s">
        <v>66</v>
      </c>
      <c r="O295" s="328"/>
      <c r="P295" s="328"/>
      <c r="Q295" s="328"/>
      <c r="R295" s="328"/>
      <c r="S295" s="328"/>
      <c r="T295" s="329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1" t="s">
        <v>95</v>
      </c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6">
        <v>4607091383980</v>
      </c>
      <c r="E297" s="315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3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4"/>
      <c r="P297" s="314"/>
      <c r="Q297" s="314"/>
      <c r="R297" s="315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6">
        <v>4680115883314</v>
      </c>
      <c r="E298" s="315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570" t="s">
        <v>444</v>
      </c>
      <c r="O298" s="314"/>
      <c r="P298" s="314"/>
      <c r="Q298" s="314"/>
      <c r="R298" s="315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6">
        <v>4607091384178</v>
      </c>
      <c r="E299" s="315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3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4"/>
      <c r="P299" s="314"/>
      <c r="Q299" s="314"/>
      <c r="R299" s="315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25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26"/>
      <c r="N300" s="327" t="s">
        <v>66</v>
      </c>
      <c r="O300" s="328"/>
      <c r="P300" s="328"/>
      <c r="Q300" s="328"/>
      <c r="R300" s="328"/>
      <c r="S300" s="328"/>
      <c r="T300" s="329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26"/>
      <c r="N301" s="327" t="s">
        <v>66</v>
      </c>
      <c r="O301" s="328"/>
      <c r="P301" s="328"/>
      <c r="Q301" s="328"/>
      <c r="R301" s="328"/>
      <c r="S301" s="328"/>
      <c r="T301" s="329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1" t="s">
        <v>68</v>
      </c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6">
        <v>4607091384260</v>
      </c>
      <c r="E303" s="315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42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4"/>
      <c r="P303" s="314"/>
      <c r="Q303" s="314"/>
      <c r="R303" s="315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25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26"/>
      <c r="N304" s="327" t="s">
        <v>66</v>
      </c>
      <c r="O304" s="328"/>
      <c r="P304" s="328"/>
      <c r="Q304" s="328"/>
      <c r="R304" s="328"/>
      <c r="S304" s="328"/>
      <c r="T304" s="329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26"/>
      <c r="N305" s="327" t="s">
        <v>66</v>
      </c>
      <c r="O305" s="328"/>
      <c r="P305" s="328"/>
      <c r="Q305" s="328"/>
      <c r="R305" s="328"/>
      <c r="S305" s="328"/>
      <c r="T305" s="329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1" t="s">
        <v>207</v>
      </c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6">
        <v>4607091384673</v>
      </c>
      <c r="E307" s="315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5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4"/>
      <c r="P307" s="314"/>
      <c r="Q307" s="314"/>
      <c r="R307" s="315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25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26"/>
      <c r="N308" s="327" t="s">
        <v>66</v>
      </c>
      <c r="O308" s="328"/>
      <c r="P308" s="328"/>
      <c r="Q308" s="328"/>
      <c r="R308" s="328"/>
      <c r="S308" s="328"/>
      <c r="T308" s="329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26"/>
      <c r="N309" s="327" t="s">
        <v>66</v>
      </c>
      <c r="O309" s="328"/>
      <c r="P309" s="328"/>
      <c r="Q309" s="328"/>
      <c r="R309" s="328"/>
      <c r="S309" s="328"/>
      <c r="T309" s="329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85" t="s">
        <v>451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00"/>
      <c r="Z310" s="300"/>
    </row>
    <row r="311" spans="1:53" ht="14.25" customHeight="1" x14ac:dyDescent="0.25">
      <c r="A311" s="311" t="s">
        <v>101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6">
        <v>4607091384185</v>
      </c>
      <c r="E312" s="315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3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4"/>
      <c r="P312" s="314"/>
      <c r="Q312" s="314"/>
      <c r="R312" s="315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6">
        <v>4607091384192</v>
      </c>
      <c r="E313" s="315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3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4"/>
      <c r="P313" s="314"/>
      <c r="Q313" s="314"/>
      <c r="R313" s="315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6">
        <v>4680115881907</v>
      </c>
      <c r="E314" s="315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5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4"/>
      <c r="P314" s="314"/>
      <c r="Q314" s="314"/>
      <c r="R314" s="315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6">
        <v>4607091384680</v>
      </c>
      <c r="E315" s="315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4"/>
      <c r="P315" s="314"/>
      <c r="Q315" s="314"/>
      <c r="R315" s="315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25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26"/>
      <c r="N316" s="327" t="s">
        <v>66</v>
      </c>
      <c r="O316" s="328"/>
      <c r="P316" s="328"/>
      <c r="Q316" s="328"/>
      <c r="R316" s="328"/>
      <c r="S316" s="328"/>
      <c r="T316" s="329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26"/>
      <c r="N317" s="327" t="s">
        <v>66</v>
      </c>
      <c r="O317" s="328"/>
      <c r="P317" s="328"/>
      <c r="Q317" s="328"/>
      <c r="R317" s="328"/>
      <c r="S317" s="328"/>
      <c r="T317" s="329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1" t="s">
        <v>60</v>
      </c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6">
        <v>4607091384802</v>
      </c>
      <c r="E319" s="315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3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4"/>
      <c r="P319" s="314"/>
      <c r="Q319" s="314"/>
      <c r="R319" s="315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6">
        <v>4607091384826</v>
      </c>
      <c r="E320" s="315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3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4"/>
      <c r="P320" s="314"/>
      <c r="Q320" s="314"/>
      <c r="R320" s="315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25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26"/>
      <c r="N321" s="327" t="s">
        <v>66</v>
      </c>
      <c r="O321" s="328"/>
      <c r="P321" s="328"/>
      <c r="Q321" s="328"/>
      <c r="R321" s="328"/>
      <c r="S321" s="328"/>
      <c r="T321" s="329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26"/>
      <c r="N322" s="327" t="s">
        <v>66</v>
      </c>
      <c r="O322" s="328"/>
      <c r="P322" s="328"/>
      <c r="Q322" s="328"/>
      <c r="R322" s="328"/>
      <c r="S322" s="328"/>
      <c r="T322" s="329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1" t="s">
        <v>68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6">
        <v>4607091384246</v>
      </c>
      <c r="E324" s="315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4"/>
      <c r="P324" s="314"/>
      <c r="Q324" s="314"/>
      <c r="R324" s="315"/>
      <c r="S324" s="34"/>
      <c r="T324" s="34"/>
      <c r="U324" s="35" t="s">
        <v>65</v>
      </c>
      <c r="V324" s="305">
        <v>2500</v>
      </c>
      <c r="W324" s="306">
        <f>IFERROR(IF(V324="",0,CEILING((V324/$H324),1)*$H324),"")</f>
        <v>2503.7999999999997</v>
      </c>
      <c r="X324" s="36">
        <f>IFERROR(IF(W324=0,"",ROUNDUP(W324/H324,0)*0.02175),"")</f>
        <v>6.9817499999999999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6">
        <v>4680115881976</v>
      </c>
      <c r="E325" s="315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3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4"/>
      <c r="P325" s="314"/>
      <c r="Q325" s="314"/>
      <c r="R325" s="315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6">
        <v>4607091384253</v>
      </c>
      <c r="E326" s="315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5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4"/>
      <c r="P326" s="314"/>
      <c r="Q326" s="314"/>
      <c r="R326" s="315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6">
        <v>4680115881969</v>
      </c>
      <c r="E327" s="315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3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4"/>
      <c r="P327" s="314"/>
      <c r="Q327" s="314"/>
      <c r="R327" s="315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25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26"/>
      <c r="N328" s="327" t="s">
        <v>66</v>
      </c>
      <c r="O328" s="328"/>
      <c r="P328" s="328"/>
      <c r="Q328" s="328"/>
      <c r="R328" s="328"/>
      <c r="S328" s="328"/>
      <c r="T328" s="329"/>
      <c r="U328" s="37" t="s">
        <v>67</v>
      </c>
      <c r="V328" s="307">
        <f>IFERROR(V324/H324,"0")+IFERROR(V325/H325,"0")+IFERROR(V326/H326,"0")+IFERROR(V327/H327,"0")</f>
        <v>320.5128205128205</v>
      </c>
      <c r="W328" s="307">
        <f>IFERROR(W324/H324,"0")+IFERROR(W325/H325,"0")+IFERROR(W326/H326,"0")+IFERROR(W327/H327,"0")</f>
        <v>321</v>
      </c>
      <c r="X328" s="307">
        <f>IFERROR(IF(X324="",0,X324),"0")+IFERROR(IF(X325="",0,X325),"0")+IFERROR(IF(X326="",0,X326),"0")+IFERROR(IF(X327="",0,X327),"0")</f>
        <v>6.9817499999999999</v>
      </c>
      <c r="Y328" s="308"/>
      <c r="Z328" s="308"/>
    </row>
    <row r="329" spans="1:53" x14ac:dyDescent="0.2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26"/>
      <c r="N329" s="327" t="s">
        <v>66</v>
      </c>
      <c r="O329" s="328"/>
      <c r="P329" s="328"/>
      <c r="Q329" s="328"/>
      <c r="R329" s="328"/>
      <c r="S329" s="328"/>
      <c r="T329" s="329"/>
      <c r="U329" s="37" t="s">
        <v>65</v>
      </c>
      <c r="V329" s="307">
        <f>IFERROR(SUM(V324:V327),"0")</f>
        <v>2500</v>
      </c>
      <c r="W329" s="307">
        <f>IFERROR(SUM(W324:W327),"0")</f>
        <v>2503.7999999999997</v>
      </c>
      <c r="X329" s="37"/>
      <c r="Y329" s="308"/>
      <c r="Z329" s="308"/>
    </row>
    <row r="330" spans="1:53" ht="14.25" customHeight="1" x14ac:dyDescent="0.25">
      <c r="A330" s="311" t="s">
        <v>207</v>
      </c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6">
        <v>4607091389357</v>
      </c>
      <c r="E331" s="315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4"/>
      <c r="P331" s="314"/>
      <c r="Q331" s="314"/>
      <c r="R331" s="315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25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26"/>
      <c r="N332" s="327" t="s">
        <v>66</v>
      </c>
      <c r="O332" s="328"/>
      <c r="P332" s="328"/>
      <c r="Q332" s="328"/>
      <c r="R332" s="328"/>
      <c r="S332" s="328"/>
      <c r="T332" s="329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26"/>
      <c r="N333" s="327" t="s">
        <v>66</v>
      </c>
      <c r="O333" s="328"/>
      <c r="P333" s="328"/>
      <c r="Q333" s="328"/>
      <c r="R333" s="328"/>
      <c r="S333" s="328"/>
      <c r="T333" s="329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7" t="s">
        <v>474</v>
      </c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8"/>
      <c r="N334" s="358"/>
      <c r="O334" s="358"/>
      <c r="P334" s="358"/>
      <c r="Q334" s="358"/>
      <c r="R334" s="358"/>
      <c r="S334" s="358"/>
      <c r="T334" s="358"/>
      <c r="U334" s="358"/>
      <c r="V334" s="358"/>
      <c r="W334" s="358"/>
      <c r="X334" s="358"/>
      <c r="Y334" s="48"/>
      <c r="Z334" s="48"/>
    </row>
    <row r="335" spans="1:53" ht="16.5" customHeight="1" x14ac:dyDescent="0.25">
      <c r="A335" s="385" t="s">
        <v>475</v>
      </c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00"/>
      <c r="Z335" s="300"/>
    </row>
    <row r="336" spans="1:53" ht="14.25" customHeight="1" x14ac:dyDescent="0.25">
      <c r="A336" s="311" t="s">
        <v>101</v>
      </c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6">
        <v>4607091389708</v>
      </c>
      <c r="E337" s="315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4"/>
      <c r="P337" s="314"/>
      <c r="Q337" s="314"/>
      <c r="R337" s="315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6">
        <v>4607091389692</v>
      </c>
      <c r="E338" s="315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3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4"/>
      <c r="P338" s="314"/>
      <c r="Q338" s="314"/>
      <c r="R338" s="315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25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26"/>
      <c r="N339" s="327" t="s">
        <v>66</v>
      </c>
      <c r="O339" s="328"/>
      <c r="P339" s="328"/>
      <c r="Q339" s="328"/>
      <c r="R339" s="328"/>
      <c r="S339" s="328"/>
      <c r="T339" s="329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26"/>
      <c r="N340" s="327" t="s">
        <v>66</v>
      </c>
      <c r="O340" s="328"/>
      <c r="P340" s="328"/>
      <c r="Q340" s="328"/>
      <c r="R340" s="328"/>
      <c r="S340" s="328"/>
      <c r="T340" s="329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1" t="s">
        <v>60</v>
      </c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6">
        <v>4607091389753</v>
      </c>
      <c r="E342" s="315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4"/>
      <c r="P342" s="314"/>
      <c r="Q342" s="314"/>
      <c r="R342" s="315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6">
        <v>4607091389760</v>
      </c>
      <c r="E343" s="315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4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4"/>
      <c r="P343" s="314"/>
      <c r="Q343" s="314"/>
      <c r="R343" s="315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6">
        <v>4607091389746</v>
      </c>
      <c r="E344" s="315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4"/>
      <c r="P344" s="314"/>
      <c r="Q344" s="314"/>
      <c r="R344" s="315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6">
        <v>4680115882928</v>
      </c>
      <c r="E345" s="315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4"/>
      <c r="P345" s="314"/>
      <c r="Q345" s="314"/>
      <c r="R345" s="315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6">
        <v>4680115883147</v>
      </c>
      <c r="E346" s="315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6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4"/>
      <c r="P346" s="314"/>
      <c r="Q346" s="314"/>
      <c r="R346" s="315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6">
        <v>4607091384338</v>
      </c>
      <c r="E347" s="315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6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4"/>
      <c r="P347" s="314"/>
      <c r="Q347" s="314"/>
      <c r="R347" s="315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6">
        <v>4680115883154</v>
      </c>
      <c r="E348" s="315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4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4"/>
      <c r="P348" s="314"/>
      <c r="Q348" s="314"/>
      <c r="R348" s="315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6">
        <v>4607091389524</v>
      </c>
      <c r="E349" s="315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6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4"/>
      <c r="P349" s="314"/>
      <c r="Q349" s="314"/>
      <c r="R349" s="315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6">
        <v>4680115883161</v>
      </c>
      <c r="E350" s="315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4"/>
      <c r="P350" s="314"/>
      <c r="Q350" s="314"/>
      <c r="R350" s="315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6">
        <v>4607091384345</v>
      </c>
      <c r="E351" s="315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4"/>
      <c r="P351" s="314"/>
      <c r="Q351" s="314"/>
      <c r="R351" s="315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6">
        <v>4680115883178</v>
      </c>
      <c r="E352" s="315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4"/>
      <c r="P352" s="314"/>
      <c r="Q352" s="314"/>
      <c r="R352" s="315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6">
        <v>4607091389531</v>
      </c>
      <c r="E353" s="315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4"/>
      <c r="P353" s="314"/>
      <c r="Q353" s="314"/>
      <c r="R353" s="315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6">
        <v>4680115883185</v>
      </c>
      <c r="E354" s="315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403" t="s">
        <v>506</v>
      </c>
      <c r="O354" s="314"/>
      <c r="P354" s="314"/>
      <c r="Q354" s="314"/>
      <c r="R354" s="315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25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26"/>
      <c r="N355" s="327" t="s">
        <v>66</v>
      </c>
      <c r="O355" s="328"/>
      <c r="P355" s="328"/>
      <c r="Q355" s="328"/>
      <c r="R355" s="328"/>
      <c r="S355" s="328"/>
      <c r="T355" s="329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26"/>
      <c r="N356" s="327" t="s">
        <v>66</v>
      </c>
      <c r="O356" s="328"/>
      <c r="P356" s="328"/>
      <c r="Q356" s="328"/>
      <c r="R356" s="328"/>
      <c r="S356" s="328"/>
      <c r="T356" s="329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1" t="s">
        <v>68</v>
      </c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6">
        <v>4607091389685</v>
      </c>
      <c r="E358" s="315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5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4"/>
      <c r="P358" s="314"/>
      <c r="Q358" s="314"/>
      <c r="R358" s="315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6">
        <v>4607091389654</v>
      </c>
      <c r="E359" s="315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4"/>
      <c r="P359" s="314"/>
      <c r="Q359" s="314"/>
      <c r="R359" s="315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6">
        <v>4607091384352</v>
      </c>
      <c r="E360" s="315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4"/>
      <c r="P360" s="314"/>
      <c r="Q360" s="314"/>
      <c r="R360" s="315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6">
        <v>4607091389661</v>
      </c>
      <c r="E361" s="315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4"/>
      <c r="P361" s="314"/>
      <c r="Q361" s="314"/>
      <c r="R361" s="315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25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26"/>
      <c r="N362" s="327" t="s">
        <v>66</v>
      </c>
      <c r="O362" s="328"/>
      <c r="P362" s="328"/>
      <c r="Q362" s="328"/>
      <c r="R362" s="328"/>
      <c r="S362" s="328"/>
      <c r="T362" s="329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26"/>
      <c r="N363" s="327" t="s">
        <v>66</v>
      </c>
      <c r="O363" s="328"/>
      <c r="P363" s="328"/>
      <c r="Q363" s="328"/>
      <c r="R363" s="328"/>
      <c r="S363" s="328"/>
      <c r="T363" s="329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1" t="s">
        <v>207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6">
        <v>4680115881648</v>
      </c>
      <c r="E365" s="315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56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4"/>
      <c r="P365" s="314"/>
      <c r="Q365" s="314"/>
      <c r="R365" s="315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25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26"/>
      <c r="N366" s="327" t="s">
        <v>66</v>
      </c>
      <c r="O366" s="328"/>
      <c r="P366" s="328"/>
      <c r="Q366" s="328"/>
      <c r="R366" s="328"/>
      <c r="S366" s="328"/>
      <c r="T366" s="329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26"/>
      <c r="N367" s="327" t="s">
        <v>66</v>
      </c>
      <c r="O367" s="328"/>
      <c r="P367" s="328"/>
      <c r="Q367" s="328"/>
      <c r="R367" s="328"/>
      <c r="S367" s="328"/>
      <c r="T367" s="329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1" t="s">
        <v>81</v>
      </c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6">
        <v>4680115884359</v>
      </c>
      <c r="E369" s="315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406" t="s">
        <v>521</v>
      </c>
      <c r="O369" s="314"/>
      <c r="P369" s="314"/>
      <c r="Q369" s="314"/>
      <c r="R369" s="315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6">
        <v>4680115884335</v>
      </c>
      <c r="E370" s="315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369" t="s">
        <v>524</v>
      </c>
      <c r="O370" s="314"/>
      <c r="P370" s="314"/>
      <c r="Q370" s="314"/>
      <c r="R370" s="315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6">
        <v>4680115884113</v>
      </c>
      <c r="E371" s="315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519" t="s">
        <v>527</v>
      </c>
      <c r="O371" s="314"/>
      <c r="P371" s="314"/>
      <c r="Q371" s="314"/>
      <c r="R371" s="315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6">
        <v>4680115884342</v>
      </c>
      <c r="E372" s="315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544" t="s">
        <v>530</v>
      </c>
      <c r="O372" s="314"/>
      <c r="P372" s="314"/>
      <c r="Q372" s="314"/>
      <c r="R372" s="315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26"/>
      <c r="N373" s="327" t="s">
        <v>66</v>
      </c>
      <c r="O373" s="328"/>
      <c r="P373" s="328"/>
      <c r="Q373" s="328"/>
      <c r="R373" s="328"/>
      <c r="S373" s="328"/>
      <c r="T373" s="329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26"/>
      <c r="N374" s="327" t="s">
        <v>66</v>
      </c>
      <c r="O374" s="328"/>
      <c r="P374" s="328"/>
      <c r="Q374" s="328"/>
      <c r="R374" s="328"/>
      <c r="S374" s="328"/>
      <c r="T374" s="329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1" t="s">
        <v>90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6">
        <v>4680115884090</v>
      </c>
      <c r="E376" s="315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533" t="s">
        <v>533</v>
      </c>
      <c r="O376" s="314"/>
      <c r="P376" s="314"/>
      <c r="Q376" s="314"/>
      <c r="R376" s="315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6">
        <v>4680115882997</v>
      </c>
      <c r="E377" s="315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398" t="s">
        <v>536</v>
      </c>
      <c r="O377" s="314"/>
      <c r="P377" s="314"/>
      <c r="Q377" s="314"/>
      <c r="R377" s="315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25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26"/>
      <c r="N378" s="327" t="s">
        <v>66</v>
      </c>
      <c r="O378" s="328"/>
      <c r="P378" s="328"/>
      <c r="Q378" s="328"/>
      <c r="R378" s="328"/>
      <c r="S378" s="328"/>
      <c r="T378" s="329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26"/>
      <c r="N379" s="327" t="s">
        <v>66</v>
      </c>
      <c r="O379" s="328"/>
      <c r="P379" s="328"/>
      <c r="Q379" s="328"/>
      <c r="R379" s="328"/>
      <c r="S379" s="328"/>
      <c r="T379" s="329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85" t="s">
        <v>537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00"/>
      <c r="Z380" s="300"/>
    </row>
    <row r="381" spans="1:53" ht="14.25" customHeight="1" x14ac:dyDescent="0.25">
      <c r="A381" s="311" t="s">
        <v>95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6">
        <v>4607091389388</v>
      </c>
      <c r="E382" s="315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4"/>
      <c r="P382" s="314"/>
      <c r="Q382" s="314"/>
      <c r="R382" s="315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6">
        <v>4607091389364</v>
      </c>
      <c r="E383" s="315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5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4"/>
      <c r="P383" s="314"/>
      <c r="Q383" s="314"/>
      <c r="R383" s="315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25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26"/>
      <c r="N384" s="327" t="s">
        <v>66</v>
      </c>
      <c r="O384" s="328"/>
      <c r="P384" s="328"/>
      <c r="Q384" s="328"/>
      <c r="R384" s="328"/>
      <c r="S384" s="328"/>
      <c r="T384" s="329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26"/>
      <c r="N385" s="327" t="s">
        <v>66</v>
      </c>
      <c r="O385" s="328"/>
      <c r="P385" s="328"/>
      <c r="Q385" s="328"/>
      <c r="R385" s="328"/>
      <c r="S385" s="328"/>
      <c r="T385" s="329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1" t="s">
        <v>60</v>
      </c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6">
        <v>4607091389739</v>
      </c>
      <c r="E387" s="315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4"/>
      <c r="P387" s="314"/>
      <c r="Q387" s="314"/>
      <c r="R387" s="315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6">
        <v>4680115883048</v>
      </c>
      <c r="E388" s="315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3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4"/>
      <c r="P388" s="314"/>
      <c r="Q388" s="314"/>
      <c r="R388" s="315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6">
        <v>4607091389425</v>
      </c>
      <c r="E389" s="315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4"/>
      <c r="P389" s="314"/>
      <c r="Q389" s="314"/>
      <c r="R389" s="315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6">
        <v>4680115882911</v>
      </c>
      <c r="E390" s="315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353" t="s">
        <v>550</v>
      </c>
      <c r="O390" s="314"/>
      <c r="P390" s="314"/>
      <c r="Q390" s="314"/>
      <c r="R390" s="315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6">
        <v>4680115880771</v>
      </c>
      <c r="E391" s="315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4"/>
      <c r="P391" s="314"/>
      <c r="Q391" s="314"/>
      <c r="R391" s="315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6">
        <v>4607091389500</v>
      </c>
      <c r="E392" s="315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4"/>
      <c r="P392" s="314"/>
      <c r="Q392" s="314"/>
      <c r="R392" s="315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6">
        <v>4680115881983</v>
      </c>
      <c r="E393" s="315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4"/>
      <c r="P393" s="314"/>
      <c r="Q393" s="314"/>
      <c r="R393" s="315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25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26"/>
      <c r="N394" s="327" t="s">
        <v>66</v>
      </c>
      <c r="O394" s="328"/>
      <c r="P394" s="328"/>
      <c r="Q394" s="328"/>
      <c r="R394" s="328"/>
      <c r="S394" s="328"/>
      <c r="T394" s="329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26"/>
      <c r="N395" s="327" t="s">
        <v>66</v>
      </c>
      <c r="O395" s="328"/>
      <c r="P395" s="328"/>
      <c r="Q395" s="328"/>
      <c r="R395" s="328"/>
      <c r="S395" s="328"/>
      <c r="T395" s="329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1" t="s">
        <v>90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6">
        <v>4680115882980</v>
      </c>
      <c r="E397" s="315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50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4"/>
      <c r="P397" s="314"/>
      <c r="Q397" s="314"/>
      <c r="R397" s="315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25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26"/>
      <c r="N398" s="327" t="s">
        <v>66</v>
      </c>
      <c r="O398" s="328"/>
      <c r="P398" s="328"/>
      <c r="Q398" s="328"/>
      <c r="R398" s="328"/>
      <c r="S398" s="328"/>
      <c r="T398" s="329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26"/>
      <c r="N399" s="327" t="s">
        <v>66</v>
      </c>
      <c r="O399" s="328"/>
      <c r="P399" s="328"/>
      <c r="Q399" s="328"/>
      <c r="R399" s="328"/>
      <c r="S399" s="328"/>
      <c r="T399" s="329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7" t="s">
        <v>559</v>
      </c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58"/>
      <c r="N400" s="358"/>
      <c r="O400" s="358"/>
      <c r="P400" s="358"/>
      <c r="Q400" s="358"/>
      <c r="R400" s="358"/>
      <c r="S400" s="358"/>
      <c r="T400" s="358"/>
      <c r="U400" s="358"/>
      <c r="V400" s="358"/>
      <c r="W400" s="358"/>
      <c r="X400" s="358"/>
      <c r="Y400" s="48"/>
      <c r="Z400" s="48"/>
    </row>
    <row r="401" spans="1:53" ht="16.5" customHeight="1" x14ac:dyDescent="0.25">
      <c r="A401" s="385" t="s">
        <v>559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00"/>
      <c r="Z401" s="300"/>
    </row>
    <row r="402" spans="1:53" ht="14.25" customHeight="1" x14ac:dyDescent="0.25">
      <c r="A402" s="311" t="s">
        <v>101</v>
      </c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6">
        <v>4607091389067</v>
      </c>
      <c r="E403" s="315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5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4"/>
      <c r="P403" s="314"/>
      <c r="Q403" s="314"/>
      <c r="R403" s="315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6">
        <v>4607091383522</v>
      </c>
      <c r="E404" s="315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4"/>
      <c r="P404" s="314"/>
      <c r="Q404" s="314"/>
      <c r="R404" s="315"/>
      <c r="S404" s="34"/>
      <c r="T404" s="34"/>
      <c r="U404" s="35" t="s">
        <v>65</v>
      </c>
      <c r="V404" s="305">
        <v>2000</v>
      </c>
      <c r="W404" s="306">
        <f t="shared" si="18"/>
        <v>2001.1200000000001</v>
      </c>
      <c r="X404" s="36">
        <f>IFERROR(IF(W404=0,"",ROUNDUP(W404/H404,0)*0.01196),"")</f>
        <v>4.5328400000000002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6">
        <v>4607091384437</v>
      </c>
      <c r="E405" s="315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7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4"/>
      <c r="P405" s="314"/>
      <c r="Q405" s="314"/>
      <c r="R405" s="315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6">
        <v>4607091389104</v>
      </c>
      <c r="E406" s="315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4"/>
      <c r="P406" s="314"/>
      <c r="Q406" s="314"/>
      <c r="R406" s="315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6">
        <v>4680115880603</v>
      </c>
      <c r="E407" s="315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4"/>
      <c r="P407" s="314"/>
      <c r="Q407" s="314"/>
      <c r="R407" s="315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6">
        <v>4607091389999</v>
      </c>
      <c r="E408" s="315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4"/>
      <c r="P408" s="314"/>
      <c r="Q408" s="314"/>
      <c r="R408" s="315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6">
        <v>4680115882782</v>
      </c>
      <c r="E409" s="315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4"/>
      <c r="P409" s="314"/>
      <c r="Q409" s="314"/>
      <c r="R409" s="315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6">
        <v>4607091389098</v>
      </c>
      <c r="E410" s="315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4"/>
      <c r="P410" s="314"/>
      <c r="Q410" s="314"/>
      <c r="R410" s="315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6">
        <v>4607091389982</v>
      </c>
      <c r="E411" s="315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3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4"/>
      <c r="P411" s="314"/>
      <c r="Q411" s="314"/>
      <c r="R411" s="315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26"/>
      <c r="N412" s="327" t="s">
        <v>66</v>
      </c>
      <c r="O412" s="328"/>
      <c r="P412" s="328"/>
      <c r="Q412" s="328"/>
      <c r="R412" s="328"/>
      <c r="S412" s="328"/>
      <c r="T412" s="329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378.78787878787875</v>
      </c>
      <c r="W412" s="307">
        <f>IFERROR(W403/H403,"0")+IFERROR(W404/H404,"0")+IFERROR(W405/H405,"0")+IFERROR(W406/H406,"0")+IFERROR(W407/H407,"0")+IFERROR(W408/H408,"0")+IFERROR(W409/H409,"0")+IFERROR(W410/H410,"0")+IFERROR(W411/H411,"0")</f>
        <v>379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4.5328400000000002</v>
      </c>
      <c r="Y412" s="308"/>
      <c r="Z412" s="308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26"/>
      <c r="N413" s="327" t="s">
        <v>66</v>
      </c>
      <c r="O413" s="328"/>
      <c r="P413" s="328"/>
      <c r="Q413" s="328"/>
      <c r="R413" s="328"/>
      <c r="S413" s="328"/>
      <c r="T413" s="329"/>
      <c r="U413" s="37" t="s">
        <v>65</v>
      </c>
      <c r="V413" s="307">
        <f>IFERROR(SUM(V403:V411),"0")</f>
        <v>2000</v>
      </c>
      <c r="W413" s="307">
        <f>IFERROR(SUM(W403:W411),"0")</f>
        <v>2001.1200000000001</v>
      </c>
      <c r="X413" s="37"/>
      <c r="Y413" s="308"/>
      <c r="Z413" s="308"/>
    </row>
    <row r="414" spans="1:53" ht="14.25" customHeight="1" x14ac:dyDescent="0.25">
      <c r="A414" s="311" t="s">
        <v>95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6">
        <v>4607091388930</v>
      </c>
      <c r="E415" s="315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4"/>
      <c r="P415" s="314"/>
      <c r="Q415" s="314"/>
      <c r="R415" s="315"/>
      <c r="S415" s="34"/>
      <c r="T415" s="34"/>
      <c r="U415" s="35" t="s">
        <v>65</v>
      </c>
      <c r="V415" s="305">
        <v>2000</v>
      </c>
      <c r="W415" s="306">
        <f>IFERROR(IF(V415="",0,CEILING((V415/$H415),1)*$H415),"")</f>
        <v>2001.1200000000001</v>
      </c>
      <c r="X415" s="36">
        <f>IFERROR(IF(W415=0,"",ROUNDUP(W415/H415,0)*0.01196),"")</f>
        <v>4.5328400000000002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6">
        <v>4680115880054</v>
      </c>
      <c r="E416" s="315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4"/>
      <c r="P416" s="314"/>
      <c r="Q416" s="314"/>
      <c r="R416" s="315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25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26"/>
      <c r="N417" s="327" t="s">
        <v>66</v>
      </c>
      <c r="O417" s="328"/>
      <c r="P417" s="328"/>
      <c r="Q417" s="328"/>
      <c r="R417" s="328"/>
      <c r="S417" s="328"/>
      <c r="T417" s="329"/>
      <c r="U417" s="37" t="s">
        <v>67</v>
      </c>
      <c r="V417" s="307">
        <f>IFERROR(V415/H415,"0")+IFERROR(V416/H416,"0")</f>
        <v>378.78787878787875</v>
      </c>
      <c r="W417" s="307">
        <f>IFERROR(W415/H415,"0")+IFERROR(W416/H416,"0")</f>
        <v>379</v>
      </c>
      <c r="X417" s="307">
        <f>IFERROR(IF(X415="",0,X415),"0")+IFERROR(IF(X416="",0,X416),"0")</f>
        <v>4.5328400000000002</v>
      </c>
      <c r="Y417" s="308"/>
      <c r="Z417" s="308"/>
    </row>
    <row r="418" spans="1:53" x14ac:dyDescent="0.2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26"/>
      <c r="N418" s="327" t="s">
        <v>66</v>
      </c>
      <c r="O418" s="328"/>
      <c r="P418" s="328"/>
      <c r="Q418" s="328"/>
      <c r="R418" s="328"/>
      <c r="S418" s="328"/>
      <c r="T418" s="329"/>
      <c r="U418" s="37" t="s">
        <v>65</v>
      </c>
      <c r="V418" s="307">
        <f>IFERROR(SUM(V415:V416),"0")</f>
        <v>2000</v>
      </c>
      <c r="W418" s="307">
        <f>IFERROR(SUM(W415:W416),"0")</f>
        <v>2001.1200000000001</v>
      </c>
      <c r="X418" s="37"/>
      <c r="Y418" s="308"/>
      <c r="Z418" s="308"/>
    </row>
    <row r="419" spans="1:53" ht="14.25" customHeight="1" x14ac:dyDescent="0.25">
      <c r="A419" s="311" t="s">
        <v>60</v>
      </c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6">
        <v>4680115883116</v>
      </c>
      <c r="E420" s="315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3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4"/>
      <c r="P420" s="314"/>
      <c r="Q420" s="314"/>
      <c r="R420" s="315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6">
        <v>4680115883093</v>
      </c>
      <c r="E421" s="315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4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4"/>
      <c r="P421" s="314"/>
      <c r="Q421" s="314"/>
      <c r="R421" s="315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6">
        <v>4680115883109</v>
      </c>
      <c r="E422" s="315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4"/>
      <c r="P422" s="314"/>
      <c r="Q422" s="314"/>
      <c r="R422" s="315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6">
        <v>4680115882072</v>
      </c>
      <c r="E423" s="315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461" t="s">
        <v>590</v>
      </c>
      <c r="O423" s="314"/>
      <c r="P423" s="314"/>
      <c r="Q423" s="314"/>
      <c r="R423" s="315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6">
        <v>4680115882102</v>
      </c>
      <c r="E424" s="315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529" t="s">
        <v>593</v>
      </c>
      <c r="O424" s="314"/>
      <c r="P424" s="314"/>
      <c r="Q424" s="314"/>
      <c r="R424" s="315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6">
        <v>4680115882096</v>
      </c>
      <c r="E425" s="315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405" t="s">
        <v>596</v>
      </c>
      <c r="O425" s="314"/>
      <c r="P425" s="314"/>
      <c r="Q425" s="314"/>
      <c r="R425" s="315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26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26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1" t="s">
        <v>68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6">
        <v>4607091383409</v>
      </c>
      <c r="E429" s="315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4"/>
      <c r="P429" s="314"/>
      <c r="Q429" s="314"/>
      <c r="R429" s="315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6">
        <v>4607091383416</v>
      </c>
      <c r="E430" s="315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4"/>
      <c r="P430" s="314"/>
      <c r="Q430" s="314"/>
      <c r="R430" s="315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25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26"/>
      <c r="N431" s="327" t="s">
        <v>66</v>
      </c>
      <c r="O431" s="328"/>
      <c r="P431" s="328"/>
      <c r="Q431" s="328"/>
      <c r="R431" s="328"/>
      <c r="S431" s="328"/>
      <c r="T431" s="329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26"/>
      <c r="N432" s="327" t="s">
        <v>66</v>
      </c>
      <c r="O432" s="328"/>
      <c r="P432" s="328"/>
      <c r="Q432" s="328"/>
      <c r="R432" s="328"/>
      <c r="S432" s="328"/>
      <c r="T432" s="329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7" t="s">
        <v>601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48"/>
      <c r="Z433" s="48"/>
    </row>
    <row r="434" spans="1:53" ht="16.5" customHeight="1" x14ac:dyDescent="0.25">
      <c r="A434" s="385" t="s">
        <v>602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00"/>
      <c r="Z434" s="300"/>
    </row>
    <row r="435" spans="1:53" ht="14.25" customHeight="1" x14ac:dyDescent="0.25">
      <c r="A435" s="311" t="s">
        <v>101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6">
        <v>4640242180441</v>
      </c>
      <c r="E436" s="315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541" t="s">
        <v>605</v>
      </c>
      <c r="O436" s="314"/>
      <c r="P436" s="314"/>
      <c r="Q436" s="314"/>
      <c r="R436" s="315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6">
        <v>4640242180564</v>
      </c>
      <c r="E437" s="315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518" t="s">
        <v>608</v>
      </c>
      <c r="O437" s="314"/>
      <c r="P437" s="314"/>
      <c r="Q437" s="314"/>
      <c r="R437" s="315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26"/>
      <c r="N438" s="327" t="s">
        <v>66</v>
      </c>
      <c r="O438" s="328"/>
      <c r="P438" s="328"/>
      <c r="Q438" s="328"/>
      <c r="R438" s="328"/>
      <c r="S438" s="328"/>
      <c r="T438" s="329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26"/>
      <c r="N439" s="327" t="s">
        <v>66</v>
      </c>
      <c r="O439" s="328"/>
      <c r="P439" s="328"/>
      <c r="Q439" s="328"/>
      <c r="R439" s="328"/>
      <c r="S439" s="328"/>
      <c r="T439" s="329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1" t="s">
        <v>95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6">
        <v>4640242180526</v>
      </c>
      <c r="E441" s="315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354" t="s">
        <v>611</v>
      </c>
      <c r="O441" s="314"/>
      <c r="P441" s="314"/>
      <c r="Q441" s="314"/>
      <c r="R441" s="315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6">
        <v>4640242180519</v>
      </c>
      <c r="E442" s="315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422" t="s">
        <v>614</v>
      </c>
      <c r="O442" s="314"/>
      <c r="P442" s="314"/>
      <c r="Q442" s="314"/>
      <c r="R442" s="315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2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26"/>
      <c r="N443" s="327" t="s">
        <v>66</v>
      </c>
      <c r="O443" s="328"/>
      <c r="P443" s="328"/>
      <c r="Q443" s="328"/>
      <c r="R443" s="328"/>
      <c r="S443" s="328"/>
      <c r="T443" s="329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26"/>
      <c r="N444" s="327" t="s">
        <v>66</v>
      </c>
      <c r="O444" s="328"/>
      <c r="P444" s="328"/>
      <c r="Q444" s="328"/>
      <c r="R444" s="328"/>
      <c r="S444" s="328"/>
      <c r="T444" s="329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1" t="s">
        <v>60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6">
        <v>4640242180816</v>
      </c>
      <c r="E446" s="315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480" t="s">
        <v>617</v>
      </c>
      <c r="O446" s="314"/>
      <c r="P446" s="314"/>
      <c r="Q446" s="314"/>
      <c r="R446" s="315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6">
        <v>4640242180595</v>
      </c>
      <c r="E447" s="315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535" t="s">
        <v>620</v>
      </c>
      <c r="O447" s="314"/>
      <c r="P447" s="314"/>
      <c r="Q447" s="314"/>
      <c r="R447" s="315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26"/>
      <c r="N448" s="327" t="s">
        <v>66</v>
      </c>
      <c r="O448" s="328"/>
      <c r="P448" s="328"/>
      <c r="Q448" s="328"/>
      <c r="R448" s="328"/>
      <c r="S448" s="328"/>
      <c r="T448" s="329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26"/>
      <c r="N449" s="327" t="s">
        <v>66</v>
      </c>
      <c r="O449" s="328"/>
      <c r="P449" s="328"/>
      <c r="Q449" s="328"/>
      <c r="R449" s="328"/>
      <c r="S449" s="328"/>
      <c r="T449" s="329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1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6">
        <v>4640242180540</v>
      </c>
      <c r="E451" s="315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0" t="s">
        <v>623</v>
      </c>
      <c r="O451" s="314"/>
      <c r="P451" s="314"/>
      <c r="Q451" s="314"/>
      <c r="R451" s="315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6">
        <v>4640242180557</v>
      </c>
      <c r="E452" s="315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507" t="s">
        <v>626</v>
      </c>
      <c r="O452" s="314"/>
      <c r="P452" s="314"/>
      <c r="Q452" s="314"/>
      <c r="R452" s="315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2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26"/>
      <c r="N453" s="327" t="s">
        <v>66</v>
      </c>
      <c r="O453" s="328"/>
      <c r="P453" s="328"/>
      <c r="Q453" s="328"/>
      <c r="R453" s="328"/>
      <c r="S453" s="328"/>
      <c r="T453" s="329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26"/>
      <c r="N454" s="327" t="s">
        <v>66</v>
      </c>
      <c r="O454" s="328"/>
      <c r="P454" s="328"/>
      <c r="Q454" s="328"/>
      <c r="R454" s="328"/>
      <c r="S454" s="328"/>
      <c r="T454" s="329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85" t="s">
        <v>627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00"/>
      <c r="Z455" s="300"/>
    </row>
    <row r="456" spans="1:53" ht="14.25" customHeight="1" x14ac:dyDescent="0.25">
      <c r="A456" s="311" t="s">
        <v>68</v>
      </c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6">
        <v>4680115880870</v>
      </c>
      <c r="E457" s="315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4"/>
      <c r="P457" s="314"/>
      <c r="Q457" s="314"/>
      <c r="R457" s="315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25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26"/>
      <c r="N458" s="327" t="s">
        <v>66</v>
      </c>
      <c r="O458" s="328"/>
      <c r="P458" s="328"/>
      <c r="Q458" s="328"/>
      <c r="R458" s="328"/>
      <c r="S458" s="328"/>
      <c r="T458" s="329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26"/>
      <c r="N459" s="327" t="s">
        <v>66</v>
      </c>
      <c r="O459" s="328"/>
      <c r="P459" s="328"/>
      <c r="Q459" s="328"/>
      <c r="R459" s="328"/>
      <c r="S459" s="328"/>
      <c r="T459" s="329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466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76"/>
      <c r="N460" s="379" t="s">
        <v>630</v>
      </c>
      <c r="O460" s="371"/>
      <c r="P460" s="371"/>
      <c r="Q460" s="371"/>
      <c r="R460" s="371"/>
      <c r="S460" s="371"/>
      <c r="T460" s="344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6500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6506.04</v>
      </c>
      <c r="X460" s="37"/>
      <c r="Y460" s="308"/>
      <c r="Z460" s="308"/>
    </row>
    <row r="461" spans="1:53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76"/>
      <c r="N461" s="379" t="s">
        <v>631</v>
      </c>
      <c r="O461" s="371"/>
      <c r="P461" s="371"/>
      <c r="Q461" s="371"/>
      <c r="R461" s="371"/>
      <c r="S461" s="371"/>
      <c r="T461" s="344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6953.4965034965044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6959.9639999999999</v>
      </c>
      <c r="X461" s="37"/>
      <c r="Y461" s="308"/>
      <c r="Z461" s="308"/>
    </row>
    <row r="462" spans="1:53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76"/>
      <c r="N462" s="379" t="s">
        <v>632</v>
      </c>
      <c r="O462" s="371"/>
      <c r="P462" s="371"/>
      <c r="Q462" s="371"/>
      <c r="R462" s="371"/>
      <c r="S462" s="371"/>
      <c r="T462" s="344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14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14</v>
      </c>
      <c r="X462" s="37"/>
      <c r="Y462" s="308"/>
      <c r="Z462" s="308"/>
    </row>
    <row r="463" spans="1:53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76"/>
      <c r="N463" s="379" t="s">
        <v>634</v>
      </c>
      <c r="O463" s="371"/>
      <c r="P463" s="371"/>
      <c r="Q463" s="371"/>
      <c r="R463" s="371"/>
      <c r="S463" s="371"/>
      <c r="T463" s="344"/>
      <c r="U463" s="37" t="s">
        <v>65</v>
      </c>
      <c r="V463" s="307">
        <f>GrossWeightTotal+PalletQtyTotal*25</f>
        <v>7303.4965034965044</v>
      </c>
      <c r="W463" s="307">
        <f>GrossWeightTotalR+PalletQtyTotalR*25</f>
        <v>7309.9639999999999</v>
      </c>
      <c r="X463" s="37"/>
      <c r="Y463" s="308"/>
      <c r="Z463" s="308"/>
    </row>
    <row r="464" spans="1:53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76"/>
      <c r="N464" s="379" t="s">
        <v>635</v>
      </c>
      <c r="O464" s="371"/>
      <c r="P464" s="371"/>
      <c r="Q464" s="371"/>
      <c r="R464" s="371"/>
      <c r="S464" s="371"/>
      <c r="T464" s="344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1078.0885780885781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1079</v>
      </c>
      <c r="X464" s="37"/>
      <c r="Y464" s="308"/>
      <c r="Z464" s="308"/>
    </row>
    <row r="465" spans="1:29" ht="14.25" customHeight="1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76"/>
      <c r="N465" s="379" t="s">
        <v>636</v>
      </c>
      <c r="O465" s="371"/>
      <c r="P465" s="371"/>
      <c r="Q465" s="371"/>
      <c r="R465" s="371"/>
      <c r="S465" s="371"/>
      <c r="T465" s="344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16.047429999999999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302" t="s">
        <v>59</v>
      </c>
      <c r="C467" s="321" t="s">
        <v>93</v>
      </c>
      <c r="D467" s="330"/>
      <c r="E467" s="330"/>
      <c r="F467" s="322"/>
      <c r="G467" s="321" t="s">
        <v>228</v>
      </c>
      <c r="H467" s="330"/>
      <c r="I467" s="330"/>
      <c r="J467" s="330"/>
      <c r="K467" s="330"/>
      <c r="L467" s="330"/>
      <c r="M467" s="322"/>
      <c r="N467" s="321" t="s">
        <v>424</v>
      </c>
      <c r="O467" s="322"/>
      <c r="P467" s="321" t="s">
        <v>474</v>
      </c>
      <c r="Q467" s="322"/>
      <c r="R467" s="302" t="s">
        <v>559</v>
      </c>
      <c r="S467" s="321" t="s">
        <v>601</v>
      </c>
      <c r="T467" s="322"/>
      <c r="U467" s="303"/>
      <c r="Z467" s="52"/>
      <c r="AC467" s="303"/>
    </row>
    <row r="468" spans="1:29" ht="14.25" customHeight="1" thickTop="1" x14ac:dyDescent="0.2">
      <c r="A468" s="620" t="s">
        <v>639</v>
      </c>
      <c r="B468" s="321" t="s">
        <v>59</v>
      </c>
      <c r="C468" s="321" t="s">
        <v>94</v>
      </c>
      <c r="D468" s="321" t="s">
        <v>100</v>
      </c>
      <c r="E468" s="321" t="s">
        <v>93</v>
      </c>
      <c r="F468" s="321" t="s">
        <v>220</v>
      </c>
      <c r="G468" s="321" t="s">
        <v>229</v>
      </c>
      <c r="H468" s="321" t="s">
        <v>236</v>
      </c>
      <c r="I468" s="321" t="s">
        <v>257</v>
      </c>
      <c r="J468" s="321" t="s">
        <v>317</v>
      </c>
      <c r="K468" s="303"/>
      <c r="L468" s="321" t="s">
        <v>397</v>
      </c>
      <c r="M468" s="321" t="s">
        <v>415</v>
      </c>
      <c r="N468" s="321" t="s">
        <v>425</v>
      </c>
      <c r="O468" s="321" t="s">
        <v>451</v>
      </c>
      <c r="P468" s="321" t="s">
        <v>475</v>
      </c>
      <c r="Q468" s="321" t="s">
        <v>537</v>
      </c>
      <c r="R468" s="321" t="s">
        <v>559</v>
      </c>
      <c r="S468" s="321" t="s">
        <v>602</v>
      </c>
      <c r="T468" s="321" t="s">
        <v>627</v>
      </c>
      <c r="U468" s="303"/>
      <c r="Z468" s="52"/>
      <c r="AC468" s="303"/>
    </row>
    <row r="469" spans="1:29" ht="13.5" customHeight="1" thickBot="1" x14ac:dyDescent="0.25">
      <c r="A469" s="621"/>
      <c r="B469" s="342"/>
      <c r="C469" s="342"/>
      <c r="D469" s="342"/>
      <c r="E469" s="342"/>
      <c r="F469" s="342"/>
      <c r="G469" s="342"/>
      <c r="H469" s="342"/>
      <c r="I469" s="342"/>
      <c r="J469" s="342"/>
      <c r="K469" s="303"/>
      <c r="L469" s="342"/>
      <c r="M469" s="342"/>
      <c r="N469" s="342"/>
      <c r="O469" s="342"/>
      <c r="P469" s="342"/>
      <c r="Q469" s="342"/>
      <c r="R469" s="342"/>
      <c r="S469" s="342"/>
      <c r="T469" s="342"/>
      <c r="U469" s="303"/>
      <c r="Z469" s="52"/>
      <c r="AC469" s="303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303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2503.7999999999997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4002.2400000000002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303"/>
      <c r="Z470" s="52"/>
      <c r="AC470" s="303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D423:E423"/>
    <mergeCell ref="D174:E174"/>
    <mergeCell ref="N87:T87"/>
    <mergeCell ref="N329:T329"/>
    <mergeCell ref="D410:E410"/>
    <mergeCell ref="A419:X419"/>
    <mergeCell ref="D351:E351"/>
    <mergeCell ref="N134:T134"/>
    <mergeCell ref="D411:E411"/>
    <mergeCell ref="D289:E289"/>
    <mergeCell ref="N395:T395"/>
    <mergeCell ref="D326:E326"/>
    <mergeCell ref="D313:E313"/>
    <mergeCell ref="A152:M153"/>
    <mergeCell ref="D117:E117"/>
    <mergeCell ref="D92:E92"/>
    <mergeCell ref="D141:E141"/>
    <mergeCell ref="D377:E377"/>
    <mergeCell ref="N212:T212"/>
    <mergeCell ref="N96:R96"/>
    <mergeCell ref="N230:T230"/>
    <mergeCell ref="H9:I9"/>
    <mergeCell ref="N260:T260"/>
    <mergeCell ref="N453:T453"/>
    <mergeCell ref="D297:E297"/>
    <mergeCell ref="N155:R155"/>
    <mergeCell ref="N153:T153"/>
    <mergeCell ref="N93:R93"/>
    <mergeCell ref="A38:X38"/>
    <mergeCell ref="N28:R28"/>
    <mergeCell ref="N30:R30"/>
    <mergeCell ref="N44:T44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N144:R144"/>
    <mergeCell ref="N315:R315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A36:M37"/>
    <mergeCell ref="N24:T24"/>
    <mergeCell ref="D187:E187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N409:R409"/>
    <mergeCell ref="N190:T190"/>
    <mergeCell ref="N257:R257"/>
    <mergeCell ref="N448:T448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W17:W18"/>
    <mergeCell ref="A435:X435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A296:X296"/>
    <mergeCell ref="N197:R197"/>
    <mergeCell ref="D69:E69"/>
    <mergeCell ref="N119:T119"/>
    <mergeCell ref="A271:X271"/>
    <mergeCell ref="N211:T211"/>
    <mergeCell ref="D8:L8"/>
    <mergeCell ref="D224:E224"/>
    <mergeCell ref="I17:I18"/>
    <mergeCell ref="R6:S9"/>
    <mergeCell ref="N332:T332"/>
    <mergeCell ref="D28:E28"/>
    <mergeCell ref="H5:L5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39:R39"/>
    <mergeCell ref="N337:R337"/>
    <mergeCell ref="D245:E245"/>
    <mergeCell ref="N116:R116"/>
    <mergeCell ref="D122:E122"/>
    <mergeCell ref="N352:R352"/>
    <mergeCell ref="N103:R103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A458:M45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N76:R76"/>
    <mergeCell ref="D409:E409"/>
    <mergeCell ref="A428:X428"/>
    <mergeCell ref="A366:M367"/>
    <mergeCell ref="A368:X368"/>
    <mergeCell ref="D424:E424"/>
    <mergeCell ref="N274:T274"/>
    <mergeCell ref="D178:E178"/>
    <mergeCell ref="N26:R26"/>
    <mergeCell ref="D172:E172"/>
    <mergeCell ref="N249:T249"/>
    <mergeCell ref="D348:E348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N438:T438"/>
    <mergeCell ref="N436:R436"/>
    <mergeCell ref="N15:R16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A25:X25"/>
    <mergeCell ref="N158:T158"/>
    <mergeCell ref="N133:T133"/>
    <mergeCell ref="D390:E390"/>
    <mergeCell ref="N418:T418"/>
    <mergeCell ref="N356:T356"/>
    <mergeCell ref="D325:E325"/>
    <mergeCell ref="N37:T37"/>
    <mergeCell ref="A44:M45"/>
    <mergeCell ref="N74:R74"/>
    <mergeCell ref="N145:R145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A118:M119"/>
    <mergeCell ref="A189:M190"/>
    <mergeCell ref="D27:E27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02:X402"/>
    <mergeCell ref="N397:R397"/>
    <mergeCell ref="D343:E343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N140:R140"/>
    <mergeCell ref="D183:E183"/>
    <mergeCell ref="A136:X136"/>
    <mergeCell ref="A192:X192"/>
    <mergeCell ref="A21:X21"/>
    <mergeCell ref="D104:E104"/>
    <mergeCell ref="A355:M356"/>
    <mergeCell ref="T6:U9"/>
    <mergeCell ref="A129:X129"/>
    <mergeCell ref="N169:R169"/>
    <mergeCell ref="N263:R263"/>
    <mergeCell ref="N92:R92"/>
    <mergeCell ref="N168:R168"/>
    <mergeCell ref="D132:E132"/>
    <mergeCell ref="A334:X334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420:E420"/>
    <mergeCell ref="H1:O1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C468:C469"/>
    <mergeCell ref="D256:E256"/>
    <mergeCell ref="N362:T362"/>
    <mergeCell ref="D383:E383"/>
    <mergeCell ref="D85:E85"/>
    <mergeCell ref="N463:T463"/>
    <mergeCell ref="D217:E217"/>
    <mergeCell ref="N193:R193"/>
    <mergeCell ref="N22:R22"/>
    <mergeCell ref="D65:E65"/>
    <mergeCell ref="N207:T207"/>
    <mergeCell ref="A381:X381"/>
    <mergeCell ref="N36:T36"/>
    <mergeCell ref="N394:T394"/>
    <mergeCell ref="N114:R114"/>
    <mergeCell ref="D299:E299"/>
    <mergeCell ref="D370:E370"/>
    <mergeCell ref="N206:R206"/>
    <mergeCell ref="D222:E222"/>
    <mergeCell ref="N35:R35"/>
    <mergeCell ref="N426:T426"/>
    <mergeCell ref="D314:E314"/>
    <mergeCell ref="N413:T413"/>
    <mergeCell ref="N287:R28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G17:G18"/>
    <mergeCell ref="A46:X46"/>
    <mergeCell ref="D80:E80"/>
    <mergeCell ref="N256:R256"/>
    <mergeCell ref="N280:R280"/>
    <mergeCell ref="D199:E199"/>
    <mergeCell ref="A330:X330"/>
    <mergeCell ref="N109:R109"/>
    <mergeCell ref="L468:L469"/>
    <mergeCell ref="D408:E408"/>
    <mergeCell ref="N468:N469"/>
    <mergeCell ref="N183:R183"/>
    <mergeCell ref="D447:E447"/>
    <mergeCell ref="D151:E151"/>
    <mergeCell ref="N107:R107"/>
    <mergeCell ref="D150:E150"/>
    <mergeCell ref="N305:T305"/>
    <mergeCell ref="A159:X159"/>
    <mergeCell ref="N243:T243"/>
    <mergeCell ref="D215:E215"/>
    <mergeCell ref="N236:T236"/>
    <mergeCell ref="N303:R303"/>
    <mergeCell ref="N290:R290"/>
    <mergeCell ref="D436:E436"/>
    <mergeCell ref="D292:E292"/>
    <mergeCell ref="A336:X336"/>
    <mergeCell ref="D227:E227"/>
    <mergeCell ref="D202:E202"/>
    <mergeCell ref="N348:R348"/>
    <mergeCell ref="N132:R132"/>
    <mergeCell ref="N430:R430"/>
    <mergeCell ref="D468:D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N273:T273"/>
    <mergeCell ref="N248:T248"/>
    <mergeCell ref="O12:P12"/>
    <mergeCell ref="A148:X148"/>
    <mergeCell ref="D358:E358"/>
    <mergeCell ref="N50:T50"/>
    <mergeCell ref="M17:M18"/>
    <mergeCell ref="N67:R67"/>
    <mergeCell ref="A100:X100"/>
    <mergeCell ref="A9:C9"/>
    <mergeCell ref="D415:E415"/>
    <mergeCell ref="D194:E194"/>
    <mergeCell ref="O9:P9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N246:R246"/>
    <mergeCell ref="N377:R377"/>
    <mergeCell ref="N233:R233"/>
    <mergeCell ref="H10:L10"/>
    <mergeCell ref="N345:R345"/>
    <mergeCell ref="N270:T270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N33:T33"/>
    <mergeCell ref="D29:E29"/>
    <mergeCell ref="A40:M41"/>
    <mergeCell ref="N160:R160"/>
    <mergeCell ref="N141:R141"/>
    <mergeCell ref="A335:X335"/>
    <mergeCell ref="D241:E241"/>
    <mergeCell ref="N225:R225"/>
    <mergeCell ref="A250:X250"/>
    <mergeCell ref="D35:E35"/>
    <mergeCell ref="D228:E228"/>
    <mergeCell ref="D452:E452"/>
    <mergeCell ref="D252:E252"/>
    <mergeCell ref="N231:T231"/>
    <mergeCell ref="N333:T333"/>
    <mergeCell ref="N308:T308"/>
    <mergeCell ref="N204:R204"/>
    <mergeCell ref="D247:E247"/>
    <mergeCell ref="A456:X456"/>
    <mergeCell ref="A238:X238"/>
    <mergeCell ref="N378:T378"/>
    <mergeCell ref="D437:E437"/>
    <mergeCell ref="D404:E404"/>
    <mergeCell ref="N444:T444"/>
    <mergeCell ref="N442:R442"/>
    <mergeCell ref="A448:M449"/>
    <mergeCell ref="N454:T454"/>
    <mergeCell ref="D371:E371"/>
    <mergeCell ref="N229:R229"/>
    <mergeCell ref="A259:M260"/>
    <mergeCell ref="N387:R387"/>
    <mergeCell ref="N385:T385"/>
    <mergeCell ref="D422:E422"/>
    <mergeCell ref="N258:R258"/>
    <mergeCell ref="N451:R451"/>
    <mergeCell ref="O5:P5"/>
    <mergeCell ref="N143:R143"/>
    <mergeCell ref="N370:R370"/>
    <mergeCell ref="A133:M134"/>
    <mergeCell ref="A13:L13"/>
    <mergeCell ref="A15:L15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465:T465"/>
    <mergeCell ref="N294:T294"/>
    <mergeCell ref="N344:R344"/>
    <mergeCell ref="N319:R319"/>
    <mergeCell ref="N366:T366"/>
    <mergeCell ref="D216:E216"/>
    <mergeCell ref="A396:X396"/>
    <mergeCell ref="A426:M427"/>
    <mergeCell ref="N389:R389"/>
    <mergeCell ref="N85:R85"/>
    <mergeCell ref="N327:R327"/>
    <mergeCell ref="N156:R156"/>
    <mergeCell ref="A438:M439"/>
    <mergeCell ref="D276:E276"/>
    <mergeCell ref="D105:E105"/>
    <mergeCell ref="D170:E170"/>
    <mergeCell ref="A146:M147"/>
    <mergeCell ref="N431:T431"/>
    <mergeCell ref="D101:E101"/>
    <mergeCell ref="N200:R200"/>
    <mergeCell ref="D137:E137"/>
    <mergeCell ref="N202:R202"/>
    <mergeCell ref="D130:E130"/>
    <mergeCell ref="D372:E372"/>
    <mergeCell ref="N245:R245"/>
    <mergeCell ref="D201:E201"/>
    <mergeCell ref="D188:E188"/>
    <mergeCell ref="N407:R407"/>
    <mergeCell ref="D361:E361"/>
    <mergeCell ref="D354:E354"/>
    <mergeCell ref="D365:E365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A19:X19"/>
    <mergeCell ref="A48:X48"/>
    <mergeCell ref="N23:T23"/>
    <mergeCell ref="N27:R27"/>
    <mergeCell ref="D262:E262"/>
    <mergeCell ref="N91:R91"/>
    <mergeCell ref="N72:R72"/>
    <mergeCell ref="D76:E76"/>
    <mergeCell ref="A52:X52"/>
    <mergeCell ref="D43:E43"/>
    <mergeCell ref="N29:R29"/>
    <mergeCell ref="N31:R31"/>
    <mergeCell ref="D74:E74"/>
    <mergeCell ref="D68:E68"/>
    <mergeCell ref="A34:X34"/>
    <mergeCell ref="D55:E55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N217:R217"/>
    <mergeCell ref="D54:E54"/>
    <mergeCell ref="A362:M363"/>
    <mergeCell ref="N83:R83"/>
    <mergeCell ref="N325:R325"/>
    <mergeCell ref="A79:X79"/>
    <mergeCell ref="D49:E49"/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  <mergeCell ref="N388:R388"/>
    <mergeCell ref="N427:T427"/>
    <mergeCell ref="N390:R390"/>
    <mergeCell ref="N441:R441"/>
    <mergeCell ref="A394:M395"/>
    <mergeCell ref="N297:R297"/>
    <mergeCell ref="A251:X2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2023-12-01T11:03:04Z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