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8" i="2" s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W454" i="2"/>
  <c r="V454" i="2"/>
  <c r="V453" i="2"/>
  <c r="W452" i="2"/>
  <c r="X452" i="2" s="1"/>
  <c r="W451" i="2"/>
  <c r="W453" i="2" s="1"/>
  <c r="W449" i="2"/>
  <c r="V449" i="2"/>
  <c r="W448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W423" i="2"/>
  <c r="V423" i="2"/>
  <c r="X422" i="2"/>
  <c r="W422" i="2"/>
  <c r="V422" i="2"/>
  <c r="X421" i="2"/>
  <c r="W421" i="2"/>
  <c r="N421" i="2"/>
  <c r="X420" i="2"/>
  <c r="W420" i="2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R475" i="2" s="1"/>
  <c r="N408" i="2"/>
  <c r="V404" i="2"/>
  <c r="V403" i="2"/>
  <c r="X402" i="2"/>
  <c r="X403" i="2" s="1"/>
  <c r="W402" i="2"/>
  <c r="W404" i="2" s="1"/>
  <c r="N402" i="2"/>
  <c r="V400" i="2"/>
  <c r="V399" i="2"/>
  <c r="X398" i="2"/>
  <c r="W398" i="2"/>
  <c r="N398" i="2"/>
  <c r="W397" i="2"/>
  <c r="X397" i="2" s="1"/>
  <c r="N397" i="2"/>
  <c r="X396" i="2"/>
  <c r="W396" i="2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W390" i="2"/>
  <c r="V390" i="2"/>
  <c r="V389" i="2"/>
  <c r="X388" i="2"/>
  <c r="W388" i="2"/>
  <c r="N388" i="2"/>
  <c r="X387" i="2"/>
  <c r="X389" i="2" s="1"/>
  <c r="W387" i="2"/>
  <c r="Q475" i="2" s="1"/>
  <c r="N387" i="2"/>
  <c r="V384" i="2"/>
  <c r="W383" i="2"/>
  <c r="V383" i="2"/>
  <c r="X382" i="2"/>
  <c r="W382" i="2"/>
  <c r="W381" i="2"/>
  <c r="X381" i="2" s="1"/>
  <c r="X383" i="2" s="1"/>
  <c r="V379" i="2"/>
  <c r="V378" i="2"/>
  <c r="W377" i="2"/>
  <c r="X377" i="2" s="1"/>
  <c r="W376" i="2"/>
  <c r="X376" i="2" s="1"/>
  <c r="X375" i="2"/>
  <c r="W375" i="2"/>
  <c r="W374" i="2"/>
  <c r="X374" i="2" s="1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X349" i="2"/>
  <c r="W349" i="2"/>
  <c r="N349" i="2"/>
  <c r="W348" i="2"/>
  <c r="W361" i="2" s="1"/>
  <c r="N348" i="2"/>
  <c r="X347" i="2"/>
  <c r="W347" i="2"/>
  <c r="W360" i="2" s="1"/>
  <c r="N347" i="2"/>
  <c r="V345" i="2"/>
  <c r="V344" i="2"/>
  <c r="X343" i="2"/>
  <c r="W343" i="2"/>
  <c r="N343" i="2"/>
  <c r="W342" i="2"/>
  <c r="X342" i="2" s="1"/>
  <c r="X344" i="2" s="1"/>
  <c r="N342" i="2"/>
  <c r="V338" i="2"/>
  <c r="V337" i="2"/>
  <c r="W336" i="2"/>
  <c r="W338" i="2" s="1"/>
  <c r="N336" i="2"/>
  <c r="V334" i="2"/>
  <c r="V333" i="2"/>
  <c r="X332" i="2"/>
  <c r="W332" i="2"/>
  <c r="N332" i="2"/>
  <c r="X331" i="2"/>
  <c r="W331" i="2"/>
  <c r="N331" i="2"/>
  <c r="W330" i="2"/>
  <c r="X330" i="2" s="1"/>
  <c r="N330" i="2"/>
  <c r="X329" i="2"/>
  <c r="X333" i="2" s="1"/>
  <c r="W329" i="2"/>
  <c r="W333" i="2" s="1"/>
  <c r="N329" i="2"/>
  <c r="V327" i="2"/>
  <c r="V326" i="2"/>
  <c r="X325" i="2"/>
  <c r="W325" i="2"/>
  <c r="N325" i="2"/>
  <c r="W324" i="2"/>
  <c r="X324" i="2" s="1"/>
  <c r="X326" i="2" s="1"/>
  <c r="N324" i="2"/>
  <c r="V322" i="2"/>
  <c r="V321" i="2"/>
  <c r="W320" i="2"/>
  <c r="X320" i="2" s="1"/>
  <c r="N320" i="2"/>
  <c r="X319" i="2"/>
  <c r="W319" i="2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W279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M475" i="2" s="1"/>
  <c r="N272" i="2"/>
  <c r="V269" i="2"/>
  <c r="V268" i="2"/>
  <c r="X267" i="2"/>
  <c r="W267" i="2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W264" i="2" s="1"/>
  <c r="N257" i="2"/>
  <c r="X256" i="2"/>
  <c r="W256" i="2"/>
  <c r="L475" i="2" s="1"/>
  <c r="N256" i="2"/>
  <c r="V253" i="2"/>
  <c r="V252" i="2"/>
  <c r="X251" i="2"/>
  <c r="W251" i="2"/>
  <c r="N251" i="2"/>
  <c r="W250" i="2"/>
  <c r="X250" i="2" s="1"/>
  <c r="N250" i="2"/>
  <c r="X249" i="2"/>
  <c r="W249" i="2"/>
  <c r="W253" i="2" s="1"/>
  <c r="N249" i="2"/>
  <c r="V247" i="2"/>
  <c r="W246" i="2"/>
  <c r="V246" i="2"/>
  <c r="X245" i="2"/>
  <c r="W245" i="2"/>
  <c r="N245" i="2"/>
  <c r="W244" i="2"/>
  <c r="X244" i="2" s="1"/>
  <c r="X246" i="2" s="1"/>
  <c r="X243" i="2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W230" i="2"/>
  <c r="N230" i="2"/>
  <c r="X229" i="2"/>
  <c r="W229" i="2"/>
  <c r="X228" i="2"/>
  <c r="W228" i="2"/>
  <c r="W227" i="2"/>
  <c r="X227" i="2" s="1"/>
  <c r="N227" i="2"/>
  <c r="W226" i="2"/>
  <c r="X226" i="2" s="1"/>
  <c r="N226" i="2"/>
  <c r="W225" i="2"/>
  <c r="W235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X180" i="2"/>
  <c r="W180" i="2"/>
  <c r="N180" i="2"/>
  <c r="W179" i="2"/>
  <c r="X179" i="2" s="1"/>
  <c r="N179" i="2"/>
  <c r="X178" i="2"/>
  <c r="W178" i="2"/>
  <c r="N178" i="2"/>
  <c r="W177" i="2"/>
  <c r="X177" i="2" s="1"/>
  <c r="W176" i="2"/>
  <c r="X176" i="2" s="1"/>
  <c r="X175" i="2"/>
  <c r="W175" i="2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X165" i="2"/>
  <c r="W165" i="2"/>
  <c r="N165" i="2"/>
  <c r="X164" i="2"/>
  <c r="W164" i="2"/>
  <c r="N164" i="2"/>
  <c r="W163" i="2"/>
  <c r="W167" i="2" s="1"/>
  <c r="N163" i="2"/>
  <c r="W161" i="2"/>
  <c r="V161" i="2"/>
  <c r="V160" i="2"/>
  <c r="W159" i="2"/>
  <c r="W160" i="2" s="1"/>
  <c r="N159" i="2"/>
  <c r="X158" i="2"/>
  <c r="W158" i="2"/>
  <c r="W156" i="2"/>
  <c r="V156" i="2"/>
  <c r="X155" i="2"/>
  <c r="V155" i="2"/>
  <c r="X154" i="2"/>
  <c r="W154" i="2"/>
  <c r="N154" i="2"/>
  <c r="X153" i="2"/>
  <c r="W153" i="2"/>
  <c r="W155" i="2" s="1"/>
  <c r="N153" i="2"/>
  <c r="V150" i="2"/>
  <c r="V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G475" i="2" s="1"/>
  <c r="N134" i="2"/>
  <c r="V130" i="2"/>
  <c r="V129" i="2"/>
  <c r="W128" i="2"/>
  <c r="W129" i="2" s="1"/>
  <c r="N128" i="2"/>
  <c r="X127" i="2"/>
  <c r="W127" i="2"/>
  <c r="N127" i="2"/>
  <c r="X126" i="2"/>
  <c r="W126" i="2"/>
  <c r="F475" i="2" s="1"/>
  <c r="V123" i="2"/>
  <c r="V122" i="2"/>
  <c r="X121" i="2"/>
  <c r="W121" i="2"/>
  <c r="X120" i="2"/>
  <c r="W120" i="2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X107" i="2"/>
  <c r="W107" i="2"/>
  <c r="X106" i="2"/>
  <c r="W106" i="2"/>
  <c r="X105" i="2"/>
  <c r="W105" i="2"/>
  <c r="W115" i="2" s="1"/>
  <c r="W103" i="2"/>
  <c r="V103" i="2"/>
  <c r="V102" i="2"/>
  <c r="W101" i="2"/>
  <c r="X101" i="2" s="1"/>
  <c r="W100" i="2"/>
  <c r="X100" i="2" s="1"/>
  <c r="W99" i="2"/>
  <c r="X99" i="2" s="1"/>
  <c r="N99" i="2"/>
  <c r="X98" i="2"/>
  <c r="W98" i="2"/>
  <c r="N98" i="2"/>
  <c r="X97" i="2"/>
  <c r="W97" i="2"/>
  <c r="N97" i="2"/>
  <c r="X96" i="2"/>
  <c r="W96" i="2"/>
  <c r="N96" i="2"/>
  <c r="W95" i="2"/>
  <c r="X95" i="2" s="1"/>
  <c r="N95" i="2"/>
  <c r="X94" i="2"/>
  <c r="W94" i="2"/>
  <c r="N94" i="2"/>
  <c r="X93" i="2"/>
  <c r="W93" i="2"/>
  <c r="N93" i="2"/>
  <c r="X92" i="2"/>
  <c r="X102" i="2" s="1"/>
  <c r="W92" i="2"/>
  <c r="W102" i="2" s="1"/>
  <c r="N92" i="2"/>
  <c r="V90" i="2"/>
  <c r="W89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X82" i="2" s="1"/>
  <c r="X89" i="2" s="1"/>
  <c r="V80" i="2"/>
  <c r="V79" i="2"/>
  <c r="X78" i="2"/>
  <c r="W78" i="2"/>
  <c r="N78" i="2"/>
  <c r="X77" i="2"/>
  <c r="W77" i="2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W64" i="2"/>
  <c r="X64" i="2" s="1"/>
  <c r="X63" i="2"/>
  <c r="W63" i="2"/>
  <c r="E475" i="2" s="1"/>
  <c r="V60" i="2"/>
  <c r="V59" i="2"/>
  <c r="W58" i="2"/>
  <c r="X58" i="2" s="1"/>
  <c r="X59" i="2" s="1"/>
  <c r="X57" i="2"/>
  <c r="W57" i="2"/>
  <c r="N57" i="2"/>
  <c r="X56" i="2"/>
  <c r="W56" i="2"/>
  <c r="W59" i="2" s="1"/>
  <c r="X55" i="2"/>
  <c r="W55" i="2"/>
  <c r="D475" i="2" s="1"/>
  <c r="N55" i="2"/>
  <c r="V52" i="2"/>
  <c r="W51" i="2"/>
  <c r="V51" i="2"/>
  <c r="W50" i="2"/>
  <c r="X50" i="2" s="1"/>
  <c r="N50" i="2"/>
  <c r="W49" i="2"/>
  <c r="W52" i="2" s="1"/>
  <c r="N49" i="2"/>
  <c r="W45" i="2"/>
  <c r="V45" i="2"/>
  <c r="X44" i="2"/>
  <c r="W44" i="2"/>
  <c r="V44" i="2"/>
  <c r="X43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N28" i="2"/>
  <c r="X27" i="2"/>
  <c r="W27" i="2"/>
  <c r="N27" i="2"/>
  <c r="X26" i="2"/>
  <c r="W26" i="2"/>
  <c r="W32" i="2" s="1"/>
  <c r="N26" i="2"/>
  <c r="V24" i="2"/>
  <c r="V465" i="2" s="1"/>
  <c r="W23" i="2"/>
  <c r="V23" i="2"/>
  <c r="V469" i="2" s="1"/>
  <c r="X22" i="2"/>
  <c r="X23" i="2" s="1"/>
  <c r="W22" i="2"/>
  <c r="N22" i="2"/>
  <c r="H10" i="2"/>
  <c r="A9" i="2"/>
  <c r="A10" i="2" s="1"/>
  <c r="D7" i="2"/>
  <c r="O6" i="2"/>
  <c r="N2" i="2"/>
  <c r="X225" i="2" l="1"/>
  <c r="W466" i="2"/>
  <c r="W234" i="2"/>
  <c r="F9" i="2"/>
  <c r="F10" i="2"/>
  <c r="X240" i="2"/>
  <c r="X114" i="2"/>
  <c r="X431" i="2"/>
  <c r="X79" i="2"/>
  <c r="X32" i="2"/>
  <c r="X149" i="2"/>
  <c r="X299" i="2"/>
  <c r="X399" i="2"/>
  <c r="X211" i="2"/>
  <c r="X378" i="2"/>
  <c r="X252" i="2"/>
  <c r="W79" i="2"/>
  <c r="W334" i="2"/>
  <c r="W432" i="2"/>
  <c r="H9" i="2"/>
  <c r="W24" i="2"/>
  <c r="X29" i="2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W468" i="2" s="1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9" i="2" l="1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<sst xmlns="http://schemas.openxmlformats.org/spreadsheetml/2006/main" count="2998" uniqueCount="675">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</sst>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15" zoomScaleNormal="100" zoomScaleSheetLayoutView="100" workbookViewId="0">
      <selection activeCell="V226" sqref="V2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66</v>
      </c>
      <c r="H1" s="317" t="s">
        <v>49</v>
      </c>
      <c r="I1" s="317"/>
      <c r="J1" s="317"/>
      <c r="K1" s="317"/>
      <c r="L1" s="317"/>
      <c r="M1" s="317"/>
      <c r="N1" s="317"/>
      <c r="O1" s="317"/>
      <c r="P1" s="318" t="s">
        <v>67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1" t="s">
        <v>8</v>
      </c>
      <c r="B5" s="321"/>
      <c r="C5" s="321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24">
        <v>45255</v>
      </c>
      <c r="P5" s="324"/>
      <c r="R5" s="325" t="s">
        <v>3</v>
      </c>
      <c r="S5" s="326"/>
      <c r="T5" s="327" t="s">
        <v>655</v>
      </c>
      <c r="U5" s="328"/>
      <c r="Z5" s="60"/>
      <c r="AA5" s="60"/>
      <c r="AB5" s="60"/>
    </row>
    <row r="6" spans="1:29" s="17" customFormat="1" ht="24" customHeight="1" x14ac:dyDescent="0.2">
      <c r="A6" s="321" t="s">
        <v>1</v>
      </c>
      <c r="B6" s="321"/>
      <c r="C6" s="321"/>
      <c r="D6" s="329" t="s">
        <v>656</v>
      </c>
      <c r="E6" s="329"/>
      <c r="F6" s="329"/>
      <c r="G6" s="329"/>
      <c r="H6" s="329"/>
      <c r="I6" s="329"/>
      <c r="J6" s="329"/>
      <c r="K6" s="329"/>
      <c r="L6" s="329"/>
      <c r="N6" s="27" t="s">
        <v>30</v>
      </c>
      <c r="O6" s="330" t="str">
        <f>IF(O5=0," ",CHOOSE(WEEKDAY(O5,2),"Понедельник","Вторник","Среда","Четверг","Пятница","Суббота","Воскресенье"))</f>
        <v>Суббота</v>
      </c>
      <c r="P6" s="330"/>
      <c r="R6" s="331" t="s">
        <v>5</v>
      </c>
      <c r="S6" s="332"/>
      <c r="T6" s="333" t="s">
        <v>69</v>
      </c>
      <c r="U6" s="33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0"/>
      <c r="L7" s="341"/>
      <c r="N7" s="29"/>
      <c r="O7" s="49"/>
      <c r="P7" s="49"/>
      <c r="R7" s="331"/>
      <c r="S7" s="332"/>
      <c r="T7" s="335"/>
      <c r="U7" s="336"/>
      <c r="Z7" s="60"/>
      <c r="AA7" s="60"/>
      <c r="AB7" s="60"/>
    </row>
    <row r="8" spans="1:29" s="17" customFormat="1" ht="25.5" customHeight="1" x14ac:dyDescent="0.2">
      <c r="A8" s="342" t="s">
        <v>60</v>
      </c>
      <c r="B8" s="342"/>
      <c r="C8" s="342"/>
      <c r="D8" s="343"/>
      <c r="E8" s="343"/>
      <c r="F8" s="343"/>
      <c r="G8" s="343"/>
      <c r="H8" s="343"/>
      <c r="I8" s="343"/>
      <c r="J8" s="343"/>
      <c r="K8" s="343"/>
      <c r="L8" s="343"/>
      <c r="N8" s="27" t="s">
        <v>11</v>
      </c>
      <c r="O8" s="344">
        <v>0.33333333333333331</v>
      </c>
      <c r="P8" s="344"/>
      <c r="R8" s="331"/>
      <c r="S8" s="332"/>
      <c r="T8" s="335"/>
      <c r="U8" s="336"/>
      <c r="Z8" s="60"/>
      <c r="AA8" s="60"/>
      <c r="AB8" s="60"/>
    </row>
    <row r="9" spans="1:29" s="1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5"/>
      <c r="C9" s="345"/>
      <c r="D9" s="346" t="s">
        <v>48</v>
      </c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5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L9" s="348"/>
      <c r="N9" s="31" t="s">
        <v>15</v>
      </c>
      <c r="O9" s="324"/>
      <c r="P9" s="324"/>
      <c r="R9" s="331"/>
      <c r="S9" s="332"/>
      <c r="T9" s="337"/>
      <c r="U9" s="33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5"/>
      <c r="C10" s="345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5"/>
      <c r="H10" s="349" t="str">
        <f>IFERROR(VLOOKUP($D$10,Proxy,2,FALSE),"")</f>
        <v/>
      </c>
      <c r="I10" s="349"/>
      <c r="J10" s="349"/>
      <c r="K10" s="349"/>
      <c r="L10" s="349"/>
      <c r="N10" s="31" t="s">
        <v>35</v>
      </c>
      <c r="O10" s="344"/>
      <c r="P10" s="344"/>
      <c r="S10" s="29" t="s">
        <v>12</v>
      </c>
      <c r="T10" s="350" t="s">
        <v>70</v>
      </c>
      <c r="U10" s="35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4"/>
      <c r="P11" s="344"/>
      <c r="S11" s="29" t="s">
        <v>31</v>
      </c>
      <c r="T11" s="352" t="s">
        <v>57</v>
      </c>
      <c r="U11" s="35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3" t="s">
        <v>71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N12" s="27" t="s">
        <v>33</v>
      </c>
      <c r="O12" s="354"/>
      <c r="P12" s="354"/>
      <c r="Q12" s="28"/>
      <c r="R12"/>
      <c r="S12" s="29" t="s">
        <v>48</v>
      </c>
      <c r="T12" s="355"/>
      <c r="U12" s="355"/>
      <c r="V12"/>
      <c r="Z12" s="60"/>
      <c r="AA12" s="60"/>
      <c r="AB12" s="60"/>
    </row>
    <row r="13" spans="1:29" s="17" customFormat="1" ht="23.25" customHeight="1" x14ac:dyDescent="0.2">
      <c r="A13" s="353" t="s">
        <v>72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1"/>
      <c r="N13" s="31" t="s">
        <v>34</v>
      </c>
      <c r="O13" s="352"/>
      <c r="P13" s="35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3" t="s">
        <v>73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6" t="s">
        <v>74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/>
      <c r="N15" s="357" t="s">
        <v>63</v>
      </c>
      <c r="O15" s="357"/>
      <c r="P15" s="357"/>
      <c r="Q15" s="357"/>
      <c r="R15" s="35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8"/>
      <c r="O16" s="358"/>
      <c r="P16" s="358"/>
      <c r="Q16" s="358"/>
      <c r="R16" s="35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0" t="s">
        <v>61</v>
      </c>
      <c r="B17" s="360" t="s">
        <v>51</v>
      </c>
      <c r="C17" s="361" t="s">
        <v>50</v>
      </c>
      <c r="D17" s="360" t="s">
        <v>52</v>
      </c>
      <c r="E17" s="360"/>
      <c r="F17" s="360" t="s">
        <v>24</v>
      </c>
      <c r="G17" s="360" t="s">
        <v>27</v>
      </c>
      <c r="H17" s="360" t="s">
        <v>25</v>
      </c>
      <c r="I17" s="360" t="s">
        <v>26</v>
      </c>
      <c r="J17" s="362" t="s">
        <v>16</v>
      </c>
      <c r="K17" s="362" t="s">
        <v>65</v>
      </c>
      <c r="L17" s="362" t="s">
        <v>2</v>
      </c>
      <c r="M17" s="360" t="s">
        <v>28</v>
      </c>
      <c r="N17" s="360" t="s">
        <v>17</v>
      </c>
      <c r="O17" s="360"/>
      <c r="P17" s="360"/>
      <c r="Q17" s="360"/>
      <c r="R17" s="360"/>
      <c r="S17" s="359" t="s">
        <v>58</v>
      </c>
      <c r="T17" s="360"/>
      <c r="U17" s="360" t="s">
        <v>6</v>
      </c>
      <c r="V17" s="360" t="s">
        <v>44</v>
      </c>
      <c r="W17" s="364" t="s">
        <v>56</v>
      </c>
      <c r="X17" s="360" t="s">
        <v>18</v>
      </c>
      <c r="Y17" s="366" t="s">
        <v>62</v>
      </c>
      <c r="Z17" s="366" t="s">
        <v>19</v>
      </c>
      <c r="AA17" s="367" t="s">
        <v>59</v>
      </c>
      <c r="AB17" s="368"/>
      <c r="AC17" s="369"/>
      <c r="AD17" s="373"/>
      <c r="BA17" s="374" t="s">
        <v>64</v>
      </c>
    </row>
    <row r="18" spans="1:53" ht="14.25" customHeight="1" x14ac:dyDescent="0.2">
      <c r="A18" s="360"/>
      <c r="B18" s="360"/>
      <c r="C18" s="361"/>
      <c r="D18" s="360"/>
      <c r="E18" s="360"/>
      <c r="F18" s="360" t="s">
        <v>20</v>
      </c>
      <c r="G18" s="360" t="s">
        <v>21</v>
      </c>
      <c r="H18" s="360" t="s">
        <v>22</v>
      </c>
      <c r="I18" s="360" t="s">
        <v>22</v>
      </c>
      <c r="J18" s="363"/>
      <c r="K18" s="363"/>
      <c r="L18" s="363"/>
      <c r="M18" s="360"/>
      <c r="N18" s="360"/>
      <c r="O18" s="360"/>
      <c r="P18" s="360"/>
      <c r="Q18" s="360"/>
      <c r="R18" s="360"/>
      <c r="S18" s="36" t="s">
        <v>47</v>
      </c>
      <c r="T18" s="36" t="s">
        <v>46</v>
      </c>
      <c r="U18" s="360"/>
      <c r="V18" s="360"/>
      <c r="W18" s="365"/>
      <c r="X18" s="360"/>
      <c r="Y18" s="366"/>
      <c r="Z18" s="366"/>
      <c r="AA18" s="370"/>
      <c r="AB18" s="371"/>
      <c r="AC18" s="372"/>
      <c r="AD18" s="373"/>
      <c r="BA18" s="374"/>
    </row>
    <row r="19" spans="1:53" ht="27.75" customHeight="1" x14ac:dyDescent="0.2">
      <c r="A19" s="375" t="s">
        <v>75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55"/>
      <c r="Z19" s="55"/>
    </row>
    <row r="20" spans="1:53" ht="16.5" customHeight="1" x14ac:dyDescent="0.25">
      <c r="A20" s="376" t="s">
        <v>75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8">
        <v>4607091389258</v>
      </c>
      <c r="E22" s="37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0"/>
      <c r="P22" s="380"/>
      <c r="Q22" s="380"/>
      <c r="R22" s="38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6"/>
      <c r="N23" s="382" t="s">
        <v>43</v>
      </c>
      <c r="O23" s="383"/>
      <c r="P23" s="383"/>
      <c r="Q23" s="383"/>
      <c r="R23" s="383"/>
      <c r="S23" s="383"/>
      <c r="T23" s="38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6"/>
      <c r="N24" s="382" t="s">
        <v>43</v>
      </c>
      <c r="O24" s="383"/>
      <c r="P24" s="383"/>
      <c r="Q24" s="383"/>
      <c r="R24" s="383"/>
      <c r="S24" s="383"/>
      <c r="T24" s="38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8">
        <v>4607091383881</v>
      </c>
      <c r="E26" s="37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0"/>
      <c r="P26" s="380"/>
      <c r="Q26" s="380"/>
      <c r="R26" s="38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8">
        <v>4607091388237</v>
      </c>
      <c r="E27" s="37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0"/>
      <c r="P27" s="380"/>
      <c r="Q27" s="380"/>
      <c r="R27" s="38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8">
        <v>4607091383935</v>
      </c>
      <c r="E28" s="37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0"/>
      <c r="P28" s="380"/>
      <c r="Q28" s="380"/>
      <c r="R28" s="38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8">
        <v>4680115881853</v>
      </c>
      <c r="E29" s="37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0"/>
      <c r="P29" s="380"/>
      <c r="Q29" s="380"/>
      <c r="R29" s="38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8">
        <v>4607091383911</v>
      </c>
      <c r="E30" s="37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0"/>
      <c r="P30" s="380"/>
      <c r="Q30" s="380"/>
      <c r="R30" s="38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8">
        <v>4607091388244</v>
      </c>
      <c r="E31" s="37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0"/>
      <c r="P31" s="380"/>
      <c r="Q31" s="380"/>
      <c r="R31" s="38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5"/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6"/>
      <c r="N32" s="382" t="s">
        <v>43</v>
      </c>
      <c r="O32" s="383"/>
      <c r="P32" s="383"/>
      <c r="Q32" s="383"/>
      <c r="R32" s="383"/>
      <c r="S32" s="383"/>
      <c r="T32" s="38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6"/>
      <c r="N33" s="382" t="s">
        <v>43</v>
      </c>
      <c r="O33" s="383"/>
      <c r="P33" s="383"/>
      <c r="Q33" s="383"/>
      <c r="R33" s="383"/>
      <c r="S33" s="383"/>
      <c r="T33" s="38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7" t="s">
        <v>94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  <c r="X34" s="37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8">
        <v>4607091388503</v>
      </c>
      <c r="E35" s="37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0"/>
      <c r="P35" s="380"/>
      <c r="Q35" s="380"/>
      <c r="R35" s="38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5"/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6"/>
      <c r="N36" s="382" t="s">
        <v>43</v>
      </c>
      <c r="O36" s="383"/>
      <c r="P36" s="383"/>
      <c r="Q36" s="383"/>
      <c r="R36" s="383"/>
      <c r="S36" s="383"/>
      <c r="T36" s="38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5"/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6"/>
      <c r="N37" s="382" t="s">
        <v>43</v>
      </c>
      <c r="O37" s="383"/>
      <c r="P37" s="383"/>
      <c r="Q37" s="383"/>
      <c r="R37" s="383"/>
      <c r="S37" s="383"/>
      <c r="T37" s="38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7" t="s">
        <v>99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8">
        <v>4607091388282</v>
      </c>
      <c r="E39" s="37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0"/>
      <c r="P39" s="380"/>
      <c r="Q39" s="380"/>
      <c r="R39" s="38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5"/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6"/>
      <c r="N40" s="382" t="s">
        <v>43</v>
      </c>
      <c r="O40" s="383"/>
      <c r="P40" s="383"/>
      <c r="Q40" s="383"/>
      <c r="R40" s="383"/>
      <c r="S40" s="383"/>
      <c r="T40" s="38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5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6"/>
      <c r="N41" s="382" t="s">
        <v>43</v>
      </c>
      <c r="O41" s="383"/>
      <c r="P41" s="383"/>
      <c r="Q41" s="383"/>
      <c r="R41" s="383"/>
      <c r="S41" s="383"/>
      <c r="T41" s="38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7" t="s">
        <v>103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  <c r="X42" s="37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8">
        <v>4607091389111</v>
      </c>
      <c r="E43" s="37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0"/>
      <c r="P43" s="380"/>
      <c r="Q43" s="380"/>
      <c r="R43" s="38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5"/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6"/>
      <c r="N44" s="382" t="s">
        <v>43</v>
      </c>
      <c r="O44" s="383"/>
      <c r="P44" s="383"/>
      <c r="Q44" s="383"/>
      <c r="R44" s="383"/>
      <c r="S44" s="383"/>
      <c r="T44" s="38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5"/>
      <c r="B45" s="385"/>
      <c r="C45" s="385"/>
      <c r="D45" s="385"/>
      <c r="E45" s="385"/>
      <c r="F45" s="385"/>
      <c r="G45" s="385"/>
      <c r="H45" s="385"/>
      <c r="I45" s="385"/>
      <c r="J45" s="385"/>
      <c r="K45" s="385"/>
      <c r="L45" s="385"/>
      <c r="M45" s="386"/>
      <c r="N45" s="382" t="s">
        <v>43</v>
      </c>
      <c r="O45" s="383"/>
      <c r="P45" s="383"/>
      <c r="Q45" s="383"/>
      <c r="R45" s="383"/>
      <c r="S45" s="383"/>
      <c r="T45" s="38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5" t="s">
        <v>106</v>
      </c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55"/>
      <c r="Z46" s="55"/>
    </row>
    <row r="47" spans="1:53" ht="16.5" customHeight="1" x14ac:dyDescent="0.25">
      <c r="A47" s="376" t="s">
        <v>107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66"/>
      <c r="Z47" s="66"/>
    </row>
    <row r="48" spans="1:53" ht="14.25" customHeight="1" x14ac:dyDescent="0.25">
      <c r="A48" s="377" t="s">
        <v>108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8">
        <v>4680115881440</v>
      </c>
      <c r="E49" s="37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0"/>
      <c r="P49" s="380"/>
      <c r="Q49" s="380"/>
      <c r="R49" s="381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8">
        <v>4680115881433</v>
      </c>
      <c r="E50" s="37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0"/>
      <c r="P50" s="380"/>
      <c r="Q50" s="380"/>
      <c r="R50" s="381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5"/>
      <c r="B51" s="385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6"/>
      <c r="N51" s="382" t="s">
        <v>43</v>
      </c>
      <c r="O51" s="383"/>
      <c r="P51" s="383"/>
      <c r="Q51" s="383"/>
      <c r="R51" s="383"/>
      <c r="S51" s="383"/>
      <c r="T51" s="384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6"/>
      <c r="N52" s="382" t="s">
        <v>43</v>
      </c>
      <c r="O52" s="383"/>
      <c r="P52" s="383"/>
      <c r="Q52" s="383"/>
      <c r="R52" s="383"/>
      <c r="S52" s="383"/>
      <c r="T52" s="384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6" t="s">
        <v>115</v>
      </c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376"/>
      <c r="U53" s="376"/>
      <c r="V53" s="376"/>
      <c r="W53" s="376"/>
      <c r="X53" s="376"/>
      <c r="Y53" s="66"/>
      <c r="Z53" s="66"/>
    </row>
    <row r="54" spans="1:53" ht="14.25" customHeight="1" x14ac:dyDescent="0.25">
      <c r="A54" s="377" t="s">
        <v>116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78">
        <v>4680115881426</v>
      </c>
      <c r="E55" s="37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0"/>
      <c r="P55" s="380"/>
      <c r="Q55" s="380"/>
      <c r="R55" s="381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78">
        <v>4680115881426</v>
      </c>
      <c r="E56" s="37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399" t="s">
        <v>120</v>
      </c>
      <c r="O56" s="380"/>
      <c r="P56" s="380"/>
      <c r="Q56" s="380"/>
      <c r="R56" s="38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8">
        <v>4680115881419</v>
      </c>
      <c r="E57" s="37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0"/>
      <c r="P57" s="380"/>
      <c r="Q57" s="380"/>
      <c r="R57" s="38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8">
        <v>4680115881525</v>
      </c>
      <c r="E58" s="37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1" t="s">
        <v>126</v>
      </c>
      <c r="O58" s="380"/>
      <c r="P58" s="380"/>
      <c r="Q58" s="380"/>
      <c r="R58" s="38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5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6"/>
      <c r="N59" s="382" t="s">
        <v>43</v>
      </c>
      <c r="O59" s="383"/>
      <c r="P59" s="383"/>
      <c r="Q59" s="383"/>
      <c r="R59" s="383"/>
      <c r="S59" s="383"/>
      <c r="T59" s="384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5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6"/>
      <c r="N60" s="382" t="s">
        <v>43</v>
      </c>
      <c r="O60" s="383"/>
      <c r="P60" s="383"/>
      <c r="Q60" s="383"/>
      <c r="R60" s="383"/>
      <c r="S60" s="383"/>
      <c r="T60" s="384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6" t="s">
        <v>106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6"/>
      <c r="X61" s="376"/>
      <c r="Y61" s="66"/>
      <c r="Z61" s="66"/>
    </row>
    <row r="62" spans="1:53" ht="14.25" customHeight="1" x14ac:dyDescent="0.25">
      <c r="A62" s="377" t="s">
        <v>116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8">
        <v>4607091382945</v>
      </c>
      <c r="E63" s="37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2" t="s">
        <v>129</v>
      </c>
      <c r="O63" s="380"/>
      <c r="P63" s="380"/>
      <c r="Q63" s="380"/>
      <c r="R63" s="381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78">
        <v>4607091385670</v>
      </c>
      <c r="E64" s="37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3" t="s">
        <v>132</v>
      </c>
      <c r="O64" s="380"/>
      <c r="P64" s="380"/>
      <c r="Q64" s="380"/>
      <c r="R64" s="38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78">
        <v>4680115881327</v>
      </c>
      <c r="E65" s="37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0"/>
      <c r="P65" s="380"/>
      <c r="Q65" s="380"/>
      <c r="R65" s="38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78">
        <v>4680115882133</v>
      </c>
      <c r="E66" s="37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5" t="s">
        <v>139</v>
      </c>
      <c r="O66" s="380"/>
      <c r="P66" s="380"/>
      <c r="Q66" s="380"/>
      <c r="R66" s="38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78">
        <v>4607091382952</v>
      </c>
      <c r="E67" s="378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0"/>
      <c r="P67" s="380"/>
      <c r="Q67" s="380"/>
      <c r="R67" s="38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78">
        <v>4607091385687</v>
      </c>
      <c r="E68" s="378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0"/>
      <c r="P68" s="380"/>
      <c r="Q68" s="380"/>
      <c r="R68" s="38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78">
        <v>4680115882539</v>
      </c>
      <c r="E69" s="378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0"/>
      <c r="P69" s="380"/>
      <c r="Q69" s="380"/>
      <c r="R69" s="38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78">
        <v>4607091384604</v>
      </c>
      <c r="E70" s="37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0"/>
      <c r="P70" s="380"/>
      <c r="Q70" s="380"/>
      <c r="R70" s="38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78">
        <v>4680115880283</v>
      </c>
      <c r="E71" s="37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0"/>
      <c r="P71" s="380"/>
      <c r="Q71" s="380"/>
      <c r="R71" s="38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78">
        <v>4680115881518</v>
      </c>
      <c r="E72" s="37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0"/>
      <c r="P72" s="380"/>
      <c r="Q72" s="380"/>
      <c r="R72" s="38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78">
        <v>4680115881303</v>
      </c>
      <c r="E73" s="378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0"/>
      <c r="P73" s="380"/>
      <c r="Q73" s="380"/>
      <c r="R73" s="38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78">
        <v>4680115882720</v>
      </c>
      <c r="E74" s="378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13" t="s">
        <v>156</v>
      </c>
      <c r="O74" s="380"/>
      <c r="P74" s="380"/>
      <c r="Q74" s="380"/>
      <c r="R74" s="38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78">
        <v>4607091388466</v>
      </c>
      <c r="E75" s="37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41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80"/>
      <c r="P75" s="380"/>
      <c r="Q75" s="380"/>
      <c r="R75" s="38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78">
        <v>4680115880269</v>
      </c>
      <c r="E76" s="37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4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80"/>
      <c r="P76" s="380"/>
      <c r="Q76" s="380"/>
      <c r="R76" s="38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78">
        <v>4680115880429</v>
      </c>
      <c r="E77" s="37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4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80"/>
      <c r="P77" s="380"/>
      <c r="Q77" s="380"/>
      <c r="R77" s="38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78">
        <v>4680115881457</v>
      </c>
      <c r="E78" s="37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80"/>
      <c r="P78" s="380"/>
      <c r="Q78" s="380"/>
      <c r="R78" s="38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85"/>
      <c r="B79" s="385"/>
      <c r="C79" s="385"/>
      <c r="D79" s="385"/>
      <c r="E79" s="385"/>
      <c r="F79" s="385"/>
      <c r="G79" s="385"/>
      <c r="H79" s="385"/>
      <c r="I79" s="385"/>
      <c r="J79" s="385"/>
      <c r="K79" s="385"/>
      <c r="L79" s="385"/>
      <c r="M79" s="386"/>
      <c r="N79" s="382" t="s">
        <v>43</v>
      </c>
      <c r="O79" s="383"/>
      <c r="P79" s="383"/>
      <c r="Q79" s="383"/>
      <c r="R79" s="383"/>
      <c r="S79" s="383"/>
      <c r="T79" s="384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85"/>
      <c r="B80" s="385"/>
      <c r="C80" s="385"/>
      <c r="D80" s="385"/>
      <c r="E80" s="385"/>
      <c r="F80" s="385"/>
      <c r="G80" s="385"/>
      <c r="H80" s="385"/>
      <c r="I80" s="385"/>
      <c r="J80" s="385"/>
      <c r="K80" s="385"/>
      <c r="L80" s="385"/>
      <c r="M80" s="386"/>
      <c r="N80" s="382" t="s">
        <v>43</v>
      </c>
      <c r="O80" s="383"/>
      <c r="P80" s="383"/>
      <c r="Q80" s="383"/>
      <c r="R80" s="383"/>
      <c r="S80" s="383"/>
      <c r="T80" s="384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7" t="s">
        <v>108</v>
      </c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7"/>
      <c r="P81" s="377"/>
      <c r="Q81" s="377"/>
      <c r="R81" s="377"/>
      <c r="S81" s="377"/>
      <c r="T81" s="377"/>
      <c r="U81" s="377"/>
      <c r="V81" s="377"/>
      <c r="W81" s="377"/>
      <c r="X81" s="377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78">
        <v>4607091384789</v>
      </c>
      <c r="E82" s="378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8" t="s">
        <v>167</v>
      </c>
      <c r="O82" s="380"/>
      <c r="P82" s="380"/>
      <c r="Q82" s="380"/>
      <c r="R82" s="38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78">
        <v>4680115881488</v>
      </c>
      <c r="E83" s="378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0"/>
      <c r="P83" s="380"/>
      <c r="Q83" s="380"/>
      <c r="R83" s="38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78">
        <v>4607091384765</v>
      </c>
      <c r="E84" s="378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0" t="s">
        <v>172</v>
      </c>
      <c r="O84" s="380"/>
      <c r="P84" s="380"/>
      <c r="Q84" s="380"/>
      <c r="R84" s="38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78">
        <v>4680115882751</v>
      </c>
      <c r="E85" s="37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1" t="s">
        <v>175</v>
      </c>
      <c r="O85" s="380"/>
      <c r="P85" s="380"/>
      <c r="Q85" s="380"/>
      <c r="R85" s="38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78">
        <v>4680115882775</v>
      </c>
      <c r="E86" s="37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422" t="s">
        <v>178</v>
      </c>
      <c r="O86" s="380"/>
      <c r="P86" s="380"/>
      <c r="Q86" s="380"/>
      <c r="R86" s="381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78">
        <v>4680115880658</v>
      </c>
      <c r="E87" s="37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0"/>
      <c r="P87" s="380"/>
      <c r="Q87" s="380"/>
      <c r="R87" s="381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78">
        <v>4607091381962</v>
      </c>
      <c r="E88" s="37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80"/>
      <c r="P88" s="380"/>
      <c r="Q88" s="380"/>
      <c r="R88" s="381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5"/>
      <c r="B89" s="385"/>
      <c r="C89" s="385"/>
      <c r="D89" s="385"/>
      <c r="E89" s="385"/>
      <c r="F89" s="385"/>
      <c r="G89" s="385"/>
      <c r="H89" s="385"/>
      <c r="I89" s="385"/>
      <c r="J89" s="385"/>
      <c r="K89" s="385"/>
      <c r="L89" s="385"/>
      <c r="M89" s="386"/>
      <c r="N89" s="382" t="s">
        <v>43</v>
      </c>
      <c r="O89" s="383"/>
      <c r="P89" s="383"/>
      <c r="Q89" s="383"/>
      <c r="R89" s="383"/>
      <c r="S89" s="383"/>
      <c r="T89" s="384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5"/>
      <c r="B90" s="385"/>
      <c r="C90" s="385"/>
      <c r="D90" s="385"/>
      <c r="E90" s="385"/>
      <c r="F90" s="385"/>
      <c r="G90" s="385"/>
      <c r="H90" s="385"/>
      <c r="I90" s="385"/>
      <c r="J90" s="385"/>
      <c r="K90" s="385"/>
      <c r="L90" s="385"/>
      <c r="M90" s="386"/>
      <c r="N90" s="382" t="s">
        <v>43</v>
      </c>
      <c r="O90" s="383"/>
      <c r="P90" s="383"/>
      <c r="Q90" s="383"/>
      <c r="R90" s="383"/>
      <c r="S90" s="383"/>
      <c r="T90" s="384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7" t="s">
        <v>76</v>
      </c>
      <c r="B91" s="377"/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7"/>
      <c r="X91" s="377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78">
        <v>4607091387667</v>
      </c>
      <c r="E92" s="37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80"/>
      <c r="P92" s="380"/>
      <c r="Q92" s="380"/>
      <c r="R92" s="381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78">
        <v>4607091387636</v>
      </c>
      <c r="E93" s="37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80"/>
      <c r="P93" s="380"/>
      <c r="Q93" s="380"/>
      <c r="R93" s="381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78">
        <v>4607091384727</v>
      </c>
      <c r="E94" s="37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80"/>
      <c r="P94" s="380"/>
      <c r="Q94" s="380"/>
      <c r="R94" s="381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78">
        <v>4607091386745</v>
      </c>
      <c r="E95" s="37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80"/>
      <c r="P95" s="380"/>
      <c r="Q95" s="380"/>
      <c r="R95" s="381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78">
        <v>4607091382426</v>
      </c>
      <c r="E96" s="37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80"/>
      <c r="P96" s="380"/>
      <c r="Q96" s="380"/>
      <c r="R96" s="38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78">
        <v>4607091386547</v>
      </c>
      <c r="E97" s="37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4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80"/>
      <c r="P97" s="380"/>
      <c r="Q97" s="380"/>
      <c r="R97" s="38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78">
        <v>4607091384734</v>
      </c>
      <c r="E98" s="37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80"/>
      <c r="P98" s="380"/>
      <c r="Q98" s="380"/>
      <c r="R98" s="38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78">
        <v>4607091382464</v>
      </c>
      <c r="E99" s="37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80"/>
      <c r="P99" s="380"/>
      <c r="Q99" s="380"/>
      <c r="R99" s="38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78">
        <v>4680115883444</v>
      </c>
      <c r="E100" s="378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33" t="s">
        <v>202</v>
      </c>
      <c r="O100" s="380"/>
      <c r="P100" s="380"/>
      <c r="Q100" s="380"/>
      <c r="R100" s="38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78">
        <v>4680115883444</v>
      </c>
      <c r="E101" s="37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4" t="s">
        <v>202</v>
      </c>
      <c r="O101" s="380"/>
      <c r="P101" s="380"/>
      <c r="Q101" s="380"/>
      <c r="R101" s="38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6"/>
      <c r="N102" s="382" t="s">
        <v>43</v>
      </c>
      <c r="O102" s="383"/>
      <c r="P102" s="383"/>
      <c r="Q102" s="383"/>
      <c r="R102" s="383"/>
      <c r="S102" s="383"/>
      <c r="T102" s="384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85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6"/>
      <c r="N103" s="382" t="s">
        <v>43</v>
      </c>
      <c r="O103" s="383"/>
      <c r="P103" s="383"/>
      <c r="Q103" s="383"/>
      <c r="R103" s="383"/>
      <c r="S103" s="383"/>
      <c r="T103" s="384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7" t="s">
        <v>81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78">
        <v>4607091386967</v>
      </c>
      <c r="E105" s="37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435" t="s">
        <v>206</v>
      </c>
      <c r="O105" s="380"/>
      <c r="P105" s="380"/>
      <c r="Q105" s="380"/>
      <c r="R105" s="381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78">
        <v>4607091386967</v>
      </c>
      <c r="E106" s="37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6" t="s">
        <v>208</v>
      </c>
      <c r="O106" s="380"/>
      <c r="P106" s="380"/>
      <c r="Q106" s="380"/>
      <c r="R106" s="381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78">
        <v>4607091385304</v>
      </c>
      <c r="E107" s="37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437" t="s">
        <v>211</v>
      </c>
      <c r="O107" s="380"/>
      <c r="P107" s="380"/>
      <c r="Q107" s="380"/>
      <c r="R107" s="381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78">
        <v>4607091386264</v>
      </c>
      <c r="E108" s="378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0"/>
      <c r="P108" s="380"/>
      <c r="Q108" s="380"/>
      <c r="R108" s="38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78">
        <v>4607091385731</v>
      </c>
      <c r="E109" s="37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439" t="s">
        <v>216</v>
      </c>
      <c r="O109" s="380"/>
      <c r="P109" s="380"/>
      <c r="Q109" s="380"/>
      <c r="R109" s="38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78">
        <v>4680115880214</v>
      </c>
      <c r="E110" s="378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440" t="s">
        <v>219</v>
      </c>
      <c r="O110" s="380"/>
      <c r="P110" s="380"/>
      <c r="Q110" s="380"/>
      <c r="R110" s="38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78">
        <v>4680115880894</v>
      </c>
      <c r="E111" s="378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441" t="s">
        <v>222</v>
      </c>
      <c r="O111" s="380"/>
      <c r="P111" s="380"/>
      <c r="Q111" s="380"/>
      <c r="R111" s="38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78">
        <v>4607091385427</v>
      </c>
      <c r="E112" s="37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0"/>
      <c r="P112" s="380"/>
      <c r="Q112" s="380"/>
      <c r="R112" s="38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78">
        <v>4680115882645</v>
      </c>
      <c r="E113" s="37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3" t="s">
        <v>227</v>
      </c>
      <c r="O113" s="380"/>
      <c r="P113" s="380"/>
      <c r="Q113" s="380"/>
      <c r="R113" s="38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85"/>
      <c r="B114" s="385"/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6"/>
      <c r="N114" s="382" t="s">
        <v>43</v>
      </c>
      <c r="O114" s="383"/>
      <c r="P114" s="383"/>
      <c r="Q114" s="383"/>
      <c r="R114" s="383"/>
      <c r="S114" s="383"/>
      <c r="T114" s="384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85"/>
      <c r="B115" s="385"/>
      <c r="C115" s="385"/>
      <c r="D115" s="385"/>
      <c r="E115" s="385"/>
      <c r="F115" s="385"/>
      <c r="G115" s="385"/>
      <c r="H115" s="385"/>
      <c r="I115" s="385"/>
      <c r="J115" s="385"/>
      <c r="K115" s="385"/>
      <c r="L115" s="385"/>
      <c r="M115" s="386"/>
      <c r="N115" s="382" t="s">
        <v>43</v>
      </c>
      <c r="O115" s="383"/>
      <c r="P115" s="383"/>
      <c r="Q115" s="383"/>
      <c r="R115" s="383"/>
      <c r="S115" s="383"/>
      <c r="T115" s="384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7" t="s">
        <v>228</v>
      </c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7"/>
      <c r="P116" s="377"/>
      <c r="Q116" s="377"/>
      <c r="R116" s="377"/>
      <c r="S116" s="377"/>
      <c r="T116" s="377"/>
      <c r="U116" s="377"/>
      <c r="V116" s="377"/>
      <c r="W116" s="377"/>
      <c r="X116" s="377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78">
        <v>4607091383065</v>
      </c>
      <c r="E117" s="378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0"/>
      <c r="P117" s="380"/>
      <c r="Q117" s="380"/>
      <c r="R117" s="381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78">
        <v>4680115881532</v>
      </c>
      <c r="E118" s="378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0"/>
      <c r="P118" s="380"/>
      <c r="Q118" s="380"/>
      <c r="R118" s="381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78">
        <v>4680115882652</v>
      </c>
      <c r="E119" s="378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6" t="s">
        <v>235</v>
      </c>
      <c r="O119" s="380"/>
      <c r="P119" s="380"/>
      <c r="Q119" s="380"/>
      <c r="R119" s="381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78">
        <v>4680115880238</v>
      </c>
      <c r="E120" s="378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80"/>
      <c r="P120" s="380"/>
      <c r="Q120" s="380"/>
      <c r="R120" s="381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78">
        <v>4680115881464</v>
      </c>
      <c r="E121" s="378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448" t="s">
        <v>240</v>
      </c>
      <c r="O121" s="380"/>
      <c r="P121" s="380"/>
      <c r="Q121" s="380"/>
      <c r="R121" s="381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85"/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6"/>
      <c r="N122" s="382" t="s">
        <v>43</v>
      </c>
      <c r="O122" s="383"/>
      <c r="P122" s="383"/>
      <c r="Q122" s="383"/>
      <c r="R122" s="383"/>
      <c r="S122" s="383"/>
      <c r="T122" s="384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85"/>
      <c r="B123" s="385"/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6"/>
      <c r="N123" s="382" t="s">
        <v>43</v>
      </c>
      <c r="O123" s="383"/>
      <c r="P123" s="383"/>
      <c r="Q123" s="383"/>
      <c r="R123" s="383"/>
      <c r="S123" s="383"/>
      <c r="T123" s="384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6" t="s">
        <v>241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66"/>
      <c r="Z124" s="66"/>
    </row>
    <row r="125" spans="1:53" ht="14.25" customHeight="1" x14ac:dyDescent="0.25">
      <c r="A125" s="377" t="s">
        <v>81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78">
        <v>4607091385168</v>
      </c>
      <c r="E126" s="378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449" t="s">
        <v>244</v>
      </c>
      <c r="O126" s="380"/>
      <c r="P126" s="380"/>
      <c r="Q126" s="380"/>
      <c r="R126" s="381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78">
        <v>4607091383256</v>
      </c>
      <c r="E127" s="378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80"/>
      <c r="P127" s="380"/>
      <c r="Q127" s="380"/>
      <c r="R127" s="381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78">
        <v>4607091385748</v>
      </c>
      <c r="E128" s="378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80"/>
      <c r="P128" s="380"/>
      <c r="Q128" s="380"/>
      <c r="R128" s="381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85"/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6"/>
      <c r="N129" s="382" t="s">
        <v>43</v>
      </c>
      <c r="O129" s="383"/>
      <c r="P129" s="383"/>
      <c r="Q129" s="383"/>
      <c r="R129" s="383"/>
      <c r="S129" s="383"/>
      <c r="T129" s="384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85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6"/>
      <c r="N130" s="382" t="s">
        <v>43</v>
      </c>
      <c r="O130" s="383"/>
      <c r="P130" s="383"/>
      <c r="Q130" s="383"/>
      <c r="R130" s="383"/>
      <c r="S130" s="383"/>
      <c r="T130" s="384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75" t="s">
        <v>249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55"/>
      <c r="Z131" s="55"/>
    </row>
    <row r="132" spans="1:53" ht="16.5" customHeight="1" x14ac:dyDescent="0.25">
      <c r="A132" s="376" t="s">
        <v>250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6"/>
      <c r="Z132" s="66"/>
    </row>
    <row r="133" spans="1:53" ht="14.25" customHeight="1" x14ac:dyDescent="0.25">
      <c r="A133" s="377" t="s">
        <v>116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78">
        <v>4607091383423</v>
      </c>
      <c r="E134" s="378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80"/>
      <c r="P134" s="380"/>
      <c r="Q134" s="380"/>
      <c r="R134" s="38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78">
        <v>4607091381405</v>
      </c>
      <c r="E135" s="378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80"/>
      <c r="P135" s="380"/>
      <c r="Q135" s="380"/>
      <c r="R135" s="38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78">
        <v>4607091386516</v>
      </c>
      <c r="E136" s="378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80"/>
      <c r="P136" s="380"/>
      <c r="Q136" s="380"/>
      <c r="R136" s="38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85"/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6"/>
      <c r="N137" s="382" t="s">
        <v>43</v>
      </c>
      <c r="O137" s="383"/>
      <c r="P137" s="383"/>
      <c r="Q137" s="383"/>
      <c r="R137" s="383"/>
      <c r="S137" s="383"/>
      <c r="T137" s="384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85"/>
      <c r="B138" s="385"/>
      <c r="C138" s="385"/>
      <c r="D138" s="385"/>
      <c r="E138" s="385"/>
      <c r="F138" s="385"/>
      <c r="G138" s="385"/>
      <c r="H138" s="385"/>
      <c r="I138" s="385"/>
      <c r="J138" s="385"/>
      <c r="K138" s="385"/>
      <c r="L138" s="385"/>
      <c r="M138" s="386"/>
      <c r="N138" s="382" t="s">
        <v>43</v>
      </c>
      <c r="O138" s="383"/>
      <c r="P138" s="383"/>
      <c r="Q138" s="383"/>
      <c r="R138" s="383"/>
      <c r="S138" s="383"/>
      <c r="T138" s="384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6" t="s">
        <v>257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66"/>
      <c r="Z139" s="66"/>
    </row>
    <row r="140" spans="1:53" ht="14.25" customHeight="1" x14ac:dyDescent="0.25">
      <c r="A140" s="377" t="s">
        <v>76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78">
        <v>4680115880993</v>
      </c>
      <c r="E141" s="378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80"/>
      <c r="P141" s="380"/>
      <c r="Q141" s="380"/>
      <c r="R141" s="381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78">
        <v>4680115881761</v>
      </c>
      <c r="E142" s="378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80"/>
      <c r="P142" s="380"/>
      <c r="Q142" s="380"/>
      <c r="R142" s="381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78">
        <v>4680115881563</v>
      </c>
      <c r="E143" s="378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80"/>
      <c r="P143" s="380"/>
      <c r="Q143" s="380"/>
      <c r="R143" s="381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78">
        <v>4680115880986</v>
      </c>
      <c r="E144" s="378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80"/>
      <c r="P144" s="380"/>
      <c r="Q144" s="380"/>
      <c r="R144" s="381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78">
        <v>4680115880207</v>
      </c>
      <c r="E145" s="378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80"/>
      <c r="P145" s="380"/>
      <c r="Q145" s="380"/>
      <c r="R145" s="381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78">
        <v>4680115881785</v>
      </c>
      <c r="E146" s="378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80"/>
      <c r="P146" s="380"/>
      <c r="Q146" s="380"/>
      <c r="R146" s="381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78">
        <v>4680115881679</v>
      </c>
      <c r="E147" s="378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80"/>
      <c r="P147" s="380"/>
      <c r="Q147" s="380"/>
      <c r="R147" s="381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78">
        <v>4680115880191</v>
      </c>
      <c r="E148" s="378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80"/>
      <c r="P148" s="380"/>
      <c r="Q148" s="380"/>
      <c r="R148" s="381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85"/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6"/>
      <c r="N149" s="382" t="s">
        <v>43</v>
      </c>
      <c r="O149" s="383"/>
      <c r="P149" s="383"/>
      <c r="Q149" s="383"/>
      <c r="R149" s="383"/>
      <c r="S149" s="383"/>
      <c r="T149" s="384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85"/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6"/>
      <c r="N150" s="382" t="s">
        <v>43</v>
      </c>
      <c r="O150" s="383"/>
      <c r="P150" s="383"/>
      <c r="Q150" s="383"/>
      <c r="R150" s="383"/>
      <c r="S150" s="383"/>
      <c r="T150" s="384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6" t="s">
        <v>274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66"/>
      <c r="Z151" s="66"/>
    </row>
    <row r="152" spans="1:53" ht="14.25" customHeight="1" x14ac:dyDescent="0.25">
      <c r="A152" s="377" t="s">
        <v>116</v>
      </c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78">
        <v>4680115881402</v>
      </c>
      <c r="E153" s="378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80"/>
      <c r="P153" s="380"/>
      <c r="Q153" s="380"/>
      <c r="R153" s="381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78">
        <v>4680115881396</v>
      </c>
      <c r="E154" s="378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80"/>
      <c r="P154" s="380"/>
      <c r="Q154" s="380"/>
      <c r="R154" s="381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85"/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6"/>
      <c r="N155" s="382" t="s">
        <v>43</v>
      </c>
      <c r="O155" s="383"/>
      <c r="P155" s="383"/>
      <c r="Q155" s="383"/>
      <c r="R155" s="383"/>
      <c r="S155" s="383"/>
      <c r="T155" s="384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85"/>
      <c r="B156" s="385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6"/>
      <c r="N156" s="382" t="s">
        <v>43</v>
      </c>
      <c r="O156" s="383"/>
      <c r="P156" s="383"/>
      <c r="Q156" s="383"/>
      <c r="R156" s="383"/>
      <c r="S156" s="383"/>
      <c r="T156" s="384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7" t="s">
        <v>108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78">
        <v>4680115882935</v>
      </c>
      <c r="E158" s="378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65" t="s">
        <v>281</v>
      </c>
      <c r="O158" s="380"/>
      <c r="P158" s="380"/>
      <c r="Q158" s="380"/>
      <c r="R158" s="381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78">
        <v>4680115880764</v>
      </c>
      <c r="E159" s="378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80"/>
      <c r="P159" s="380"/>
      <c r="Q159" s="380"/>
      <c r="R159" s="381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85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6"/>
      <c r="N160" s="382" t="s">
        <v>43</v>
      </c>
      <c r="O160" s="383"/>
      <c r="P160" s="383"/>
      <c r="Q160" s="383"/>
      <c r="R160" s="383"/>
      <c r="S160" s="383"/>
      <c r="T160" s="384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6"/>
      <c r="N161" s="382" t="s">
        <v>43</v>
      </c>
      <c r="O161" s="383"/>
      <c r="P161" s="383"/>
      <c r="Q161" s="383"/>
      <c r="R161" s="383"/>
      <c r="S161" s="383"/>
      <c r="T161" s="384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7" t="s">
        <v>76</v>
      </c>
      <c r="B162" s="377"/>
      <c r="C162" s="377"/>
      <c r="D162" s="377"/>
      <c r="E162" s="377"/>
      <c r="F162" s="377"/>
      <c r="G162" s="377"/>
      <c r="H162" s="377"/>
      <c r="I162" s="377"/>
      <c r="J162" s="377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78">
        <v>4680115882683</v>
      </c>
      <c r="E163" s="37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80"/>
      <c r="P163" s="380"/>
      <c r="Q163" s="380"/>
      <c r="R163" s="38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78">
        <v>4680115882690</v>
      </c>
      <c r="E164" s="378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80"/>
      <c r="P164" s="380"/>
      <c r="Q164" s="380"/>
      <c r="R164" s="381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78">
        <v>4680115882669</v>
      </c>
      <c r="E165" s="378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80"/>
      <c r="P165" s="380"/>
      <c r="Q165" s="380"/>
      <c r="R165" s="381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78">
        <v>4680115882676</v>
      </c>
      <c r="E166" s="37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80"/>
      <c r="P166" s="380"/>
      <c r="Q166" s="380"/>
      <c r="R166" s="381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6"/>
      <c r="N167" s="382" t="s">
        <v>43</v>
      </c>
      <c r="O167" s="383"/>
      <c r="P167" s="383"/>
      <c r="Q167" s="383"/>
      <c r="R167" s="383"/>
      <c r="S167" s="383"/>
      <c r="T167" s="384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85"/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6"/>
      <c r="N168" s="382" t="s">
        <v>43</v>
      </c>
      <c r="O168" s="383"/>
      <c r="P168" s="383"/>
      <c r="Q168" s="383"/>
      <c r="R168" s="383"/>
      <c r="S168" s="383"/>
      <c r="T168" s="384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7" t="s">
        <v>81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78">
        <v>4680115881556</v>
      </c>
      <c r="E170" s="37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80"/>
      <c r="P170" s="380"/>
      <c r="Q170" s="380"/>
      <c r="R170" s="381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78">
        <v>4680115880573</v>
      </c>
      <c r="E171" s="378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2" t="s">
        <v>296</v>
      </c>
      <c r="O171" s="380"/>
      <c r="P171" s="380"/>
      <c r="Q171" s="380"/>
      <c r="R171" s="381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78">
        <v>4680115881594</v>
      </c>
      <c r="E172" s="378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80"/>
      <c r="P172" s="380"/>
      <c r="Q172" s="380"/>
      <c r="R172" s="381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78">
        <v>4680115881587</v>
      </c>
      <c r="E173" s="378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4" t="s">
        <v>301</v>
      </c>
      <c r="O173" s="380"/>
      <c r="P173" s="380"/>
      <c r="Q173" s="380"/>
      <c r="R173" s="381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78">
        <v>4680115880962</v>
      </c>
      <c r="E174" s="378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80"/>
      <c r="P174" s="380"/>
      <c r="Q174" s="380"/>
      <c r="R174" s="381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78">
        <v>4680115881617</v>
      </c>
      <c r="E175" s="378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80"/>
      <c r="P175" s="380"/>
      <c r="Q175" s="380"/>
      <c r="R175" s="381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78">
        <v>4680115881228</v>
      </c>
      <c r="E176" s="378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7" t="s">
        <v>308</v>
      </c>
      <c r="O176" s="380"/>
      <c r="P176" s="380"/>
      <c r="Q176" s="380"/>
      <c r="R176" s="381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78">
        <v>4680115881037</v>
      </c>
      <c r="E177" s="378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8" t="s">
        <v>311</v>
      </c>
      <c r="O177" s="380"/>
      <c r="P177" s="380"/>
      <c r="Q177" s="380"/>
      <c r="R177" s="381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78">
        <v>4680115881211</v>
      </c>
      <c r="E178" s="378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80"/>
      <c r="P178" s="380"/>
      <c r="Q178" s="380"/>
      <c r="R178" s="381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78">
        <v>4680115881020</v>
      </c>
      <c r="E179" s="378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80"/>
      <c r="P179" s="380"/>
      <c r="Q179" s="380"/>
      <c r="R179" s="38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78">
        <v>4680115882195</v>
      </c>
      <c r="E180" s="378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80"/>
      <c r="P180" s="380"/>
      <c r="Q180" s="380"/>
      <c r="R180" s="38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78">
        <v>4680115882607</v>
      </c>
      <c r="E181" s="37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80"/>
      <c r="P181" s="380"/>
      <c r="Q181" s="380"/>
      <c r="R181" s="38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78">
        <v>4680115880092</v>
      </c>
      <c r="E182" s="37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80"/>
      <c r="P182" s="380"/>
      <c r="Q182" s="380"/>
      <c r="R182" s="38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78">
        <v>4680115880221</v>
      </c>
      <c r="E183" s="378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80"/>
      <c r="P183" s="380"/>
      <c r="Q183" s="380"/>
      <c r="R183" s="38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78">
        <v>4680115882942</v>
      </c>
      <c r="E184" s="378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80"/>
      <c r="P184" s="380"/>
      <c r="Q184" s="380"/>
      <c r="R184" s="38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78">
        <v>4680115880504</v>
      </c>
      <c r="E185" s="37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80"/>
      <c r="P185" s="380"/>
      <c r="Q185" s="380"/>
      <c r="R185" s="38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78">
        <v>4680115882164</v>
      </c>
      <c r="E186" s="378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80"/>
      <c r="P186" s="380"/>
      <c r="Q186" s="380"/>
      <c r="R186" s="38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85"/>
      <c r="B187" s="385"/>
      <c r="C187" s="385"/>
      <c r="D187" s="385"/>
      <c r="E187" s="385"/>
      <c r="F187" s="385"/>
      <c r="G187" s="385"/>
      <c r="H187" s="385"/>
      <c r="I187" s="385"/>
      <c r="J187" s="385"/>
      <c r="K187" s="385"/>
      <c r="L187" s="385"/>
      <c r="M187" s="386"/>
      <c r="N187" s="382" t="s">
        <v>43</v>
      </c>
      <c r="O187" s="383"/>
      <c r="P187" s="383"/>
      <c r="Q187" s="383"/>
      <c r="R187" s="383"/>
      <c r="S187" s="383"/>
      <c r="T187" s="384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85"/>
      <c r="B188" s="385"/>
      <c r="C188" s="385"/>
      <c r="D188" s="385"/>
      <c r="E188" s="385"/>
      <c r="F188" s="385"/>
      <c r="G188" s="385"/>
      <c r="H188" s="385"/>
      <c r="I188" s="385"/>
      <c r="J188" s="385"/>
      <c r="K188" s="385"/>
      <c r="L188" s="385"/>
      <c r="M188" s="386"/>
      <c r="N188" s="382" t="s">
        <v>43</v>
      </c>
      <c r="O188" s="383"/>
      <c r="P188" s="383"/>
      <c r="Q188" s="383"/>
      <c r="R188" s="383"/>
      <c r="S188" s="383"/>
      <c r="T188" s="384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7" t="s">
        <v>228</v>
      </c>
      <c r="B189" s="377"/>
      <c r="C189" s="377"/>
      <c r="D189" s="377"/>
      <c r="E189" s="377"/>
      <c r="F189" s="377"/>
      <c r="G189" s="377"/>
      <c r="H189" s="377"/>
      <c r="I189" s="377"/>
      <c r="J189" s="377"/>
      <c r="K189" s="377"/>
      <c r="L189" s="377"/>
      <c r="M189" s="377"/>
      <c r="N189" s="377"/>
      <c r="O189" s="377"/>
      <c r="P189" s="377"/>
      <c r="Q189" s="377"/>
      <c r="R189" s="377"/>
      <c r="S189" s="377"/>
      <c r="T189" s="377"/>
      <c r="U189" s="377"/>
      <c r="V189" s="377"/>
      <c r="W189" s="377"/>
      <c r="X189" s="377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78">
        <v>4680115880801</v>
      </c>
      <c r="E190" s="37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80"/>
      <c r="P190" s="380"/>
      <c r="Q190" s="380"/>
      <c r="R190" s="381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78">
        <v>4680115880818</v>
      </c>
      <c r="E191" s="37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80"/>
      <c r="P191" s="380"/>
      <c r="Q191" s="380"/>
      <c r="R191" s="381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85"/>
      <c r="B192" s="385"/>
      <c r="C192" s="385"/>
      <c r="D192" s="385"/>
      <c r="E192" s="385"/>
      <c r="F192" s="385"/>
      <c r="G192" s="385"/>
      <c r="H192" s="385"/>
      <c r="I192" s="385"/>
      <c r="J192" s="385"/>
      <c r="K192" s="385"/>
      <c r="L192" s="385"/>
      <c r="M192" s="386"/>
      <c r="N192" s="382" t="s">
        <v>43</v>
      </c>
      <c r="O192" s="383"/>
      <c r="P192" s="383"/>
      <c r="Q192" s="383"/>
      <c r="R192" s="383"/>
      <c r="S192" s="383"/>
      <c r="T192" s="384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85"/>
      <c r="B193" s="385"/>
      <c r="C193" s="385"/>
      <c r="D193" s="385"/>
      <c r="E193" s="385"/>
      <c r="F193" s="385"/>
      <c r="G193" s="385"/>
      <c r="H193" s="385"/>
      <c r="I193" s="385"/>
      <c r="J193" s="385"/>
      <c r="K193" s="385"/>
      <c r="L193" s="385"/>
      <c r="M193" s="386"/>
      <c r="N193" s="382" t="s">
        <v>43</v>
      </c>
      <c r="O193" s="383"/>
      <c r="P193" s="383"/>
      <c r="Q193" s="383"/>
      <c r="R193" s="383"/>
      <c r="S193" s="383"/>
      <c r="T193" s="384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6" t="s">
        <v>334</v>
      </c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  <c r="U194" s="376"/>
      <c r="V194" s="376"/>
      <c r="W194" s="376"/>
      <c r="X194" s="376"/>
      <c r="Y194" s="66"/>
      <c r="Z194" s="66"/>
    </row>
    <row r="195" spans="1:53" ht="14.25" customHeight="1" x14ac:dyDescent="0.25">
      <c r="A195" s="377" t="s">
        <v>116</v>
      </c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7"/>
      <c r="O195" s="377"/>
      <c r="P195" s="377"/>
      <c r="Q195" s="377"/>
      <c r="R195" s="377"/>
      <c r="S195" s="377"/>
      <c r="T195" s="377"/>
      <c r="U195" s="377"/>
      <c r="V195" s="377"/>
      <c r="W195" s="377"/>
      <c r="X195" s="377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78">
        <v>4607091387445</v>
      </c>
      <c r="E196" s="37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80"/>
      <c r="P196" s="380"/>
      <c r="Q196" s="380"/>
      <c r="R196" s="381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78">
        <v>4607091386004</v>
      </c>
      <c r="E197" s="378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80"/>
      <c r="P197" s="380"/>
      <c r="Q197" s="380"/>
      <c r="R197" s="381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78">
        <v>4607091386004</v>
      </c>
      <c r="E198" s="37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80"/>
      <c r="P198" s="380"/>
      <c r="Q198" s="380"/>
      <c r="R198" s="381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78">
        <v>4607091386073</v>
      </c>
      <c r="E199" s="378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80"/>
      <c r="P199" s="380"/>
      <c r="Q199" s="380"/>
      <c r="R199" s="381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78">
        <v>4607091387322</v>
      </c>
      <c r="E200" s="378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80"/>
      <c r="P200" s="380"/>
      <c r="Q200" s="380"/>
      <c r="R200" s="381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78">
        <v>4607091387322</v>
      </c>
      <c r="E201" s="378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80"/>
      <c r="P201" s="380"/>
      <c r="Q201" s="380"/>
      <c r="R201" s="381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78">
        <v>4607091387377</v>
      </c>
      <c r="E202" s="378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80"/>
      <c r="P202" s="380"/>
      <c r="Q202" s="380"/>
      <c r="R202" s="381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78">
        <v>4607091387353</v>
      </c>
      <c r="E203" s="37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80"/>
      <c r="P203" s="380"/>
      <c r="Q203" s="380"/>
      <c r="R203" s="381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78">
        <v>4607091386011</v>
      </c>
      <c r="E204" s="378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80"/>
      <c r="P204" s="380"/>
      <c r="Q204" s="380"/>
      <c r="R204" s="381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78">
        <v>4607091387308</v>
      </c>
      <c r="E205" s="378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80"/>
      <c r="P205" s="380"/>
      <c r="Q205" s="380"/>
      <c r="R205" s="381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78">
        <v>4607091387339</v>
      </c>
      <c r="E206" s="378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80"/>
      <c r="P206" s="380"/>
      <c r="Q206" s="380"/>
      <c r="R206" s="381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78">
        <v>4680115882638</v>
      </c>
      <c r="E207" s="37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80"/>
      <c r="P207" s="380"/>
      <c r="Q207" s="380"/>
      <c r="R207" s="381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78">
        <v>4680115881938</v>
      </c>
      <c r="E208" s="378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80"/>
      <c r="P208" s="380"/>
      <c r="Q208" s="380"/>
      <c r="R208" s="381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78">
        <v>4607091387346</v>
      </c>
      <c r="E209" s="37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80"/>
      <c r="P209" s="380"/>
      <c r="Q209" s="380"/>
      <c r="R209" s="381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78">
        <v>4607091389807</v>
      </c>
      <c r="E210" s="378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80"/>
      <c r="P210" s="380"/>
      <c r="Q210" s="380"/>
      <c r="R210" s="381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85"/>
      <c r="B211" s="385"/>
      <c r="C211" s="385"/>
      <c r="D211" s="385"/>
      <c r="E211" s="385"/>
      <c r="F211" s="385"/>
      <c r="G211" s="385"/>
      <c r="H211" s="385"/>
      <c r="I211" s="385"/>
      <c r="J211" s="385"/>
      <c r="K211" s="385"/>
      <c r="L211" s="385"/>
      <c r="M211" s="386"/>
      <c r="N211" s="382" t="s">
        <v>43</v>
      </c>
      <c r="O211" s="383"/>
      <c r="P211" s="383"/>
      <c r="Q211" s="383"/>
      <c r="R211" s="383"/>
      <c r="S211" s="383"/>
      <c r="T211" s="384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85"/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6"/>
      <c r="N212" s="382" t="s">
        <v>43</v>
      </c>
      <c r="O212" s="383"/>
      <c r="P212" s="383"/>
      <c r="Q212" s="383"/>
      <c r="R212" s="383"/>
      <c r="S212" s="383"/>
      <c r="T212" s="384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7" t="s">
        <v>108</v>
      </c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7"/>
      <c r="P213" s="377"/>
      <c r="Q213" s="377"/>
      <c r="R213" s="377"/>
      <c r="S213" s="377"/>
      <c r="T213" s="377"/>
      <c r="U213" s="377"/>
      <c r="V213" s="377"/>
      <c r="W213" s="377"/>
      <c r="X213" s="377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78">
        <v>4680115881914</v>
      </c>
      <c r="E214" s="37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80"/>
      <c r="P214" s="380"/>
      <c r="Q214" s="380"/>
      <c r="R214" s="381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85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6"/>
      <c r="N215" s="382" t="s">
        <v>43</v>
      </c>
      <c r="O215" s="383"/>
      <c r="P215" s="383"/>
      <c r="Q215" s="383"/>
      <c r="R215" s="383"/>
      <c r="S215" s="383"/>
      <c r="T215" s="384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6"/>
      <c r="N216" s="382" t="s">
        <v>43</v>
      </c>
      <c r="O216" s="383"/>
      <c r="P216" s="383"/>
      <c r="Q216" s="383"/>
      <c r="R216" s="383"/>
      <c r="S216" s="383"/>
      <c r="T216" s="384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7" t="s">
        <v>76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78">
        <v>4607091387193</v>
      </c>
      <c r="E218" s="378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80"/>
      <c r="P218" s="380"/>
      <c r="Q218" s="380"/>
      <c r="R218" s="381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78">
        <v>4607091387230</v>
      </c>
      <c r="E219" s="378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80"/>
      <c r="P219" s="380"/>
      <c r="Q219" s="380"/>
      <c r="R219" s="381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78">
        <v>4607091387285</v>
      </c>
      <c r="E220" s="378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80"/>
      <c r="P220" s="380"/>
      <c r="Q220" s="380"/>
      <c r="R220" s="381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78">
        <v>4607091389845</v>
      </c>
      <c r="E221" s="378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80"/>
      <c r="P221" s="380"/>
      <c r="Q221" s="380"/>
      <c r="R221" s="381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85"/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6"/>
      <c r="N222" s="382" t="s">
        <v>43</v>
      </c>
      <c r="O222" s="383"/>
      <c r="P222" s="383"/>
      <c r="Q222" s="383"/>
      <c r="R222" s="383"/>
      <c r="S222" s="383"/>
      <c r="T222" s="384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85"/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6"/>
      <c r="N223" s="382" t="s">
        <v>43</v>
      </c>
      <c r="O223" s="383"/>
      <c r="P223" s="383"/>
      <c r="Q223" s="383"/>
      <c r="R223" s="383"/>
      <c r="S223" s="383"/>
      <c r="T223" s="384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7" t="s">
        <v>81</v>
      </c>
      <c r="B224" s="377"/>
      <c r="C224" s="377"/>
      <c r="D224" s="377"/>
      <c r="E224" s="377"/>
      <c r="F224" s="377"/>
      <c r="G224" s="377"/>
      <c r="H224" s="377"/>
      <c r="I224" s="377"/>
      <c r="J224" s="377"/>
      <c r="K224" s="377"/>
      <c r="L224" s="377"/>
      <c r="M224" s="377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78">
        <v>4607091387766</v>
      </c>
      <c r="E225" s="378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80"/>
      <c r="P225" s="380"/>
      <c r="Q225" s="380"/>
      <c r="R225" s="381"/>
      <c r="S225" s="40" t="s">
        <v>48</v>
      </c>
      <c r="T225" s="40" t="s">
        <v>48</v>
      </c>
      <c r="U225" s="41" t="s">
        <v>0</v>
      </c>
      <c r="V225" s="59">
        <v>5500</v>
      </c>
      <c r="W225" s="56">
        <f t="shared" ref="W225:W233" si="12">IFERROR(IF(V225="",0,CEILING((V225/$H225),1)*$H225),"")</f>
        <v>5508</v>
      </c>
      <c r="X225" s="42">
        <f>IFERROR(IF(W225=0,"",ROUNDUP(W225/H225,0)*0.02175),"")</f>
        <v>14.79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78">
        <v>4607091387957</v>
      </c>
      <c r="E226" s="378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80"/>
      <c r="P226" s="380"/>
      <c r="Q226" s="380"/>
      <c r="R226" s="38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78">
        <v>4607091387964</v>
      </c>
      <c r="E227" s="378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80"/>
      <c r="P227" s="380"/>
      <c r="Q227" s="380"/>
      <c r="R227" s="38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78">
        <v>4680115883604</v>
      </c>
      <c r="E228" s="378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513" t="s">
        <v>381</v>
      </c>
      <c r="O228" s="380"/>
      <c r="P228" s="380"/>
      <c r="Q228" s="380"/>
      <c r="R228" s="38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78">
        <v>4680115883567</v>
      </c>
      <c r="E229" s="378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514" t="s">
        <v>384</v>
      </c>
      <c r="O229" s="380"/>
      <c r="P229" s="380"/>
      <c r="Q229" s="380"/>
      <c r="R229" s="38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78">
        <v>4607091381672</v>
      </c>
      <c r="E230" s="378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80"/>
      <c r="P230" s="380"/>
      <c r="Q230" s="380"/>
      <c r="R230" s="38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78">
        <v>4607091387537</v>
      </c>
      <c r="E231" s="378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80"/>
      <c r="P231" s="380"/>
      <c r="Q231" s="380"/>
      <c r="R231" s="38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78">
        <v>4607091387513</v>
      </c>
      <c r="E232" s="378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80"/>
      <c r="P232" s="380"/>
      <c r="Q232" s="380"/>
      <c r="R232" s="38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78">
        <v>4680115880511</v>
      </c>
      <c r="E233" s="378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80"/>
      <c r="P233" s="380"/>
      <c r="Q233" s="380"/>
      <c r="R233" s="38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5"/>
      <c r="B234" s="385"/>
      <c r="C234" s="385"/>
      <c r="D234" s="385"/>
      <c r="E234" s="385"/>
      <c r="F234" s="385"/>
      <c r="G234" s="385"/>
      <c r="H234" s="385"/>
      <c r="I234" s="385"/>
      <c r="J234" s="385"/>
      <c r="K234" s="385"/>
      <c r="L234" s="385"/>
      <c r="M234" s="386"/>
      <c r="N234" s="382" t="s">
        <v>43</v>
      </c>
      <c r="O234" s="383"/>
      <c r="P234" s="383"/>
      <c r="Q234" s="383"/>
      <c r="R234" s="383"/>
      <c r="S234" s="383"/>
      <c r="T234" s="384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679.01234567901236</v>
      </c>
      <c r="W234" s="44">
        <f>IFERROR(W225/H225,"0")+IFERROR(W226/H226,"0")+IFERROR(W227/H227,"0")+IFERROR(W228/H228,"0")+IFERROR(W229/H229,"0")+IFERROR(W230/H230,"0")+IFERROR(W231/H231,"0")+IFERROR(W232/H232,"0")+IFERROR(W233/H233,"0")</f>
        <v>680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14.79</v>
      </c>
      <c r="Y234" s="68"/>
      <c r="Z234" s="68"/>
    </row>
    <row r="235" spans="1:53" x14ac:dyDescent="0.2">
      <c r="A235" s="385"/>
      <c r="B235" s="385"/>
      <c r="C235" s="385"/>
      <c r="D235" s="385"/>
      <c r="E235" s="385"/>
      <c r="F235" s="385"/>
      <c r="G235" s="385"/>
      <c r="H235" s="385"/>
      <c r="I235" s="385"/>
      <c r="J235" s="385"/>
      <c r="K235" s="385"/>
      <c r="L235" s="385"/>
      <c r="M235" s="386"/>
      <c r="N235" s="382" t="s">
        <v>43</v>
      </c>
      <c r="O235" s="383"/>
      <c r="P235" s="383"/>
      <c r="Q235" s="383"/>
      <c r="R235" s="383"/>
      <c r="S235" s="383"/>
      <c r="T235" s="384"/>
      <c r="U235" s="43" t="s">
        <v>0</v>
      </c>
      <c r="V235" s="44">
        <f>IFERROR(SUM(V225:V233),"0")</f>
        <v>5500</v>
      </c>
      <c r="W235" s="44">
        <f>IFERROR(SUM(W225:W233),"0")</f>
        <v>5508</v>
      </c>
      <c r="X235" s="43"/>
      <c r="Y235" s="68"/>
      <c r="Z235" s="68"/>
    </row>
    <row r="236" spans="1:53" ht="14.25" customHeight="1" x14ac:dyDescent="0.25">
      <c r="A236" s="377" t="s">
        <v>228</v>
      </c>
      <c r="B236" s="377"/>
      <c r="C236" s="377"/>
      <c r="D236" s="377"/>
      <c r="E236" s="377"/>
      <c r="F236" s="377"/>
      <c r="G236" s="377"/>
      <c r="H236" s="377"/>
      <c r="I236" s="377"/>
      <c r="J236" s="377"/>
      <c r="K236" s="377"/>
      <c r="L236" s="377"/>
      <c r="M236" s="377"/>
      <c r="N236" s="377"/>
      <c r="O236" s="377"/>
      <c r="P236" s="377"/>
      <c r="Q236" s="377"/>
      <c r="R236" s="377"/>
      <c r="S236" s="377"/>
      <c r="T236" s="377"/>
      <c r="U236" s="377"/>
      <c r="V236" s="377"/>
      <c r="W236" s="377"/>
      <c r="X236" s="377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78">
        <v>4607091380880</v>
      </c>
      <c r="E237" s="378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80"/>
      <c r="P237" s="380"/>
      <c r="Q237" s="380"/>
      <c r="R237" s="381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78">
        <v>4607091384482</v>
      </c>
      <c r="E238" s="378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80"/>
      <c r="P238" s="380"/>
      <c r="Q238" s="380"/>
      <c r="R238" s="381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78">
        <v>4607091380897</v>
      </c>
      <c r="E239" s="378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80"/>
      <c r="P239" s="380"/>
      <c r="Q239" s="380"/>
      <c r="R239" s="381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5"/>
      <c r="B240" s="385"/>
      <c r="C240" s="385"/>
      <c r="D240" s="385"/>
      <c r="E240" s="385"/>
      <c r="F240" s="385"/>
      <c r="G240" s="385"/>
      <c r="H240" s="385"/>
      <c r="I240" s="385"/>
      <c r="J240" s="385"/>
      <c r="K240" s="385"/>
      <c r="L240" s="385"/>
      <c r="M240" s="386"/>
      <c r="N240" s="382" t="s">
        <v>43</v>
      </c>
      <c r="O240" s="383"/>
      <c r="P240" s="383"/>
      <c r="Q240" s="383"/>
      <c r="R240" s="383"/>
      <c r="S240" s="383"/>
      <c r="T240" s="384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5"/>
      <c r="B241" s="385"/>
      <c r="C241" s="385"/>
      <c r="D241" s="385"/>
      <c r="E241" s="385"/>
      <c r="F241" s="385"/>
      <c r="G241" s="385"/>
      <c r="H241" s="385"/>
      <c r="I241" s="385"/>
      <c r="J241" s="385"/>
      <c r="K241" s="385"/>
      <c r="L241" s="385"/>
      <c r="M241" s="386"/>
      <c r="N241" s="382" t="s">
        <v>43</v>
      </c>
      <c r="O241" s="383"/>
      <c r="P241" s="383"/>
      <c r="Q241" s="383"/>
      <c r="R241" s="383"/>
      <c r="S241" s="383"/>
      <c r="T241" s="384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7" t="s">
        <v>94</v>
      </c>
      <c r="B242" s="377"/>
      <c r="C242" s="377"/>
      <c r="D242" s="377"/>
      <c r="E242" s="377"/>
      <c r="F242" s="377"/>
      <c r="G242" s="377"/>
      <c r="H242" s="377"/>
      <c r="I242" s="377"/>
      <c r="J242" s="377"/>
      <c r="K242" s="377"/>
      <c r="L242" s="377"/>
      <c r="M242" s="377"/>
      <c r="N242" s="377"/>
      <c r="O242" s="377"/>
      <c r="P242" s="377"/>
      <c r="Q242" s="377"/>
      <c r="R242" s="377"/>
      <c r="S242" s="377"/>
      <c r="T242" s="377"/>
      <c r="U242" s="377"/>
      <c r="V242" s="377"/>
      <c r="W242" s="377"/>
      <c r="X242" s="377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78">
        <v>4607091388374</v>
      </c>
      <c r="E243" s="378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22" t="s">
        <v>401</v>
      </c>
      <c r="O243" s="380"/>
      <c r="P243" s="380"/>
      <c r="Q243" s="380"/>
      <c r="R243" s="381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78">
        <v>4607091388381</v>
      </c>
      <c r="E244" s="378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23" t="s">
        <v>404</v>
      </c>
      <c r="O244" s="380"/>
      <c r="P244" s="380"/>
      <c r="Q244" s="380"/>
      <c r="R244" s="38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78">
        <v>4607091388404</v>
      </c>
      <c r="E245" s="378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80"/>
      <c r="P245" s="380"/>
      <c r="Q245" s="380"/>
      <c r="R245" s="38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5"/>
      <c r="B246" s="385"/>
      <c r="C246" s="385"/>
      <c r="D246" s="385"/>
      <c r="E246" s="385"/>
      <c r="F246" s="385"/>
      <c r="G246" s="385"/>
      <c r="H246" s="385"/>
      <c r="I246" s="385"/>
      <c r="J246" s="385"/>
      <c r="K246" s="385"/>
      <c r="L246" s="385"/>
      <c r="M246" s="386"/>
      <c r="N246" s="382" t="s">
        <v>43</v>
      </c>
      <c r="O246" s="383"/>
      <c r="P246" s="383"/>
      <c r="Q246" s="383"/>
      <c r="R246" s="383"/>
      <c r="S246" s="383"/>
      <c r="T246" s="384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5"/>
      <c r="B247" s="385"/>
      <c r="C247" s="385"/>
      <c r="D247" s="385"/>
      <c r="E247" s="385"/>
      <c r="F247" s="385"/>
      <c r="G247" s="385"/>
      <c r="H247" s="385"/>
      <c r="I247" s="385"/>
      <c r="J247" s="385"/>
      <c r="K247" s="385"/>
      <c r="L247" s="385"/>
      <c r="M247" s="386"/>
      <c r="N247" s="382" t="s">
        <v>43</v>
      </c>
      <c r="O247" s="383"/>
      <c r="P247" s="383"/>
      <c r="Q247" s="383"/>
      <c r="R247" s="383"/>
      <c r="S247" s="383"/>
      <c r="T247" s="384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7" t="s">
        <v>407</v>
      </c>
      <c r="B248" s="377"/>
      <c r="C248" s="377"/>
      <c r="D248" s="377"/>
      <c r="E248" s="377"/>
      <c r="F248" s="377"/>
      <c r="G248" s="377"/>
      <c r="H248" s="377"/>
      <c r="I248" s="377"/>
      <c r="J248" s="377"/>
      <c r="K248" s="377"/>
      <c r="L248" s="377"/>
      <c r="M248" s="377"/>
      <c r="N248" s="377"/>
      <c r="O248" s="377"/>
      <c r="P248" s="377"/>
      <c r="Q248" s="377"/>
      <c r="R248" s="377"/>
      <c r="S248" s="377"/>
      <c r="T248" s="377"/>
      <c r="U248" s="377"/>
      <c r="V248" s="377"/>
      <c r="W248" s="377"/>
      <c r="X248" s="377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78">
        <v>4680115881808</v>
      </c>
      <c r="E249" s="378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80"/>
      <c r="P249" s="380"/>
      <c r="Q249" s="380"/>
      <c r="R249" s="381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78">
        <v>4680115881822</v>
      </c>
      <c r="E250" s="378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80"/>
      <c r="P250" s="380"/>
      <c r="Q250" s="380"/>
      <c r="R250" s="381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78">
        <v>4680115880016</v>
      </c>
      <c r="E251" s="378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80"/>
      <c r="P251" s="380"/>
      <c r="Q251" s="380"/>
      <c r="R251" s="381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5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6"/>
      <c r="N252" s="382" t="s">
        <v>43</v>
      </c>
      <c r="O252" s="383"/>
      <c r="P252" s="383"/>
      <c r="Q252" s="383"/>
      <c r="R252" s="383"/>
      <c r="S252" s="383"/>
      <c r="T252" s="384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6"/>
      <c r="N253" s="382" t="s">
        <v>43</v>
      </c>
      <c r="O253" s="383"/>
      <c r="P253" s="383"/>
      <c r="Q253" s="383"/>
      <c r="R253" s="383"/>
      <c r="S253" s="383"/>
      <c r="T253" s="384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76" t="s">
        <v>416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66"/>
      <c r="Z254" s="66"/>
    </row>
    <row r="255" spans="1:53" ht="14.25" customHeight="1" x14ac:dyDescent="0.25">
      <c r="A255" s="377" t="s">
        <v>116</v>
      </c>
      <c r="B255" s="377"/>
      <c r="C255" s="377"/>
      <c r="D255" s="377"/>
      <c r="E255" s="377"/>
      <c r="F255" s="377"/>
      <c r="G255" s="377"/>
      <c r="H255" s="377"/>
      <c r="I255" s="377"/>
      <c r="J255" s="377"/>
      <c r="K255" s="377"/>
      <c r="L255" s="377"/>
      <c r="M255" s="377"/>
      <c r="N255" s="377"/>
      <c r="O255" s="377"/>
      <c r="P255" s="377"/>
      <c r="Q255" s="377"/>
      <c r="R255" s="377"/>
      <c r="S255" s="377"/>
      <c r="T255" s="377"/>
      <c r="U255" s="377"/>
      <c r="V255" s="377"/>
      <c r="W255" s="377"/>
      <c r="X255" s="377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78">
        <v>4607091387421</v>
      </c>
      <c r="E256" s="378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80"/>
      <c r="P256" s="380"/>
      <c r="Q256" s="380"/>
      <c r="R256" s="38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78">
        <v>4607091387421</v>
      </c>
      <c r="E257" s="378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80"/>
      <c r="P257" s="380"/>
      <c r="Q257" s="380"/>
      <c r="R257" s="38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78">
        <v>4607091387452</v>
      </c>
      <c r="E258" s="378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80"/>
      <c r="P258" s="380"/>
      <c r="Q258" s="380"/>
      <c r="R258" s="38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78">
        <v>4607091387452</v>
      </c>
      <c r="E259" s="378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31" t="s">
        <v>423</v>
      </c>
      <c r="O259" s="380"/>
      <c r="P259" s="380"/>
      <c r="Q259" s="380"/>
      <c r="R259" s="38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78">
        <v>4607091385984</v>
      </c>
      <c r="E260" s="378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80"/>
      <c r="P260" s="380"/>
      <c r="Q260" s="380"/>
      <c r="R260" s="38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78">
        <v>4607091387438</v>
      </c>
      <c r="E261" s="378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80"/>
      <c r="P261" s="380"/>
      <c r="Q261" s="380"/>
      <c r="R261" s="381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78">
        <v>4607091387469</v>
      </c>
      <c r="E262" s="378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80"/>
      <c r="P262" s="380"/>
      <c r="Q262" s="380"/>
      <c r="R262" s="381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5"/>
      <c r="B263" s="385"/>
      <c r="C263" s="385"/>
      <c r="D263" s="385"/>
      <c r="E263" s="385"/>
      <c r="F263" s="385"/>
      <c r="G263" s="385"/>
      <c r="H263" s="385"/>
      <c r="I263" s="385"/>
      <c r="J263" s="385"/>
      <c r="K263" s="385"/>
      <c r="L263" s="385"/>
      <c r="M263" s="386"/>
      <c r="N263" s="382" t="s">
        <v>43</v>
      </c>
      <c r="O263" s="383"/>
      <c r="P263" s="383"/>
      <c r="Q263" s="383"/>
      <c r="R263" s="383"/>
      <c r="S263" s="383"/>
      <c r="T263" s="384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85"/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6"/>
      <c r="N264" s="382" t="s">
        <v>43</v>
      </c>
      <c r="O264" s="383"/>
      <c r="P264" s="383"/>
      <c r="Q264" s="383"/>
      <c r="R264" s="383"/>
      <c r="S264" s="383"/>
      <c r="T264" s="384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77" t="s">
        <v>76</v>
      </c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7"/>
      <c r="N265" s="377"/>
      <c r="O265" s="377"/>
      <c r="P265" s="377"/>
      <c r="Q265" s="377"/>
      <c r="R265" s="377"/>
      <c r="S265" s="377"/>
      <c r="T265" s="377"/>
      <c r="U265" s="377"/>
      <c r="V265" s="377"/>
      <c r="W265" s="377"/>
      <c r="X265" s="377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78">
        <v>4607091387292</v>
      </c>
      <c r="E266" s="378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80"/>
      <c r="P266" s="380"/>
      <c r="Q266" s="380"/>
      <c r="R266" s="38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78">
        <v>4607091387315</v>
      </c>
      <c r="E267" s="378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80"/>
      <c r="P267" s="380"/>
      <c r="Q267" s="380"/>
      <c r="R267" s="38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6"/>
      <c r="N268" s="382" t="s">
        <v>43</v>
      </c>
      <c r="O268" s="383"/>
      <c r="P268" s="383"/>
      <c r="Q268" s="383"/>
      <c r="R268" s="383"/>
      <c r="S268" s="383"/>
      <c r="T268" s="384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5"/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6"/>
      <c r="N269" s="382" t="s">
        <v>43</v>
      </c>
      <c r="O269" s="383"/>
      <c r="P269" s="383"/>
      <c r="Q269" s="383"/>
      <c r="R269" s="383"/>
      <c r="S269" s="383"/>
      <c r="T269" s="384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6" t="s">
        <v>434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66"/>
      <c r="Z270" s="66"/>
    </row>
    <row r="271" spans="1:53" ht="14.25" customHeight="1" x14ac:dyDescent="0.25">
      <c r="A271" s="377" t="s">
        <v>76</v>
      </c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7"/>
      <c r="N271" s="377"/>
      <c r="O271" s="377"/>
      <c r="P271" s="377"/>
      <c r="Q271" s="377"/>
      <c r="R271" s="377"/>
      <c r="S271" s="377"/>
      <c r="T271" s="377"/>
      <c r="U271" s="377"/>
      <c r="V271" s="377"/>
      <c r="W271" s="377"/>
      <c r="X271" s="377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78">
        <v>4607091383836</v>
      </c>
      <c r="E272" s="378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80"/>
      <c r="P272" s="380"/>
      <c r="Q272" s="380"/>
      <c r="R272" s="38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5"/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6"/>
      <c r="N273" s="382" t="s">
        <v>43</v>
      </c>
      <c r="O273" s="383"/>
      <c r="P273" s="383"/>
      <c r="Q273" s="383"/>
      <c r="R273" s="383"/>
      <c r="S273" s="383"/>
      <c r="T273" s="384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6"/>
      <c r="N274" s="382" t="s">
        <v>43</v>
      </c>
      <c r="O274" s="383"/>
      <c r="P274" s="383"/>
      <c r="Q274" s="383"/>
      <c r="R274" s="383"/>
      <c r="S274" s="383"/>
      <c r="T274" s="384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7" t="s">
        <v>81</v>
      </c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7"/>
      <c r="O275" s="377"/>
      <c r="P275" s="377"/>
      <c r="Q275" s="377"/>
      <c r="R275" s="377"/>
      <c r="S275" s="377"/>
      <c r="T275" s="377"/>
      <c r="U275" s="377"/>
      <c r="V275" s="377"/>
      <c r="W275" s="377"/>
      <c r="X275" s="377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78">
        <v>4607091387919</v>
      </c>
      <c r="E276" s="378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80"/>
      <c r="P276" s="380"/>
      <c r="Q276" s="380"/>
      <c r="R276" s="38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78">
        <v>4607091383942</v>
      </c>
      <c r="E277" s="378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80"/>
      <c r="P277" s="380"/>
      <c r="Q277" s="380"/>
      <c r="R277" s="38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6"/>
      <c r="N278" s="382" t="s">
        <v>43</v>
      </c>
      <c r="O278" s="383"/>
      <c r="P278" s="383"/>
      <c r="Q278" s="383"/>
      <c r="R278" s="383"/>
      <c r="S278" s="383"/>
      <c r="T278" s="384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85"/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6"/>
      <c r="N279" s="382" t="s">
        <v>43</v>
      </c>
      <c r="O279" s="383"/>
      <c r="P279" s="383"/>
      <c r="Q279" s="383"/>
      <c r="R279" s="383"/>
      <c r="S279" s="383"/>
      <c r="T279" s="384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77" t="s">
        <v>228</v>
      </c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7"/>
      <c r="O280" s="377"/>
      <c r="P280" s="377"/>
      <c r="Q280" s="377"/>
      <c r="R280" s="377"/>
      <c r="S280" s="377"/>
      <c r="T280" s="377"/>
      <c r="U280" s="377"/>
      <c r="V280" s="377"/>
      <c r="W280" s="377"/>
      <c r="X280" s="377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78">
        <v>4607091388831</v>
      </c>
      <c r="E281" s="378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80"/>
      <c r="P281" s="380"/>
      <c r="Q281" s="380"/>
      <c r="R281" s="381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85"/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6"/>
      <c r="N282" s="382" t="s">
        <v>43</v>
      </c>
      <c r="O282" s="383"/>
      <c r="P282" s="383"/>
      <c r="Q282" s="383"/>
      <c r="R282" s="383"/>
      <c r="S282" s="383"/>
      <c r="T282" s="384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5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6"/>
      <c r="N283" s="382" t="s">
        <v>43</v>
      </c>
      <c r="O283" s="383"/>
      <c r="P283" s="383"/>
      <c r="Q283" s="383"/>
      <c r="R283" s="383"/>
      <c r="S283" s="383"/>
      <c r="T283" s="384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7" t="s">
        <v>94</v>
      </c>
      <c r="B284" s="377"/>
      <c r="C284" s="377"/>
      <c r="D284" s="377"/>
      <c r="E284" s="377"/>
      <c r="F284" s="377"/>
      <c r="G284" s="377"/>
      <c r="H284" s="377"/>
      <c r="I284" s="377"/>
      <c r="J284" s="377"/>
      <c r="K284" s="377"/>
      <c r="L284" s="377"/>
      <c r="M284" s="377"/>
      <c r="N284" s="377"/>
      <c r="O284" s="377"/>
      <c r="P284" s="377"/>
      <c r="Q284" s="377"/>
      <c r="R284" s="377"/>
      <c r="S284" s="377"/>
      <c r="T284" s="377"/>
      <c r="U284" s="377"/>
      <c r="V284" s="377"/>
      <c r="W284" s="377"/>
      <c r="X284" s="377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78">
        <v>4607091383102</v>
      </c>
      <c r="E285" s="378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80"/>
      <c r="P285" s="380"/>
      <c r="Q285" s="380"/>
      <c r="R285" s="381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85"/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6"/>
      <c r="N286" s="382" t="s">
        <v>43</v>
      </c>
      <c r="O286" s="383"/>
      <c r="P286" s="383"/>
      <c r="Q286" s="383"/>
      <c r="R286" s="383"/>
      <c r="S286" s="383"/>
      <c r="T286" s="384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5"/>
      <c r="B287" s="385"/>
      <c r="C287" s="385"/>
      <c r="D287" s="385"/>
      <c r="E287" s="385"/>
      <c r="F287" s="385"/>
      <c r="G287" s="385"/>
      <c r="H287" s="385"/>
      <c r="I287" s="385"/>
      <c r="J287" s="385"/>
      <c r="K287" s="385"/>
      <c r="L287" s="385"/>
      <c r="M287" s="386"/>
      <c r="N287" s="382" t="s">
        <v>43</v>
      </c>
      <c r="O287" s="383"/>
      <c r="P287" s="383"/>
      <c r="Q287" s="383"/>
      <c r="R287" s="383"/>
      <c r="S287" s="383"/>
      <c r="T287" s="384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75" t="s">
        <v>445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55"/>
      <c r="Z288" s="55"/>
    </row>
    <row r="289" spans="1:53" ht="16.5" customHeight="1" x14ac:dyDescent="0.25">
      <c r="A289" s="376" t="s">
        <v>446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66"/>
      <c r="Z289" s="66"/>
    </row>
    <row r="290" spans="1:53" ht="14.25" customHeight="1" x14ac:dyDescent="0.25">
      <c r="A290" s="377" t="s">
        <v>116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78">
        <v>4607091383997</v>
      </c>
      <c r="E291" s="37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80"/>
      <c r="P291" s="380"/>
      <c r="Q291" s="380"/>
      <c r="R291" s="381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78">
        <v>4607091383997</v>
      </c>
      <c r="E292" s="37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0"/>
      <c r="P292" s="380"/>
      <c r="Q292" s="380"/>
      <c r="R292" s="381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78">
        <v>4607091384130</v>
      </c>
      <c r="E293" s="37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80"/>
      <c r="P293" s="380"/>
      <c r="Q293" s="380"/>
      <c r="R293" s="381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78">
        <v>4607091384130</v>
      </c>
      <c r="E294" s="378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0"/>
      <c r="P294" s="380"/>
      <c r="Q294" s="380"/>
      <c r="R294" s="381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78">
        <v>4607091384147</v>
      </c>
      <c r="E295" s="378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80"/>
      <c r="P295" s="380"/>
      <c r="Q295" s="380"/>
      <c r="R295" s="381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78">
        <v>4607091384147</v>
      </c>
      <c r="E296" s="378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7" t="s">
        <v>456</v>
      </c>
      <c r="O296" s="380"/>
      <c r="P296" s="380"/>
      <c r="Q296" s="380"/>
      <c r="R296" s="381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78">
        <v>4607091384154</v>
      </c>
      <c r="E297" s="378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80"/>
      <c r="P297" s="380"/>
      <c r="Q297" s="380"/>
      <c r="R297" s="381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78">
        <v>4607091384161</v>
      </c>
      <c r="E298" s="378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80"/>
      <c r="P298" s="380"/>
      <c r="Q298" s="380"/>
      <c r="R298" s="381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85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6"/>
      <c r="N299" s="382" t="s">
        <v>43</v>
      </c>
      <c r="O299" s="383"/>
      <c r="P299" s="383"/>
      <c r="Q299" s="383"/>
      <c r="R299" s="383"/>
      <c r="S299" s="383"/>
      <c r="T299" s="384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6"/>
      <c r="N300" s="382" t="s">
        <v>43</v>
      </c>
      <c r="O300" s="383"/>
      <c r="P300" s="383"/>
      <c r="Q300" s="383"/>
      <c r="R300" s="383"/>
      <c r="S300" s="383"/>
      <c r="T300" s="384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7" t="s">
        <v>108</v>
      </c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377"/>
      <c r="P301" s="377"/>
      <c r="Q301" s="377"/>
      <c r="R301" s="377"/>
      <c r="S301" s="377"/>
      <c r="T301" s="377"/>
      <c r="U301" s="377"/>
      <c r="V301" s="377"/>
      <c r="W301" s="377"/>
      <c r="X301" s="377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78">
        <v>4607091383980</v>
      </c>
      <c r="E302" s="378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80"/>
      <c r="P302" s="380"/>
      <c r="Q302" s="380"/>
      <c r="R302" s="381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78">
        <v>4680115883314</v>
      </c>
      <c r="E303" s="378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551" t="s">
        <v>465</v>
      </c>
      <c r="O303" s="380"/>
      <c r="P303" s="380"/>
      <c r="Q303" s="380"/>
      <c r="R303" s="381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78">
        <v>4607091384178</v>
      </c>
      <c r="E304" s="378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80"/>
      <c r="P304" s="380"/>
      <c r="Q304" s="380"/>
      <c r="R304" s="381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6"/>
      <c r="N305" s="382" t="s">
        <v>43</v>
      </c>
      <c r="O305" s="383"/>
      <c r="P305" s="383"/>
      <c r="Q305" s="383"/>
      <c r="R305" s="383"/>
      <c r="S305" s="383"/>
      <c r="T305" s="384"/>
      <c r="U305" s="43" t="s">
        <v>42</v>
      </c>
      <c r="V305" s="44">
        <f>IFERROR(V302/H302,"0")+IFERROR(V303/H303,"0")+IFERROR(V304/H304,"0")</f>
        <v>0</v>
      </c>
      <c r="W305" s="44">
        <f>IFERROR(W302/H302,"0")+IFERROR(W303/H303,"0")+IFERROR(W304/H304,"0")</f>
        <v>0</v>
      </c>
      <c r="X305" s="44">
        <f>IFERROR(IF(X302="",0,X302),"0")+IFERROR(IF(X303="",0,X303),"0")+IFERROR(IF(X304="",0,X304),"0")</f>
        <v>0</v>
      </c>
      <c r="Y305" s="68"/>
      <c r="Z305" s="68"/>
    </row>
    <row r="306" spans="1:53" x14ac:dyDescent="0.2">
      <c r="A306" s="385"/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6"/>
      <c r="N306" s="382" t="s">
        <v>43</v>
      </c>
      <c r="O306" s="383"/>
      <c r="P306" s="383"/>
      <c r="Q306" s="383"/>
      <c r="R306" s="383"/>
      <c r="S306" s="383"/>
      <c r="T306" s="384"/>
      <c r="U306" s="43" t="s">
        <v>0</v>
      </c>
      <c r="V306" s="44">
        <f>IFERROR(SUM(V302:V304),"0")</f>
        <v>0</v>
      </c>
      <c r="W306" s="44">
        <f>IFERROR(SUM(W302:W304),"0")</f>
        <v>0</v>
      </c>
      <c r="X306" s="43"/>
      <c r="Y306" s="68"/>
      <c r="Z306" s="68"/>
    </row>
    <row r="307" spans="1:53" ht="14.25" customHeight="1" x14ac:dyDescent="0.25">
      <c r="A307" s="377" t="s">
        <v>81</v>
      </c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7"/>
      <c r="O307" s="377"/>
      <c r="P307" s="377"/>
      <c r="Q307" s="377"/>
      <c r="R307" s="377"/>
      <c r="S307" s="377"/>
      <c r="T307" s="377"/>
      <c r="U307" s="377"/>
      <c r="V307" s="377"/>
      <c r="W307" s="377"/>
      <c r="X307" s="377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78">
        <v>4607091384260</v>
      </c>
      <c r="E308" s="37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80"/>
      <c r="P308" s="380"/>
      <c r="Q308" s="380"/>
      <c r="R308" s="381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5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6"/>
      <c r="N309" s="382" t="s">
        <v>43</v>
      </c>
      <c r="O309" s="383"/>
      <c r="P309" s="383"/>
      <c r="Q309" s="383"/>
      <c r="R309" s="383"/>
      <c r="S309" s="383"/>
      <c r="T309" s="384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6"/>
      <c r="N310" s="382" t="s">
        <v>43</v>
      </c>
      <c r="O310" s="383"/>
      <c r="P310" s="383"/>
      <c r="Q310" s="383"/>
      <c r="R310" s="383"/>
      <c r="S310" s="383"/>
      <c r="T310" s="384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7" t="s">
        <v>228</v>
      </c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7"/>
      <c r="N311" s="377"/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78">
        <v>4607091384673</v>
      </c>
      <c r="E312" s="37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80"/>
      <c r="P312" s="380"/>
      <c r="Q312" s="380"/>
      <c r="R312" s="38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5"/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6"/>
      <c r="N313" s="382" t="s">
        <v>43</v>
      </c>
      <c r="O313" s="383"/>
      <c r="P313" s="383"/>
      <c r="Q313" s="383"/>
      <c r="R313" s="383"/>
      <c r="S313" s="383"/>
      <c r="T313" s="384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5"/>
      <c r="B314" s="385"/>
      <c r="C314" s="385"/>
      <c r="D314" s="385"/>
      <c r="E314" s="385"/>
      <c r="F314" s="385"/>
      <c r="G314" s="385"/>
      <c r="H314" s="385"/>
      <c r="I314" s="385"/>
      <c r="J314" s="385"/>
      <c r="K314" s="385"/>
      <c r="L314" s="385"/>
      <c r="M314" s="386"/>
      <c r="N314" s="382" t="s">
        <v>43</v>
      </c>
      <c r="O314" s="383"/>
      <c r="P314" s="383"/>
      <c r="Q314" s="383"/>
      <c r="R314" s="383"/>
      <c r="S314" s="383"/>
      <c r="T314" s="384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6" t="s">
        <v>472</v>
      </c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66"/>
      <c r="Z315" s="66"/>
    </row>
    <row r="316" spans="1:53" ht="14.25" customHeight="1" x14ac:dyDescent="0.25">
      <c r="A316" s="377" t="s">
        <v>116</v>
      </c>
      <c r="B316" s="377"/>
      <c r="C316" s="377"/>
      <c r="D316" s="377"/>
      <c r="E316" s="377"/>
      <c r="F316" s="377"/>
      <c r="G316" s="377"/>
      <c r="H316" s="377"/>
      <c r="I316" s="377"/>
      <c r="J316" s="377"/>
      <c r="K316" s="377"/>
      <c r="L316" s="377"/>
      <c r="M316" s="377"/>
      <c r="N316" s="377"/>
      <c r="O316" s="377"/>
      <c r="P316" s="377"/>
      <c r="Q316" s="377"/>
      <c r="R316" s="377"/>
      <c r="S316" s="377"/>
      <c r="T316" s="377"/>
      <c r="U316" s="377"/>
      <c r="V316" s="377"/>
      <c r="W316" s="377"/>
      <c r="X316" s="377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78">
        <v>4607091384185</v>
      </c>
      <c r="E317" s="37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80"/>
      <c r="P317" s="380"/>
      <c r="Q317" s="380"/>
      <c r="R317" s="381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78">
        <v>4607091384192</v>
      </c>
      <c r="E318" s="37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80"/>
      <c r="P318" s="380"/>
      <c r="Q318" s="380"/>
      <c r="R318" s="38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78">
        <v>4680115881907</v>
      </c>
      <c r="E319" s="37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80"/>
      <c r="P319" s="380"/>
      <c r="Q319" s="380"/>
      <c r="R319" s="38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78">
        <v>4607091384680</v>
      </c>
      <c r="E320" s="37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80"/>
      <c r="P320" s="380"/>
      <c r="Q320" s="380"/>
      <c r="R320" s="38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5"/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6"/>
      <c r="N321" s="382" t="s">
        <v>43</v>
      </c>
      <c r="O321" s="383"/>
      <c r="P321" s="383"/>
      <c r="Q321" s="383"/>
      <c r="R321" s="383"/>
      <c r="S321" s="383"/>
      <c r="T321" s="384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85"/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6"/>
      <c r="N322" s="382" t="s">
        <v>43</v>
      </c>
      <c r="O322" s="383"/>
      <c r="P322" s="383"/>
      <c r="Q322" s="383"/>
      <c r="R322" s="383"/>
      <c r="S322" s="383"/>
      <c r="T322" s="384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77" t="s">
        <v>76</v>
      </c>
      <c r="B323" s="377"/>
      <c r="C323" s="377"/>
      <c r="D323" s="377"/>
      <c r="E323" s="377"/>
      <c r="F323" s="377"/>
      <c r="G323" s="377"/>
      <c r="H323" s="377"/>
      <c r="I323" s="377"/>
      <c r="J323" s="377"/>
      <c r="K323" s="377"/>
      <c r="L323" s="377"/>
      <c r="M323" s="377"/>
      <c r="N323" s="377"/>
      <c r="O323" s="377"/>
      <c r="P323" s="377"/>
      <c r="Q323" s="377"/>
      <c r="R323" s="377"/>
      <c r="S323" s="377"/>
      <c r="T323" s="377"/>
      <c r="U323" s="377"/>
      <c r="V323" s="377"/>
      <c r="W323" s="377"/>
      <c r="X323" s="377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78">
        <v>4607091384802</v>
      </c>
      <c r="E324" s="37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80"/>
      <c r="P324" s="380"/>
      <c r="Q324" s="380"/>
      <c r="R324" s="38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78">
        <v>4607091384826</v>
      </c>
      <c r="E325" s="37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80"/>
      <c r="P325" s="380"/>
      <c r="Q325" s="380"/>
      <c r="R325" s="381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5"/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6"/>
      <c r="N326" s="382" t="s">
        <v>43</v>
      </c>
      <c r="O326" s="383"/>
      <c r="P326" s="383"/>
      <c r="Q326" s="383"/>
      <c r="R326" s="383"/>
      <c r="S326" s="383"/>
      <c r="T326" s="384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5"/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6"/>
      <c r="N327" s="382" t="s">
        <v>43</v>
      </c>
      <c r="O327" s="383"/>
      <c r="P327" s="383"/>
      <c r="Q327" s="383"/>
      <c r="R327" s="383"/>
      <c r="S327" s="383"/>
      <c r="T327" s="384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77" t="s">
        <v>81</v>
      </c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77"/>
      <c r="N328" s="377"/>
      <c r="O328" s="377"/>
      <c r="P328" s="377"/>
      <c r="Q328" s="377"/>
      <c r="R328" s="377"/>
      <c r="S328" s="377"/>
      <c r="T328" s="377"/>
      <c r="U328" s="377"/>
      <c r="V328" s="377"/>
      <c r="W328" s="377"/>
      <c r="X328" s="377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78">
        <v>4607091384246</v>
      </c>
      <c r="E329" s="37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80"/>
      <c r="P329" s="380"/>
      <c r="Q329" s="380"/>
      <c r="R329" s="38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78">
        <v>4680115881976</v>
      </c>
      <c r="E330" s="37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80"/>
      <c r="P330" s="380"/>
      <c r="Q330" s="380"/>
      <c r="R330" s="38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78">
        <v>4607091384253</v>
      </c>
      <c r="E331" s="37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80"/>
      <c r="P331" s="380"/>
      <c r="Q331" s="380"/>
      <c r="R331" s="38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78">
        <v>4680115881969</v>
      </c>
      <c r="E332" s="37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80"/>
      <c r="P332" s="380"/>
      <c r="Q332" s="380"/>
      <c r="R332" s="381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5"/>
      <c r="B333" s="385"/>
      <c r="C333" s="385"/>
      <c r="D333" s="385"/>
      <c r="E333" s="385"/>
      <c r="F333" s="385"/>
      <c r="G333" s="385"/>
      <c r="H333" s="385"/>
      <c r="I333" s="385"/>
      <c r="J333" s="385"/>
      <c r="K333" s="385"/>
      <c r="L333" s="385"/>
      <c r="M333" s="386"/>
      <c r="N333" s="382" t="s">
        <v>43</v>
      </c>
      <c r="O333" s="383"/>
      <c r="P333" s="383"/>
      <c r="Q333" s="383"/>
      <c r="R333" s="383"/>
      <c r="S333" s="383"/>
      <c r="T333" s="384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85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6"/>
      <c r="N334" s="382" t="s">
        <v>43</v>
      </c>
      <c r="O334" s="383"/>
      <c r="P334" s="383"/>
      <c r="Q334" s="383"/>
      <c r="R334" s="383"/>
      <c r="S334" s="383"/>
      <c r="T334" s="384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77" t="s">
        <v>228</v>
      </c>
      <c r="B335" s="377"/>
      <c r="C335" s="377"/>
      <c r="D335" s="377"/>
      <c r="E335" s="377"/>
      <c r="F335" s="377"/>
      <c r="G335" s="377"/>
      <c r="H335" s="377"/>
      <c r="I335" s="377"/>
      <c r="J335" s="377"/>
      <c r="K335" s="377"/>
      <c r="L335" s="377"/>
      <c r="M335" s="377"/>
      <c r="N335" s="377"/>
      <c r="O335" s="377"/>
      <c r="P335" s="377"/>
      <c r="Q335" s="377"/>
      <c r="R335" s="377"/>
      <c r="S335" s="377"/>
      <c r="T335" s="377"/>
      <c r="U335" s="377"/>
      <c r="V335" s="377"/>
      <c r="W335" s="377"/>
      <c r="X335" s="377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78">
        <v>4607091389357</v>
      </c>
      <c r="E336" s="37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80"/>
      <c r="P336" s="380"/>
      <c r="Q336" s="380"/>
      <c r="R336" s="38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6"/>
      <c r="N337" s="382" t="s">
        <v>43</v>
      </c>
      <c r="O337" s="383"/>
      <c r="P337" s="383"/>
      <c r="Q337" s="383"/>
      <c r="R337" s="383"/>
      <c r="S337" s="383"/>
      <c r="T337" s="384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5"/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6"/>
      <c r="N338" s="382" t="s">
        <v>43</v>
      </c>
      <c r="O338" s="383"/>
      <c r="P338" s="383"/>
      <c r="Q338" s="383"/>
      <c r="R338" s="383"/>
      <c r="S338" s="383"/>
      <c r="T338" s="384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5" t="s">
        <v>495</v>
      </c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55"/>
      <c r="Z339" s="55"/>
    </row>
    <row r="340" spans="1:53" ht="16.5" customHeight="1" x14ac:dyDescent="0.25">
      <c r="A340" s="376" t="s">
        <v>496</v>
      </c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66"/>
      <c r="Z340" s="66"/>
    </row>
    <row r="341" spans="1:53" ht="14.25" customHeight="1" x14ac:dyDescent="0.25">
      <c r="A341" s="377" t="s">
        <v>116</v>
      </c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7"/>
      <c r="N341" s="377"/>
      <c r="O341" s="377"/>
      <c r="P341" s="377"/>
      <c r="Q341" s="377"/>
      <c r="R341" s="377"/>
      <c r="S341" s="377"/>
      <c r="T341" s="377"/>
      <c r="U341" s="377"/>
      <c r="V341" s="377"/>
      <c r="W341" s="377"/>
      <c r="X341" s="377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78">
        <v>4607091389708</v>
      </c>
      <c r="E342" s="37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80"/>
      <c r="P342" s="380"/>
      <c r="Q342" s="380"/>
      <c r="R342" s="381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78">
        <v>4607091389692</v>
      </c>
      <c r="E343" s="37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80"/>
      <c r="P343" s="380"/>
      <c r="Q343" s="380"/>
      <c r="R343" s="38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6"/>
      <c r="N344" s="382" t="s">
        <v>43</v>
      </c>
      <c r="O344" s="383"/>
      <c r="P344" s="383"/>
      <c r="Q344" s="383"/>
      <c r="R344" s="383"/>
      <c r="S344" s="383"/>
      <c r="T344" s="384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6"/>
      <c r="N345" s="382" t="s">
        <v>43</v>
      </c>
      <c r="O345" s="383"/>
      <c r="P345" s="383"/>
      <c r="Q345" s="383"/>
      <c r="R345" s="383"/>
      <c r="S345" s="383"/>
      <c r="T345" s="384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7" t="s">
        <v>76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78">
        <v>4607091389753</v>
      </c>
      <c r="E347" s="378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80"/>
      <c r="P347" s="380"/>
      <c r="Q347" s="380"/>
      <c r="R347" s="381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78">
        <v>4607091389760</v>
      </c>
      <c r="E348" s="378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80"/>
      <c r="P348" s="380"/>
      <c r="Q348" s="380"/>
      <c r="R348" s="381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78">
        <v>4607091389746</v>
      </c>
      <c r="E349" s="37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80"/>
      <c r="P349" s="380"/>
      <c r="Q349" s="380"/>
      <c r="R349" s="381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78">
        <v>4680115882928</v>
      </c>
      <c r="E350" s="378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80"/>
      <c r="P350" s="380"/>
      <c r="Q350" s="380"/>
      <c r="R350" s="381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78">
        <v>4680115883147</v>
      </c>
      <c r="E351" s="378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80"/>
      <c r="P351" s="380"/>
      <c r="Q351" s="380"/>
      <c r="R351" s="381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78">
        <v>4607091384338</v>
      </c>
      <c r="E352" s="378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80"/>
      <c r="P352" s="380"/>
      <c r="Q352" s="380"/>
      <c r="R352" s="381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78">
        <v>4680115883154</v>
      </c>
      <c r="E353" s="378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80"/>
      <c r="P353" s="380"/>
      <c r="Q353" s="380"/>
      <c r="R353" s="381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78">
        <v>4607091389524</v>
      </c>
      <c r="E354" s="378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80"/>
      <c r="P354" s="380"/>
      <c r="Q354" s="380"/>
      <c r="R354" s="381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78">
        <v>4680115883161</v>
      </c>
      <c r="E355" s="378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80"/>
      <c r="P355" s="380"/>
      <c r="Q355" s="380"/>
      <c r="R355" s="381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78">
        <v>4607091384345</v>
      </c>
      <c r="E356" s="37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80"/>
      <c r="P356" s="380"/>
      <c r="Q356" s="380"/>
      <c r="R356" s="381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78">
        <v>4680115883178</v>
      </c>
      <c r="E357" s="37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80"/>
      <c r="P357" s="380"/>
      <c r="Q357" s="380"/>
      <c r="R357" s="381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78">
        <v>4607091389531</v>
      </c>
      <c r="E358" s="37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80"/>
      <c r="P358" s="380"/>
      <c r="Q358" s="380"/>
      <c r="R358" s="381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78">
        <v>4680115883185</v>
      </c>
      <c r="E359" s="378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580" t="s">
        <v>527</v>
      </c>
      <c r="O359" s="380"/>
      <c r="P359" s="380"/>
      <c r="Q359" s="380"/>
      <c r="R359" s="381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5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6"/>
      <c r="N360" s="382" t="s">
        <v>43</v>
      </c>
      <c r="O360" s="383"/>
      <c r="P360" s="383"/>
      <c r="Q360" s="383"/>
      <c r="R360" s="383"/>
      <c r="S360" s="383"/>
      <c r="T360" s="384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6"/>
      <c r="N361" s="382" t="s">
        <v>43</v>
      </c>
      <c r="O361" s="383"/>
      <c r="P361" s="383"/>
      <c r="Q361" s="383"/>
      <c r="R361" s="383"/>
      <c r="S361" s="383"/>
      <c r="T361" s="384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77" t="s">
        <v>81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78">
        <v>4607091389685</v>
      </c>
      <c r="E363" s="37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80"/>
      <c r="P363" s="380"/>
      <c r="Q363" s="380"/>
      <c r="R363" s="381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78">
        <v>4607091389654</v>
      </c>
      <c r="E364" s="37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80"/>
      <c r="P364" s="380"/>
      <c r="Q364" s="380"/>
      <c r="R364" s="381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78">
        <v>4607091384352</v>
      </c>
      <c r="E365" s="37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80"/>
      <c r="P365" s="380"/>
      <c r="Q365" s="380"/>
      <c r="R365" s="38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78">
        <v>4607091389661</v>
      </c>
      <c r="E366" s="37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80"/>
      <c r="P366" s="380"/>
      <c r="Q366" s="380"/>
      <c r="R366" s="381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5"/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6"/>
      <c r="N367" s="382" t="s">
        <v>43</v>
      </c>
      <c r="O367" s="383"/>
      <c r="P367" s="383"/>
      <c r="Q367" s="383"/>
      <c r="R367" s="383"/>
      <c r="S367" s="383"/>
      <c r="T367" s="384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5"/>
      <c r="B368" s="385"/>
      <c r="C368" s="385"/>
      <c r="D368" s="385"/>
      <c r="E368" s="385"/>
      <c r="F368" s="385"/>
      <c r="G368" s="385"/>
      <c r="H368" s="385"/>
      <c r="I368" s="385"/>
      <c r="J368" s="385"/>
      <c r="K368" s="385"/>
      <c r="L368" s="385"/>
      <c r="M368" s="386"/>
      <c r="N368" s="382" t="s">
        <v>43</v>
      </c>
      <c r="O368" s="383"/>
      <c r="P368" s="383"/>
      <c r="Q368" s="383"/>
      <c r="R368" s="383"/>
      <c r="S368" s="383"/>
      <c r="T368" s="384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7" t="s">
        <v>228</v>
      </c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77"/>
      <c r="N369" s="377"/>
      <c r="O369" s="377"/>
      <c r="P369" s="377"/>
      <c r="Q369" s="377"/>
      <c r="R369" s="377"/>
      <c r="S369" s="377"/>
      <c r="T369" s="377"/>
      <c r="U369" s="377"/>
      <c r="V369" s="377"/>
      <c r="W369" s="377"/>
      <c r="X369" s="377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78">
        <v>4680115881648</v>
      </c>
      <c r="E370" s="37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80"/>
      <c r="P370" s="380"/>
      <c r="Q370" s="380"/>
      <c r="R370" s="381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5"/>
      <c r="B371" s="385"/>
      <c r="C371" s="385"/>
      <c r="D371" s="385"/>
      <c r="E371" s="385"/>
      <c r="F371" s="385"/>
      <c r="G371" s="385"/>
      <c r="H371" s="385"/>
      <c r="I371" s="385"/>
      <c r="J371" s="385"/>
      <c r="K371" s="385"/>
      <c r="L371" s="385"/>
      <c r="M371" s="386"/>
      <c r="N371" s="382" t="s">
        <v>43</v>
      </c>
      <c r="O371" s="383"/>
      <c r="P371" s="383"/>
      <c r="Q371" s="383"/>
      <c r="R371" s="383"/>
      <c r="S371" s="383"/>
      <c r="T371" s="384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5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6"/>
      <c r="N372" s="382" t="s">
        <v>43</v>
      </c>
      <c r="O372" s="383"/>
      <c r="P372" s="383"/>
      <c r="Q372" s="383"/>
      <c r="R372" s="383"/>
      <c r="S372" s="383"/>
      <c r="T372" s="384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7" t="s">
        <v>94</v>
      </c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  <c r="X373" s="377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78">
        <v>4680115884359</v>
      </c>
      <c r="E374" s="378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586" t="s">
        <v>541</v>
      </c>
      <c r="O374" s="380"/>
      <c r="P374" s="380"/>
      <c r="Q374" s="380"/>
      <c r="R374" s="381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78">
        <v>4680115884335</v>
      </c>
      <c r="E375" s="378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587" t="s">
        <v>547</v>
      </c>
      <c r="O375" s="380"/>
      <c r="P375" s="380"/>
      <c r="Q375" s="380"/>
      <c r="R375" s="381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78">
        <v>4680115884113</v>
      </c>
      <c r="E376" s="378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588" t="s">
        <v>550</v>
      </c>
      <c r="O376" s="380"/>
      <c r="P376" s="380"/>
      <c r="Q376" s="380"/>
      <c r="R376" s="381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78">
        <v>4680115884342</v>
      </c>
      <c r="E377" s="378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589" t="s">
        <v>553</v>
      </c>
      <c r="O377" s="380"/>
      <c r="P377" s="380"/>
      <c r="Q377" s="380"/>
      <c r="R377" s="381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85"/>
      <c r="B378" s="385"/>
      <c r="C378" s="385"/>
      <c r="D378" s="385"/>
      <c r="E378" s="385"/>
      <c r="F378" s="385"/>
      <c r="G378" s="385"/>
      <c r="H378" s="385"/>
      <c r="I378" s="385"/>
      <c r="J378" s="385"/>
      <c r="K378" s="385"/>
      <c r="L378" s="385"/>
      <c r="M378" s="386"/>
      <c r="N378" s="382" t="s">
        <v>43</v>
      </c>
      <c r="O378" s="383"/>
      <c r="P378" s="383"/>
      <c r="Q378" s="383"/>
      <c r="R378" s="383"/>
      <c r="S378" s="383"/>
      <c r="T378" s="384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85"/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6"/>
      <c r="N379" s="382" t="s">
        <v>43</v>
      </c>
      <c r="O379" s="383"/>
      <c r="P379" s="383"/>
      <c r="Q379" s="383"/>
      <c r="R379" s="383"/>
      <c r="S379" s="383"/>
      <c r="T379" s="384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77" t="s">
        <v>103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78">
        <v>4680115884090</v>
      </c>
      <c r="E381" s="378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590" t="s">
        <v>556</v>
      </c>
      <c r="O381" s="380"/>
      <c r="P381" s="380"/>
      <c r="Q381" s="380"/>
      <c r="R381" s="381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78">
        <v>4680115882997</v>
      </c>
      <c r="E382" s="378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591" t="s">
        <v>559</v>
      </c>
      <c r="O382" s="380"/>
      <c r="P382" s="380"/>
      <c r="Q382" s="380"/>
      <c r="R382" s="38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85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6"/>
      <c r="N383" s="382" t="s">
        <v>43</v>
      </c>
      <c r="O383" s="383"/>
      <c r="P383" s="383"/>
      <c r="Q383" s="383"/>
      <c r="R383" s="383"/>
      <c r="S383" s="383"/>
      <c r="T383" s="384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6"/>
      <c r="N384" s="382" t="s">
        <v>43</v>
      </c>
      <c r="O384" s="383"/>
      <c r="P384" s="383"/>
      <c r="Q384" s="383"/>
      <c r="R384" s="383"/>
      <c r="S384" s="383"/>
      <c r="T384" s="384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76" t="s">
        <v>560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66"/>
      <c r="Z385" s="66"/>
    </row>
    <row r="386" spans="1:53" ht="14.25" customHeight="1" x14ac:dyDescent="0.25">
      <c r="A386" s="377" t="s">
        <v>108</v>
      </c>
      <c r="B386" s="377"/>
      <c r="C386" s="377"/>
      <c r="D386" s="377"/>
      <c r="E386" s="377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  <c r="X386" s="377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78">
        <v>4607091389388</v>
      </c>
      <c r="E387" s="378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80"/>
      <c r="P387" s="380"/>
      <c r="Q387" s="380"/>
      <c r="R387" s="381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78">
        <v>4607091389364</v>
      </c>
      <c r="E388" s="378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80"/>
      <c r="P388" s="380"/>
      <c r="Q388" s="380"/>
      <c r="R388" s="38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85"/>
      <c r="B389" s="385"/>
      <c r="C389" s="385"/>
      <c r="D389" s="385"/>
      <c r="E389" s="385"/>
      <c r="F389" s="385"/>
      <c r="G389" s="385"/>
      <c r="H389" s="385"/>
      <c r="I389" s="385"/>
      <c r="J389" s="385"/>
      <c r="K389" s="385"/>
      <c r="L389" s="385"/>
      <c r="M389" s="386"/>
      <c r="N389" s="382" t="s">
        <v>43</v>
      </c>
      <c r="O389" s="383"/>
      <c r="P389" s="383"/>
      <c r="Q389" s="383"/>
      <c r="R389" s="383"/>
      <c r="S389" s="383"/>
      <c r="T389" s="384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85"/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6"/>
      <c r="N390" s="382" t="s">
        <v>43</v>
      </c>
      <c r="O390" s="383"/>
      <c r="P390" s="383"/>
      <c r="Q390" s="383"/>
      <c r="R390" s="383"/>
      <c r="S390" s="383"/>
      <c r="T390" s="384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77" t="s">
        <v>76</v>
      </c>
      <c r="B391" s="377"/>
      <c r="C391" s="377"/>
      <c r="D391" s="377"/>
      <c r="E391" s="377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  <c r="X391" s="377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78">
        <v>4607091389739</v>
      </c>
      <c r="E392" s="37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80"/>
      <c r="P392" s="380"/>
      <c r="Q392" s="380"/>
      <c r="R392" s="381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78">
        <v>4680115883048</v>
      </c>
      <c r="E393" s="378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80"/>
      <c r="P393" s="380"/>
      <c r="Q393" s="380"/>
      <c r="R393" s="381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78">
        <v>4607091389425</v>
      </c>
      <c r="E394" s="378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80"/>
      <c r="P394" s="380"/>
      <c r="Q394" s="380"/>
      <c r="R394" s="381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78">
        <v>4680115882911</v>
      </c>
      <c r="E395" s="378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597" t="s">
        <v>573</v>
      </c>
      <c r="O395" s="380"/>
      <c r="P395" s="380"/>
      <c r="Q395" s="380"/>
      <c r="R395" s="381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78">
        <v>4680115880771</v>
      </c>
      <c r="E396" s="378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80"/>
      <c r="P396" s="380"/>
      <c r="Q396" s="380"/>
      <c r="R396" s="381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78">
        <v>4607091389500</v>
      </c>
      <c r="E397" s="378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80"/>
      <c r="P397" s="380"/>
      <c r="Q397" s="380"/>
      <c r="R397" s="381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78">
        <v>4680115881983</v>
      </c>
      <c r="E398" s="378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80"/>
      <c r="P398" s="380"/>
      <c r="Q398" s="380"/>
      <c r="R398" s="381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85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6"/>
      <c r="N399" s="382" t="s">
        <v>43</v>
      </c>
      <c r="O399" s="383"/>
      <c r="P399" s="383"/>
      <c r="Q399" s="383"/>
      <c r="R399" s="383"/>
      <c r="S399" s="383"/>
      <c r="T399" s="384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6"/>
      <c r="N400" s="382" t="s">
        <v>43</v>
      </c>
      <c r="O400" s="383"/>
      <c r="P400" s="383"/>
      <c r="Q400" s="383"/>
      <c r="R400" s="383"/>
      <c r="S400" s="383"/>
      <c r="T400" s="384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77" t="s">
        <v>103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78">
        <v>4680115882980</v>
      </c>
      <c r="E402" s="378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80"/>
      <c r="P402" s="380"/>
      <c r="Q402" s="380"/>
      <c r="R402" s="381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85"/>
      <c r="B403" s="385"/>
      <c r="C403" s="385"/>
      <c r="D403" s="385"/>
      <c r="E403" s="385"/>
      <c r="F403" s="385"/>
      <c r="G403" s="385"/>
      <c r="H403" s="385"/>
      <c r="I403" s="385"/>
      <c r="J403" s="385"/>
      <c r="K403" s="385"/>
      <c r="L403" s="385"/>
      <c r="M403" s="386"/>
      <c r="N403" s="382" t="s">
        <v>43</v>
      </c>
      <c r="O403" s="383"/>
      <c r="P403" s="383"/>
      <c r="Q403" s="383"/>
      <c r="R403" s="383"/>
      <c r="S403" s="383"/>
      <c r="T403" s="384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85"/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6"/>
      <c r="N404" s="382" t="s">
        <v>43</v>
      </c>
      <c r="O404" s="383"/>
      <c r="P404" s="383"/>
      <c r="Q404" s="383"/>
      <c r="R404" s="383"/>
      <c r="S404" s="383"/>
      <c r="T404" s="384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75" t="s">
        <v>582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55"/>
      <c r="Z405" s="55"/>
    </row>
    <row r="406" spans="1:53" ht="16.5" customHeight="1" x14ac:dyDescent="0.25">
      <c r="A406" s="376" t="s">
        <v>582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66"/>
      <c r="Z406" s="66"/>
    </row>
    <row r="407" spans="1:53" ht="14.25" customHeight="1" x14ac:dyDescent="0.25">
      <c r="A407" s="377" t="s">
        <v>116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78">
        <v>4607091389067</v>
      </c>
      <c r="E408" s="37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80"/>
      <c r="P408" s="380"/>
      <c r="Q408" s="380"/>
      <c r="R408" s="38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78">
        <v>4607091383522</v>
      </c>
      <c r="E409" s="37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80"/>
      <c r="P409" s="380"/>
      <c r="Q409" s="380"/>
      <c r="R409" s="38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78">
        <v>4607091384437</v>
      </c>
      <c r="E410" s="378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80"/>
      <c r="P410" s="380"/>
      <c r="Q410" s="380"/>
      <c r="R410" s="381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78">
        <v>4607091389104</v>
      </c>
      <c r="E411" s="378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80"/>
      <c r="P411" s="380"/>
      <c r="Q411" s="380"/>
      <c r="R411" s="38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78">
        <v>4680115880603</v>
      </c>
      <c r="E412" s="37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80"/>
      <c r="P412" s="380"/>
      <c r="Q412" s="380"/>
      <c r="R412" s="381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78">
        <v>4607091389999</v>
      </c>
      <c r="E413" s="37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80"/>
      <c r="P413" s="380"/>
      <c r="Q413" s="380"/>
      <c r="R413" s="381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78">
        <v>4680115882782</v>
      </c>
      <c r="E414" s="378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80"/>
      <c r="P414" s="380"/>
      <c r="Q414" s="380"/>
      <c r="R414" s="381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78">
        <v>4607091389098</v>
      </c>
      <c r="E415" s="378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80"/>
      <c r="P415" s="380"/>
      <c r="Q415" s="380"/>
      <c r="R415" s="381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78">
        <v>4607091389982</v>
      </c>
      <c r="E416" s="378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80"/>
      <c r="P416" s="380"/>
      <c r="Q416" s="380"/>
      <c r="R416" s="381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85"/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6"/>
      <c r="N417" s="382" t="s">
        <v>43</v>
      </c>
      <c r="O417" s="383"/>
      <c r="P417" s="383"/>
      <c r="Q417" s="383"/>
      <c r="R417" s="383"/>
      <c r="S417" s="383"/>
      <c r="T417" s="384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85"/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6"/>
      <c r="N418" s="382" t="s">
        <v>43</v>
      </c>
      <c r="O418" s="383"/>
      <c r="P418" s="383"/>
      <c r="Q418" s="383"/>
      <c r="R418" s="383"/>
      <c r="S418" s="383"/>
      <c r="T418" s="384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77" t="s">
        <v>108</v>
      </c>
      <c r="B419" s="377"/>
      <c r="C419" s="377"/>
      <c r="D419" s="377"/>
      <c r="E419" s="377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  <c r="X419" s="377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78">
        <v>4607091388930</v>
      </c>
      <c r="E420" s="378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80"/>
      <c r="P420" s="380"/>
      <c r="Q420" s="380"/>
      <c r="R420" s="381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78">
        <v>4680115880054</v>
      </c>
      <c r="E421" s="378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80"/>
      <c r="P421" s="380"/>
      <c r="Q421" s="380"/>
      <c r="R421" s="381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6"/>
      <c r="N422" s="382" t="s">
        <v>43</v>
      </c>
      <c r="O422" s="383"/>
      <c r="P422" s="383"/>
      <c r="Q422" s="383"/>
      <c r="R422" s="383"/>
      <c r="S422" s="383"/>
      <c r="T422" s="384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85"/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6"/>
      <c r="N423" s="382" t="s">
        <v>43</v>
      </c>
      <c r="O423" s="383"/>
      <c r="P423" s="383"/>
      <c r="Q423" s="383"/>
      <c r="R423" s="383"/>
      <c r="S423" s="383"/>
      <c r="T423" s="384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77" t="s">
        <v>76</v>
      </c>
      <c r="B424" s="377"/>
      <c r="C424" s="377"/>
      <c r="D424" s="377"/>
      <c r="E424" s="377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  <c r="X424" s="377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78">
        <v>4680115883116</v>
      </c>
      <c r="E425" s="37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80"/>
      <c r="P425" s="380"/>
      <c r="Q425" s="380"/>
      <c r="R425" s="381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78">
        <v>4680115883093</v>
      </c>
      <c r="E426" s="37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80"/>
      <c r="P426" s="380"/>
      <c r="Q426" s="380"/>
      <c r="R426" s="381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78">
        <v>4680115883109</v>
      </c>
      <c r="E427" s="378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80"/>
      <c r="P427" s="380"/>
      <c r="Q427" s="380"/>
      <c r="R427" s="381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78">
        <v>4680115882072</v>
      </c>
      <c r="E428" s="37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616" t="s">
        <v>613</v>
      </c>
      <c r="O428" s="380"/>
      <c r="P428" s="380"/>
      <c r="Q428" s="380"/>
      <c r="R428" s="381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78">
        <v>4680115882102</v>
      </c>
      <c r="E429" s="37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617" t="s">
        <v>616</v>
      </c>
      <c r="O429" s="380"/>
      <c r="P429" s="380"/>
      <c r="Q429" s="380"/>
      <c r="R429" s="381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78">
        <v>4680115882096</v>
      </c>
      <c r="E430" s="37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618" t="s">
        <v>619</v>
      </c>
      <c r="O430" s="380"/>
      <c r="P430" s="380"/>
      <c r="Q430" s="380"/>
      <c r="R430" s="38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85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6"/>
      <c r="N431" s="382" t="s">
        <v>43</v>
      </c>
      <c r="O431" s="383"/>
      <c r="P431" s="383"/>
      <c r="Q431" s="383"/>
      <c r="R431" s="383"/>
      <c r="S431" s="383"/>
      <c r="T431" s="384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6"/>
      <c r="N432" s="382" t="s">
        <v>43</v>
      </c>
      <c r="O432" s="383"/>
      <c r="P432" s="383"/>
      <c r="Q432" s="383"/>
      <c r="R432" s="383"/>
      <c r="S432" s="383"/>
      <c r="T432" s="384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77" t="s">
        <v>81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78">
        <v>4607091383409</v>
      </c>
      <c r="E434" s="378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80"/>
      <c r="P434" s="380"/>
      <c r="Q434" s="380"/>
      <c r="R434" s="381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78">
        <v>4607091383416</v>
      </c>
      <c r="E435" s="378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80"/>
      <c r="P435" s="380"/>
      <c r="Q435" s="380"/>
      <c r="R435" s="381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85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6"/>
      <c r="N436" s="382" t="s">
        <v>43</v>
      </c>
      <c r="O436" s="383"/>
      <c r="P436" s="383"/>
      <c r="Q436" s="383"/>
      <c r="R436" s="383"/>
      <c r="S436" s="383"/>
      <c r="T436" s="384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6"/>
      <c r="N437" s="382" t="s">
        <v>43</v>
      </c>
      <c r="O437" s="383"/>
      <c r="P437" s="383"/>
      <c r="Q437" s="383"/>
      <c r="R437" s="383"/>
      <c r="S437" s="383"/>
      <c r="T437" s="384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75" t="s">
        <v>624</v>
      </c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55"/>
      <c r="Z438" s="55"/>
    </row>
    <row r="439" spans="1:53" ht="16.5" customHeight="1" x14ac:dyDescent="0.25">
      <c r="A439" s="376" t="s">
        <v>625</v>
      </c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  <c r="X439" s="376"/>
      <c r="Y439" s="66"/>
      <c r="Z439" s="66"/>
    </row>
    <row r="440" spans="1:53" ht="14.25" customHeight="1" x14ac:dyDescent="0.25">
      <c r="A440" s="377" t="s">
        <v>116</v>
      </c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  <c r="X440" s="377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78">
        <v>4640242180441</v>
      </c>
      <c r="E441" s="378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621" t="s">
        <v>628</v>
      </c>
      <c r="O441" s="380"/>
      <c r="P441" s="380"/>
      <c r="Q441" s="380"/>
      <c r="R441" s="38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78">
        <v>4640242180564</v>
      </c>
      <c r="E442" s="378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622" t="s">
        <v>631</v>
      </c>
      <c r="O442" s="380"/>
      <c r="P442" s="380"/>
      <c r="Q442" s="380"/>
      <c r="R442" s="38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85"/>
      <c r="B443" s="385"/>
      <c r="C443" s="385"/>
      <c r="D443" s="385"/>
      <c r="E443" s="385"/>
      <c r="F443" s="385"/>
      <c r="G443" s="385"/>
      <c r="H443" s="385"/>
      <c r="I443" s="385"/>
      <c r="J443" s="385"/>
      <c r="K443" s="385"/>
      <c r="L443" s="385"/>
      <c r="M443" s="386"/>
      <c r="N443" s="382" t="s">
        <v>43</v>
      </c>
      <c r="O443" s="383"/>
      <c r="P443" s="383"/>
      <c r="Q443" s="383"/>
      <c r="R443" s="383"/>
      <c r="S443" s="383"/>
      <c r="T443" s="38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85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6"/>
      <c r="N444" s="382" t="s">
        <v>43</v>
      </c>
      <c r="O444" s="383"/>
      <c r="P444" s="383"/>
      <c r="Q444" s="383"/>
      <c r="R444" s="383"/>
      <c r="S444" s="383"/>
      <c r="T444" s="38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7" t="s">
        <v>108</v>
      </c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  <c r="X445" s="377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78">
        <v>4640242180526</v>
      </c>
      <c r="E446" s="378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623" t="s">
        <v>634</v>
      </c>
      <c r="O446" s="380"/>
      <c r="P446" s="380"/>
      <c r="Q446" s="380"/>
      <c r="R446" s="381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78">
        <v>4640242180519</v>
      </c>
      <c r="E447" s="378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624" t="s">
        <v>637</v>
      </c>
      <c r="O447" s="380"/>
      <c r="P447" s="380"/>
      <c r="Q447" s="380"/>
      <c r="R447" s="381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85"/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6"/>
      <c r="N448" s="382" t="s">
        <v>43</v>
      </c>
      <c r="O448" s="383"/>
      <c r="P448" s="383"/>
      <c r="Q448" s="383"/>
      <c r="R448" s="383"/>
      <c r="S448" s="383"/>
      <c r="T448" s="384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6"/>
      <c r="N449" s="382" t="s">
        <v>43</v>
      </c>
      <c r="O449" s="383"/>
      <c r="P449" s="383"/>
      <c r="Q449" s="383"/>
      <c r="R449" s="383"/>
      <c r="S449" s="383"/>
      <c r="T449" s="384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77" t="s">
        <v>76</v>
      </c>
      <c r="B450" s="377"/>
      <c r="C450" s="377"/>
      <c r="D450" s="377"/>
      <c r="E450" s="377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  <c r="X450" s="377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78">
        <v>4640242180816</v>
      </c>
      <c r="E451" s="378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625" t="s">
        <v>640</v>
      </c>
      <c r="O451" s="380"/>
      <c r="P451" s="380"/>
      <c r="Q451" s="380"/>
      <c r="R451" s="381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78">
        <v>4640242180595</v>
      </c>
      <c r="E452" s="378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626" t="s">
        <v>643</v>
      </c>
      <c r="O452" s="380"/>
      <c r="P452" s="380"/>
      <c r="Q452" s="380"/>
      <c r="R452" s="381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6"/>
      <c r="N453" s="382" t="s">
        <v>43</v>
      </c>
      <c r="O453" s="383"/>
      <c r="P453" s="383"/>
      <c r="Q453" s="383"/>
      <c r="R453" s="383"/>
      <c r="S453" s="383"/>
      <c r="T453" s="384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85"/>
      <c r="B454" s="385"/>
      <c r="C454" s="385"/>
      <c r="D454" s="385"/>
      <c r="E454" s="385"/>
      <c r="F454" s="385"/>
      <c r="G454" s="385"/>
      <c r="H454" s="385"/>
      <c r="I454" s="385"/>
      <c r="J454" s="385"/>
      <c r="K454" s="385"/>
      <c r="L454" s="385"/>
      <c r="M454" s="386"/>
      <c r="N454" s="382" t="s">
        <v>43</v>
      </c>
      <c r="O454" s="383"/>
      <c r="P454" s="383"/>
      <c r="Q454" s="383"/>
      <c r="R454" s="383"/>
      <c r="S454" s="383"/>
      <c r="T454" s="384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77" t="s">
        <v>81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78">
        <v>4640242180540</v>
      </c>
      <c r="E456" s="378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627" t="s">
        <v>646</v>
      </c>
      <c r="O456" s="380"/>
      <c r="P456" s="380"/>
      <c r="Q456" s="380"/>
      <c r="R456" s="38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78">
        <v>4640242180557</v>
      </c>
      <c r="E457" s="378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628" t="s">
        <v>649</v>
      </c>
      <c r="O457" s="380"/>
      <c r="P457" s="380"/>
      <c r="Q457" s="380"/>
      <c r="R457" s="38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85"/>
      <c r="B458" s="385"/>
      <c r="C458" s="385"/>
      <c r="D458" s="385"/>
      <c r="E458" s="385"/>
      <c r="F458" s="385"/>
      <c r="G458" s="385"/>
      <c r="H458" s="385"/>
      <c r="I458" s="385"/>
      <c r="J458" s="385"/>
      <c r="K458" s="385"/>
      <c r="L458" s="385"/>
      <c r="M458" s="386"/>
      <c r="N458" s="382" t="s">
        <v>43</v>
      </c>
      <c r="O458" s="383"/>
      <c r="P458" s="383"/>
      <c r="Q458" s="383"/>
      <c r="R458" s="383"/>
      <c r="S458" s="383"/>
      <c r="T458" s="384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85"/>
      <c r="B459" s="385"/>
      <c r="C459" s="385"/>
      <c r="D459" s="385"/>
      <c r="E459" s="385"/>
      <c r="F459" s="385"/>
      <c r="G459" s="385"/>
      <c r="H459" s="385"/>
      <c r="I459" s="385"/>
      <c r="J459" s="385"/>
      <c r="K459" s="385"/>
      <c r="L459" s="385"/>
      <c r="M459" s="386"/>
      <c r="N459" s="382" t="s">
        <v>43</v>
      </c>
      <c r="O459" s="383"/>
      <c r="P459" s="383"/>
      <c r="Q459" s="383"/>
      <c r="R459" s="383"/>
      <c r="S459" s="383"/>
      <c r="T459" s="384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76" t="s">
        <v>650</v>
      </c>
      <c r="B460" s="376"/>
      <c r="C460" s="376"/>
      <c r="D460" s="376"/>
      <c r="E460" s="376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  <c r="X460" s="376"/>
      <c r="Y460" s="66"/>
      <c r="Z460" s="66"/>
    </row>
    <row r="461" spans="1:53" ht="14.25" customHeight="1" x14ac:dyDescent="0.25">
      <c r="A461" s="377" t="s">
        <v>81</v>
      </c>
      <c r="B461" s="377"/>
      <c r="C461" s="377"/>
      <c r="D461" s="377"/>
      <c r="E461" s="377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  <c r="X461" s="377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78">
        <v>4680115880870</v>
      </c>
      <c r="E462" s="378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80"/>
      <c r="P462" s="380"/>
      <c r="Q462" s="380"/>
      <c r="R462" s="381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85"/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6"/>
      <c r="N463" s="382" t="s">
        <v>43</v>
      </c>
      <c r="O463" s="383"/>
      <c r="P463" s="383"/>
      <c r="Q463" s="383"/>
      <c r="R463" s="383"/>
      <c r="S463" s="383"/>
      <c r="T463" s="384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6"/>
      <c r="N464" s="382" t="s">
        <v>43</v>
      </c>
      <c r="O464" s="383"/>
      <c r="P464" s="383"/>
      <c r="Q464" s="383"/>
      <c r="R464" s="383"/>
      <c r="S464" s="383"/>
      <c r="T464" s="384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85"/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633"/>
      <c r="N465" s="630" t="s">
        <v>36</v>
      </c>
      <c r="O465" s="631"/>
      <c r="P465" s="631"/>
      <c r="Q465" s="631"/>
      <c r="R465" s="631"/>
      <c r="S465" s="631"/>
      <c r="T465" s="632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5500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5508</v>
      </c>
      <c r="X465" s="43"/>
      <c r="Y465" s="68"/>
      <c r="Z465" s="68"/>
    </row>
    <row r="466" spans="1:29" x14ac:dyDescent="0.2">
      <c r="A466" s="385"/>
      <c r="B466" s="385"/>
      <c r="C466" s="385"/>
      <c r="D466" s="385"/>
      <c r="E466" s="385"/>
      <c r="F466" s="385"/>
      <c r="G466" s="385"/>
      <c r="H466" s="385"/>
      <c r="I466" s="385"/>
      <c r="J466" s="385"/>
      <c r="K466" s="385"/>
      <c r="L466" s="385"/>
      <c r="M466" s="633"/>
      <c r="N466" s="630" t="s">
        <v>37</v>
      </c>
      <c r="O466" s="631"/>
      <c r="P466" s="631"/>
      <c r="Q466" s="631"/>
      <c r="R466" s="631"/>
      <c r="S466" s="631"/>
      <c r="T466" s="632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5878.8888888888896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5887.44</v>
      </c>
      <c r="X466" s="43"/>
      <c r="Y466" s="68"/>
      <c r="Z466" s="68"/>
    </row>
    <row r="467" spans="1:29" x14ac:dyDescent="0.2">
      <c r="A467" s="385"/>
      <c r="B467" s="385"/>
      <c r="C467" s="385"/>
      <c r="D467" s="385"/>
      <c r="E467" s="385"/>
      <c r="F467" s="385"/>
      <c r="G467" s="385"/>
      <c r="H467" s="385"/>
      <c r="I467" s="385"/>
      <c r="J467" s="385"/>
      <c r="K467" s="385"/>
      <c r="L467" s="385"/>
      <c r="M467" s="633"/>
      <c r="N467" s="630" t="s">
        <v>38</v>
      </c>
      <c r="O467" s="631"/>
      <c r="P467" s="631"/>
      <c r="Q467" s="631"/>
      <c r="R467" s="631"/>
      <c r="S467" s="631"/>
      <c r="T467" s="632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13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13</v>
      </c>
      <c r="X467" s="43"/>
      <c r="Y467" s="68"/>
      <c r="Z467" s="68"/>
    </row>
    <row r="468" spans="1:29" x14ac:dyDescent="0.2">
      <c r="A468" s="385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633"/>
      <c r="N468" s="630" t="s">
        <v>39</v>
      </c>
      <c r="O468" s="631"/>
      <c r="P468" s="631"/>
      <c r="Q468" s="631"/>
      <c r="R468" s="631"/>
      <c r="S468" s="631"/>
      <c r="T468" s="632"/>
      <c r="U468" s="43" t="s">
        <v>0</v>
      </c>
      <c r="V468" s="44">
        <f>GrossWeightTotal+PalletQtyTotal*25</f>
        <v>6203.8888888888896</v>
      </c>
      <c r="W468" s="44">
        <f>GrossWeightTotalR+PalletQtyTotalR*25</f>
        <v>6212.44</v>
      </c>
      <c r="X468" s="43"/>
      <c r="Y468" s="68"/>
      <c r="Z468" s="68"/>
    </row>
    <row r="469" spans="1:29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633"/>
      <c r="N469" s="630" t="s">
        <v>40</v>
      </c>
      <c r="O469" s="631"/>
      <c r="P469" s="631"/>
      <c r="Q469" s="631"/>
      <c r="R469" s="631"/>
      <c r="S469" s="631"/>
      <c r="T469" s="632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679.01234567901236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680</v>
      </c>
      <c r="X469" s="43"/>
      <c r="Y469" s="68"/>
      <c r="Z469" s="68"/>
    </row>
    <row r="470" spans="1:29" ht="14.25" x14ac:dyDescent="0.2">
      <c r="A470" s="385"/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633"/>
      <c r="N470" s="630" t="s">
        <v>41</v>
      </c>
      <c r="O470" s="631"/>
      <c r="P470" s="631"/>
      <c r="Q470" s="631"/>
      <c r="R470" s="631"/>
      <c r="S470" s="631"/>
      <c r="T470" s="632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14.79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634" t="s">
        <v>106</v>
      </c>
      <c r="D472" s="634" t="s">
        <v>106</v>
      </c>
      <c r="E472" s="634" t="s">
        <v>106</v>
      </c>
      <c r="F472" s="634" t="s">
        <v>106</v>
      </c>
      <c r="G472" s="634" t="s">
        <v>249</v>
      </c>
      <c r="H472" s="634" t="s">
        <v>249</v>
      </c>
      <c r="I472" s="634" t="s">
        <v>249</v>
      </c>
      <c r="J472" s="634" t="s">
        <v>249</v>
      </c>
      <c r="K472" s="635"/>
      <c r="L472" s="634" t="s">
        <v>249</v>
      </c>
      <c r="M472" s="634" t="s">
        <v>249</v>
      </c>
      <c r="N472" s="634" t="s">
        <v>445</v>
      </c>
      <c r="O472" s="634" t="s">
        <v>445</v>
      </c>
      <c r="P472" s="634" t="s">
        <v>495</v>
      </c>
      <c r="Q472" s="634" t="s">
        <v>495</v>
      </c>
      <c r="R472" s="72" t="s">
        <v>582</v>
      </c>
      <c r="S472" s="634" t="s">
        <v>624</v>
      </c>
      <c r="T472" s="634" t="s">
        <v>624</v>
      </c>
      <c r="U472" s="1"/>
      <c r="Z472" s="61"/>
      <c r="AC472" s="1"/>
    </row>
    <row r="473" spans="1:29" ht="14.25" customHeight="1" thickTop="1" x14ac:dyDescent="0.2">
      <c r="A473" s="636" t="s">
        <v>10</v>
      </c>
      <c r="B473" s="634" t="s">
        <v>75</v>
      </c>
      <c r="C473" s="634" t="s">
        <v>107</v>
      </c>
      <c r="D473" s="634" t="s">
        <v>115</v>
      </c>
      <c r="E473" s="634" t="s">
        <v>106</v>
      </c>
      <c r="F473" s="634" t="s">
        <v>241</v>
      </c>
      <c r="G473" s="634" t="s">
        <v>250</v>
      </c>
      <c r="H473" s="634" t="s">
        <v>257</v>
      </c>
      <c r="I473" s="634" t="s">
        <v>274</v>
      </c>
      <c r="J473" s="634" t="s">
        <v>334</v>
      </c>
      <c r="K473" s="1"/>
      <c r="L473" s="634" t="s">
        <v>416</v>
      </c>
      <c r="M473" s="634" t="s">
        <v>434</v>
      </c>
      <c r="N473" s="634" t="s">
        <v>446</v>
      </c>
      <c r="O473" s="634" t="s">
        <v>472</v>
      </c>
      <c r="P473" s="634" t="s">
        <v>496</v>
      </c>
      <c r="Q473" s="634" t="s">
        <v>560</v>
      </c>
      <c r="R473" s="634" t="s">
        <v>582</v>
      </c>
      <c r="S473" s="634" t="s">
        <v>625</v>
      </c>
      <c r="T473" s="634" t="s">
        <v>650</v>
      </c>
      <c r="U473" s="1"/>
      <c r="Z473" s="61"/>
      <c r="AC473" s="1"/>
    </row>
    <row r="474" spans="1:29" ht="13.5" thickBot="1" x14ac:dyDescent="0.25">
      <c r="A474" s="637"/>
      <c r="B474" s="634"/>
      <c r="C474" s="634"/>
      <c r="D474" s="634"/>
      <c r="E474" s="634"/>
      <c r="F474" s="634"/>
      <c r="G474" s="634"/>
      <c r="H474" s="634"/>
      <c r="I474" s="634"/>
      <c r="J474" s="634"/>
      <c r="K474" s="1"/>
      <c r="L474" s="634"/>
      <c r="M474" s="634"/>
      <c r="N474" s="634"/>
      <c r="O474" s="634"/>
      <c r="P474" s="634"/>
      <c r="Q474" s="634"/>
      <c r="R474" s="634"/>
      <c r="S474" s="634"/>
      <c r="T474" s="634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5508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0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2023-11-28T07:59:23Z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