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12,23 ДНР 2\"/>
    </mc:Choice>
  </mc:AlternateContent>
  <xr:revisionPtr revIDLastSave="0" documentId="13_ncr:1_{9BE4455B-0320-4361-962A-EB0F915FF2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V432" i="1"/>
  <c r="V431" i="1"/>
  <c r="W430" i="1"/>
  <c r="X430" i="1" s="1"/>
  <c r="N430" i="1"/>
  <c r="W429" i="1"/>
  <c r="W431" i="1" s="1"/>
  <c r="N429" i="1"/>
  <c r="V427" i="1"/>
  <c r="V426" i="1"/>
  <c r="X425" i="1"/>
  <c r="W425" i="1"/>
  <c r="X424" i="1"/>
  <c r="W424" i="1"/>
  <c r="X423" i="1"/>
  <c r="W423" i="1"/>
  <c r="X422" i="1"/>
  <c r="W422" i="1"/>
  <c r="N422" i="1"/>
  <c r="W421" i="1"/>
  <c r="X421" i="1" s="1"/>
  <c r="N421" i="1"/>
  <c r="W420" i="1"/>
  <c r="X420" i="1" s="1"/>
  <c r="N420" i="1"/>
  <c r="V418" i="1"/>
  <c r="V417" i="1"/>
  <c r="W416" i="1"/>
  <c r="X416" i="1" s="1"/>
  <c r="N416" i="1"/>
  <c r="W415" i="1"/>
  <c r="W417" i="1" s="1"/>
  <c r="N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N405" i="1"/>
  <c r="W404" i="1"/>
  <c r="X404" i="1" s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N382" i="1"/>
  <c r="V379" i="1"/>
  <c r="V378" i="1"/>
  <c r="W377" i="1"/>
  <c r="X377" i="1" s="1"/>
  <c r="W376" i="1"/>
  <c r="V374" i="1"/>
  <c r="V373" i="1"/>
  <c r="W372" i="1"/>
  <c r="X372" i="1" s="1"/>
  <c r="W371" i="1"/>
  <c r="X371" i="1" s="1"/>
  <c r="W370" i="1"/>
  <c r="X370" i="1" s="1"/>
  <c r="W369" i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V356" i="1"/>
  <c r="V355" i="1"/>
  <c r="W354" i="1"/>
  <c r="X354" i="1" s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X343" i="1"/>
  <c r="W343" i="1"/>
  <c r="N343" i="1"/>
  <c r="W342" i="1"/>
  <c r="N342" i="1"/>
  <c r="V340" i="1"/>
  <c r="V339" i="1"/>
  <c r="W338" i="1"/>
  <c r="X338" i="1" s="1"/>
  <c r="N338" i="1"/>
  <c r="W337" i="1"/>
  <c r="X337" i="1" s="1"/>
  <c r="X339" i="1" s="1"/>
  <c r="N337" i="1"/>
  <c r="V333" i="1"/>
  <c r="V332" i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2" i="1"/>
  <c r="V321" i="1"/>
  <c r="W320" i="1"/>
  <c r="X320" i="1" s="1"/>
  <c r="N320" i="1"/>
  <c r="X319" i="1"/>
  <c r="X321" i="1" s="1"/>
  <c r="W319" i="1"/>
  <c r="N319" i="1"/>
  <c r="V317" i="1"/>
  <c r="V316" i="1"/>
  <c r="W315" i="1"/>
  <c r="X315" i="1" s="1"/>
  <c r="N315" i="1"/>
  <c r="W314" i="1"/>
  <c r="X314" i="1" s="1"/>
  <c r="N314" i="1"/>
  <c r="W313" i="1"/>
  <c r="X313" i="1" s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W298" i="1"/>
  <c r="X298" i="1" s="1"/>
  <c r="W297" i="1"/>
  <c r="N297" i="1"/>
  <c r="V295" i="1"/>
  <c r="V294" i="1"/>
  <c r="W293" i="1"/>
  <c r="X293" i="1" s="1"/>
  <c r="N293" i="1"/>
  <c r="W292" i="1"/>
  <c r="X292" i="1" s="1"/>
  <c r="N292" i="1"/>
  <c r="W291" i="1"/>
  <c r="X291" i="1" s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N286" i="1"/>
  <c r="V282" i="1"/>
  <c r="V281" i="1"/>
  <c r="W280" i="1"/>
  <c r="W281" i="1" s="1"/>
  <c r="N280" i="1"/>
  <c r="V278" i="1"/>
  <c r="V277" i="1"/>
  <c r="W276" i="1"/>
  <c r="W277" i="1" s="1"/>
  <c r="N276" i="1"/>
  <c r="V274" i="1"/>
  <c r="V273" i="1"/>
  <c r="W272" i="1"/>
  <c r="W273" i="1" s="1"/>
  <c r="N272" i="1"/>
  <c r="V270" i="1"/>
  <c r="V269" i="1"/>
  <c r="W268" i="1"/>
  <c r="W269" i="1" s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W252" i="1"/>
  <c r="N252" i="1"/>
  <c r="V249" i="1"/>
  <c r="V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W239" i="1"/>
  <c r="V237" i="1"/>
  <c r="V236" i="1"/>
  <c r="W235" i="1"/>
  <c r="X235" i="1" s="1"/>
  <c r="N235" i="1"/>
  <c r="W234" i="1"/>
  <c r="X234" i="1" s="1"/>
  <c r="N234" i="1"/>
  <c r="W233" i="1"/>
  <c r="W236" i="1" s="1"/>
  <c r="N233" i="1"/>
  <c r="V231" i="1"/>
  <c r="V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W224" i="1"/>
  <c r="X224" i="1" s="1"/>
  <c r="W223" i="1"/>
  <c r="X223" i="1" s="1"/>
  <c r="N223" i="1"/>
  <c r="W222" i="1"/>
  <c r="X222" i="1" s="1"/>
  <c r="N222" i="1"/>
  <c r="W221" i="1"/>
  <c r="N221" i="1"/>
  <c r="V219" i="1"/>
  <c r="V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V212" i="1"/>
  <c r="W211" i="1"/>
  <c r="V211" i="1"/>
  <c r="X210" i="1"/>
  <c r="X211" i="1" s="1"/>
  <c r="W210" i="1"/>
  <c r="W212" i="1" s="1"/>
  <c r="N210" i="1"/>
  <c r="V208" i="1"/>
  <c r="V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W194" i="1"/>
  <c r="X194" i="1" s="1"/>
  <c r="N194" i="1"/>
  <c r="W193" i="1"/>
  <c r="J470" i="1" s="1"/>
  <c r="N193" i="1"/>
  <c r="V190" i="1"/>
  <c r="V189" i="1"/>
  <c r="W188" i="1"/>
  <c r="X188" i="1" s="1"/>
  <c r="N188" i="1"/>
  <c r="X187" i="1"/>
  <c r="X189" i="1" s="1"/>
  <c r="W187" i="1"/>
  <c r="N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X167" i="1" s="1"/>
  <c r="N167" i="1"/>
  <c r="V165" i="1"/>
  <c r="V164" i="1"/>
  <c r="W163" i="1"/>
  <c r="X163" i="1" s="1"/>
  <c r="N163" i="1"/>
  <c r="W162" i="1"/>
  <c r="X162" i="1" s="1"/>
  <c r="N162" i="1"/>
  <c r="X161" i="1"/>
  <c r="W161" i="1"/>
  <c r="N161" i="1"/>
  <c r="W160" i="1"/>
  <c r="N160" i="1"/>
  <c r="V158" i="1"/>
  <c r="V157" i="1"/>
  <c r="W156" i="1"/>
  <c r="X156" i="1" s="1"/>
  <c r="N156" i="1"/>
  <c r="W155" i="1"/>
  <c r="V153" i="1"/>
  <c r="V152" i="1"/>
  <c r="W151" i="1"/>
  <c r="X151" i="1" s="1"/>
  <c r="N151" i="1"/>
  <c r="W150" i="1"/>
  <c r="X150" i="1" s="1"/>
  <c r="X152" i="1" s="1"/>
  <c r="N150" i="1"/>
  <c r="V147" i="1"/>
  <c r="V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X137" i="1"/>
  <c r="W137" i="1"/>
  <c r="V134" i="1"/>
  <c r="V133" i="1"/>
  <c r="W132" i="1"/>
  <c r="X132" i="1" s="1"/>
  <c r="N132" i="1"/>
  <c r="X131" i="1"/>
  <c r="W131" i="1"/>
  <c r="N131" i="1"/>
  <c r="W130" i="1"/>
  <c r="N130" i="1"/>
  <c r="V126" i="1"/>
  <c r="V125" i="1"/>
  <c r="W124" i="1"/>
  <c r="X124" i="1" s="1"/>
  <c r="N124" i="1"/>
  <c r="W123" i="1"/>
  <c r="X123" i="1" s="1"/>
  <c r="N123" i="1"/>
  <c r="W122" i="1"/>
  <c r="F470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X109" i="1"/>
  <c r="W109" i="1"/>
  <c r="X108" i="1"/>
  <c r="W108" i="1"/>
  <c r="N108" i="1"/>
  <c r="W107" i="1"/>
  <c r="X107" i="1" s="1"/>
  <c r="W106" i="1"/>
  <c r="X106" i="1" s="1"/>
  <c r="W105" i="1"/>
  <c r="X105" i="1" s="1"/>
  <c r="W104" i="1"/>
  <c r="X104" i="1" s="1"/>
  <c r="N104" i="1"/>
  <c r="X103" i="1"/>
  <c r="W103" i="1"/>
  <c r="X102" i="1"/>
  <c r="W102" i="1"/>
  <c r="X101" i="1"/>
  <c r="W101" i="1"/>
  <c r="V99" i="1"/>
  <c r="V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N90" i="1"/>
  <c r="V88" i="1"/>
  <c r="V87" i="1"/>
  <c r="X86" i="1"/>
  <c r="W86" i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W88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X64" i="1"/>
  <c r="W64" i="1"/>
  <c r="N64" i="1"/>
  <c r="W63" i="1"/>
  <c r="X63" i="1" s="1"/>
  <c r="W62" i="1"/>
  <c r="E470" i="1" s="1"/>
  <c r="V59" i="1"/>
  <c r="V58" i="1"/>
  <c r="W57" i="1"/>
  <c r="X57" i="1" s="1"/>
  <c r="W56" i="1"/>
  <c r="X56" i="1" s="1"/>
  <c r="N56" i="1"/>
  <c r="W55" i="1"/>
  <c r="X55" i="1" s="1"/>
  <c r="W54" i="1"/>
  <c r="N54" i="1"/>
  <c r="V51" i="1"/>
  <c r="V50" i="1"/>
  <c r="W49" i="1"/>
  <c r="C470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460" i="1" s="1"/>
  <c r="V23" i="1"/>
  <c r="W22" i="1"/>
  <c r="N22" i="1"/>
  <c r="H10" i="1"/>
  <c r="F10" i="1"/>
  <c r="J9" i="1"/>
  <c r="F9" i="1"/>
  <c r="A9" i="1"/>
  <c r="A10" i="1" s="1"/>
  <c r="D7" i="1"/>
  <c r="O6" i="1"/>
  <c r="N2" i="1"/>
  <c r="W374" i="1" l="1"/>
  <c r="X426" i="1"/>
  <c r="W439" i="1"/>
  <c r="B470" i="1"/>
  <c r="W23" i="1"/>
  <c r="X22" i="1"/>
  <c r="X23" i="1" s="1"/>
  <c r="W32" i="1"/>
  <c r="X26" i="1"/>
  <c r="X32" i="1" s="1"/>
  <c r="W98" i="1"/>
  <c r="X90" i="1"/>
  <c r="X98" i="1" s="1"/>
  <c r="W119" i="1"/>
  <c r="X113" i="1"/>
  <c r="X118" i="1" s="1"/>
  <c r="W157" i="1"/>
  <c r="X155" i="1"/>
  <c r="X157" i="1" s="1"/>
  <c r="W242" i="1"/>
  <c r="X239" i="1"/>
  <c r="X242" i="1" s="1"/>
  <c r="L470" i="1"/>
  <c r="W264" i="1"/>
  <c r="X262" i="1"/>
  <c r="X264" i="1" s="1"/>
  <c r="W333" i="1"/>
  <c r="W332" i="1"/>
  <c r="X331" i="1"/>
  <c r="X332" i="1" s="1"/>
  <c r="X362" i="1"/>
  <c r="X394" i="1"/>
  <c r="W59" i="1"/>
  <c r="W111" i="1"/>
  <c r="G470" i="1"/>
  <c r="W147" i="1"/>
  <c r="W165" i="1"/>
  <c r="W185" i="1"/>
  <c r="W189" i="1"/>
  <c r="W218" i="1"/>
  <c r="W230" i="1"/>
  <c r="W248" i="1"/>
  <c r="N470" i="1"/>
  <c r="W300" i="1"/>
  <c r="X369" i="1"/>
  <c r="X373" i="1" s="1"/>
  <c r="W373" i="1"/>
  <c r="W394" i="1"/>
  <c r="X429" i="1"/>
  <c r="X431" i="1" s="1"/>
  <c r="X436" i="1"/>
  <c r="X438" i="1" s="1"/>
  <c r="W438" i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X110" i="1"/>
  <c r="X146" i="1"/>
  <c r="X184" i="1"/>
  <c r="X218" i="1"/>
  <c r="W77" i="1"/>
  <c r="W87" i="1"/>
  <c r="W99" i="1"/>
  <c r="W110" i="1"/>
  <c r="W118" i="1"/>
  <c r="W126" i="1"/>
  <c r="W134" i="1"/>
  <c r="W146" i="1"/>
  <c r="W153" i="1"/>
  <c r="W158" i="1"/>
  <c r="W164" i="1"/>
  <c r="W184" i="1"/>
  <c r="W190" i="1"/>
  <c r="W207" i="1"/>
  <c r="W219" i="1"/>
  <c r="W231" i="1"/>
  <c r="W237" i="1"/>
  <c r="W243" i="1"/>
  <c r="W249" i="1"/>
  <c r="W259" i="1"/>
  <c r="W265" i="1"/>
  <c r="W270" i="1"/>
  <c r="W274" i="1"/>
  <c r="W278" i="1"/>
  <c r="W282" i="1"/>
  <c r="W295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79" i="1"/>
  <c r="W385" i="1"/>
  <c r="X382" i="1"/>
  <c r="X384" i="1" s="1"/>
  <c r="W444" i="1"/>
  <c r="W453" i="1"/>
  <c r="X451" i="1"/>
  <c r="X453" i="1" s="1"/>
  <c r="W461" i="1"/>
  <c r="W462" i="1"/>
  <c r="D470" i="1"/>
  <c r="H470" i="1"/>
  <c r="M470" i="1"/>
  <c r="Q470" i="1"/>
  <c r="W51" i="1"/>
  <c r="W58" i="1"/>
  <c r="H9" i="1"/>
  <c r="V464" i="1"/>
  <c r="W24" i="1"/>
  <c r="X49" i="1"/>
  <c r="X50" i="1" s="1"/>
  <c r="W50" i="1"/>
  <c r="X54" i="1"/>
  <c r="X58" i="1" s="1"/>
  <c r="X62" i="1"/>
  <c r="X77" i="1" s="1"/>
  <c r="W78" i="1"/>
  <c r="X80" i="1"/>
  <c r="X87" i="1" s="1"/>
  <c r="X122" i="1"/>
  <c r="X125" i="1" s="1"/>
  <c r="W125" i="1"/>
  <c r="X130" i="1"/>
  <c r="X133" i="1" s="1"/>
  <c r="W133" i="1"/>
  <c r="I470" i="1"/>
  <c r="W152" i="1"/>
  <c r="X160" i="1"/>
  <c r="X164" i="1" s="1"/>
  <c r="X193" i="1"/>
  <c r="X207" i="1" s="1"/>
  <c r="W208" i="1"/>
  <c r="X221" i="1"/>
  <c r="X230" i="1" s="1"/>
  <c r="X233" i="1"/>
  <c r="X236" i="1" s="1"/>
  <c r="X245" i="1"/>
  <c r="X248" i="1" s="1"/>
  <c r="X252" i="1"/>
  <c r="X259" i="1" s="1"/>
  <c r="W260" i="1"/>
  <c r="X268" i="1"/>
  <c r="X269" i="1" s="1"/>
  <c r="X272" i="1"/>
  <c r="X273" i="1" s="1"/>
  <c r="X276" i="1"/>
  <c r="X277" i="1" s="1"/>
  <c r="X280" i="1"/>
  <c r="X281" i="1" s="1"/>
  <c r="X286" i="1"/>
  <c r="X294" i="1" s="1"/>
  <c r="W294" i="1"/>
  <c r="X297" i="1"/>
  <c r="X300" i="1" s="1"/>
  <c r="W321" i="1"/>
  <c r="P470" i="1"/>
  <c r="W362" i="1"/>
  <c r="W363" i="1"/>
  <c r="W366" i="1"/>
  <c r="X365" i="1"/>
  <c r="X366" i="1" s="1"/>
  <c r="W367" i="1"/>
  <c r="W378" i="1"/>
  <c r="X376" i="1"/>
  <c r="X378" i="1" s="1"/>
  <c r="W384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27" i="1"/>
  <c r="W426" i="1"/>
  <c r="W432" i="1"/>
  <c r="W443" i="1"/>
  <c r="X441" i="1"/>
  <c r="X443" i="1" s="1"/>
  <c r="W454" i="1"/>
  <c r="T470" i="1"/>
  <c r="W458" i="1"/>
  <c r="X457" i="1"/>
  <c r="X458" i="1" s="1"/>
  <c r="W459" i="1"/>
  <c r="O470" i="1"/>
  <c r="S470" i="1"/>
  <c r="W339" i="1"/>
  <c r="W464" i="1" l="1"/>
  <c r="W463" i="1"/>
  <c r="X465" i="1"/>
  <c r="W460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<sst xmlns="http://schemas.openxmlformats.org/spreadsheetml/2006/main" count="1940" uniqueCount="665">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</sst>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0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298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2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2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8" customFormat="1" ht="23.45" customHeight="1" x14ac:dyDescent="0.2">
      <c r="A5" s="434" t="s">
        <v>8</v>
      </c>
      <c r="B5" s="364"/>
      <c r="C5" s="365"/>
      <c r="D5" s="338"/>
      <c r="E5" s="340"/>
      <c r="F5" s="587" t="s">
        <v>9</v>
      </c>
      <c r="G5" s="365"/>
      <c r="H5" s="338"/>
      <c r="I5" s="339"/>
      <c r="J5" s="339"/>
      <c r="K5" s="339"/>
      <c r="L5" s="340"/>
      <c r="N5" s="24" t="s">
        <v>10</v>
      </c>
      <c r="O5" s="533">
        <v>45263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298" customFormat="1" ht="24" customHeight="1" x14ac:dyDescent="0.2">
      <c r="A6" s="434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8" t="str">
        <f>IF(O5=0," ",CHOOSE(WEEKDAY(O5,2),"Понедельник","Вторник","Среда","Четверг","Пятница","Суббота","Воскресенье"))</f>
        <v>Воскресенье</v>
      </c>
      <c r="P6" s="311"/>
      <c r="R6" s="368" t="s">
        <v>16</v>
      </c>
      <c r="S6" s="369"/>
      <c r="T6" s="477" t="s">
        <v>17</v>
      </c>
      <c r="U6" s="355"/>
      <c r="Z6" s="51"/>
      <c r="AA6" s="51"/>
      <c r="AB6" s="51"/>
    </row>
    <row r="7" spans="1:29" s="298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298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0.33333333333333331</v>
      </c>
      <c r="P8" s="391"/>
      <c r="R8" s="318"/>
      <c r="S8" s="369"/>
      <c r="T8" s="478"/>
      <c r="U8" s="479"/>
      <c r="Z8" s="51"/>
      <c r="AA8" s="51"/>
      <c r="AB8" s="51"/>
    </row>
    <row r="9" spans="1:29" s="298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3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298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4" t="s">
        <v>23</v>
      </c>
      <c r="U10" s="355"/>
      <c r="V10" s="44"/>
      <c r="W10" s="44"/>
      <c r="X10" s="44"/>
      <c r="Y10" s="44"/>
      <c r="Z10" s="51"/>
      <c r="AA10" s="51"/>
      <c r="AB10" s="51"/>
    </row>
    <row r="11" spans="1:29" s="2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8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298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8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298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1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299" t="s">
        <v>57</v>
      </c>
      <c r="T18" s="299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7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0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9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2500</v>
      </c>
      <c r="W324" s="306">
        <f>IFERROR(IF(V324="",0,CEILING((V324/$H324),1)*$H324),"")</f>
        <v>2503.7999999999997</v>
      </c>
      <c r="X324" s="36">
        <f>IFERROR(IF(W324=0,"",ROUNDUP(W324/H324,0)*0.02175),"")</f>
        <v>6.9817499999999999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320.5128205128205</v>
      </c>
      <c r="W328" s="307">
        <f>IFERROR(W324/H324,"0")+IFERROR(W325/H325,"0")+IFERROR(W326/H326,"0")+IFERROR(W327/H327,"0")</f>
        <v>321</v>
      </c>
      <c r="X328" s="307">
        <f>IFERROR(IF(X324="",0,X324),"0")+IFERROR(IF(X325="",0,X325),"0")+IFERROR(IF(X326="",0,X326),"0")+IFERROR(IF(X327="",0,X327),"0")</f>
        <v>6.9817499999999999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2500</v>
      </c>
      <c r="W329" s="307">
        <f>IFERROR(SUM(W324:W327),"0")</f>
        <v>2503.7999999999997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0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3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0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8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2000</v>
      </c>
      <c r="W404" s="306">
        <f t="shared" si="18"/>
        <v>2001.1200000000001</v>
      </c>
      <c r="X404" s="36">
        <f>IFERROR(IF(W404=0,"",ROUNDUP(W404/H404,0)*0.01196),"")</f>
        <v>4.5328400000000002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378.78787878787875</v>
      </c>
      <c r="W412" s="307">
        <f>IFERROR(W403/H403,"0")+IFERROR(W404/H404,"0")+IFERROR(W405/H405,"0")+IFERROR(W406/H406,"0")+IFERROR(W407/H407,"0")+IFERROR(W408/H408,"0")+IFERROR(W409/H409,"0")+IFERROR(W410/H410,"0")+IFERROR(W411/H411,"0")</f>
        <v>379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4.5328400000000002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2000</v>
      </c>
      <c r="W413" s="307">
        <f>IFERROR(SUM(W403:W411),"0")</f>
        <v>2001.1200000000001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2000</v>
      </c>
      <c r="W415" s="306">
        <f>IFERROR(IF(V415="",0,CEILING((V415/$H415),1)*$H415),"")</f>
        <v>2001.1200000000001</v>
      </c>
      <c r="X415" s="36">
        <f>IFERROR(IF(W415=0,"",ROUNDUP(W415/H415,0)*0.01196),"")</f>
        <v>4.5328400000000002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378.78787878787875</v>
      </c>
      <c r="W417" s="307">
        <f>IFERROR(W415/H415,"0")+IFERROR(W416/H416,"0")</f>
        <v>379</v>
      </c>
      <c r="X417" s="307">
        <f>IFERROR(IF(X415="",0,X415),"0")+IFERROR(IF(X416="",0,X416),"0")</f>
        <v>4.5328400000000002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2000</v>
      </c>
      <c r="W418" s="307">
        <f>IFERROR(SUM(W415:W416),"0")</f>
        <v>2001.1200000000001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4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0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2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6500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6506.04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6953.4965034965044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6959.9639999999999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14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14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7303.4965034965044</v>
      </c>
      <c r="W463" s="307">
        <f>GrossWeightTotalR+PalletQtyTotalR*25</f>
        <v>7309.9639999999999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1078.0885780885781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1079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16.047429999999999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302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302" t="s">
        <v>559</v>
      </c>
      <c r="S467" s="336" t="s">
        <v>601</v>
      </c>
      <c r="T467" s="392"/>
      <c r="U467" s="303"/>
      <c r="Z467" s="52"/>
      <c r="AC467" s="303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303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303"/>
      <c r="Z468" s="52"/>
      <c r="AC468" s="303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303"/>
      <c r="L469" s="337"/>
      <c r="M469" s="337"/>
      <c r="N469" s="337"/>
      <c r="O469" s="337"/>
      <c r="P469" s="337"/>
      <c r="Q469" s="337"/>
      <c r="R469" s="337"/>
      <c r="S469" s="337"/>
      <c r="T469" s="337"/>
      <c r="U469" s="303"/>
      <c r="Z469" s="52"/>
      <c r="AC469" s="303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303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2503.7999999999997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4002.2400000000002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303"/>
      <c r="Z470" s="52"/>
      <c r="AC470" s="303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388:R388"/>
    <mergeCell ref="N217:R217"/>
    <mergeCell ref="D54:E54"/>
    <mergeCell ref="N427:T427"/>
    <mergeCell ref="A362:M363"/>
    <mergeCell ref="N83:R83"/>
    <mergeCell ref="N325:R325"/>
    <mergeCell ref="A79:X79"/>
    <mergeCell ref="N390:R390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A19:X19"/>
    <mergeCell ref="A48:X48"/>
    <mergeCell ref="N23:T23"/>
    <mergeCell ref="N27:R27"/>
    <mergeCell ref="D262:E262"/>
    <mergeCell ref="N91:R91"/>
    <mergeCell ref="A426:M427"/>
    <mergeCell ref="N389:R389"/>
    <mergeCell ref="N85:R85"/>
    <mergeCell ref="N327:R327"/>
    <mergeCell ref="N156:R156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A13:L13"/>
    <mergeCell ref="A15:L15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465:T465"/>
    <mergeCell ref="N294:T294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N204:R204"/>
    <mergeCell ref="D247:E247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N33:T33"/>
    <mergeCell ref="D29:E29"/>
    <mergeCell ref="A40:M41"/>
    <mergeCell ref="N160:R160"/>
    <mergeCell ref="N141:R141"/>
    <mergeCell ref="A335:X335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N246:R246"/>
    <mergeCell ref="N377:R377"/>
    <mergeCell ref="N233:R233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447:E447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132:R132"/>
    <mergeCell ref="N430:R430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420:E420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N140:R140"/>
    <mergeCell ref="D183:E183"/>
    <mergeCell ref="A136:X136"/>
    <mergeCell ref="A192:X192"/>
    <mergeCell ref="A21:X21"/>
    <mergeCell ref="D104:E104"/>
    <mergeCell ref="A355:M356"/>
    <mergeCell ref="T6:U9"/>
    <mergeCell ref="A129:X129"/>
    <mergeCell ref="N169:R169"/>
    <mergeCell ref="N263:R263"/>
    <mergeCell ref="N92:R92"/>
    <mergeCell ref="N168:R168"/>
    <mergeCell ref="D132:E132"/>
    <mergeCell ref="A334:X334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02:X402"/>
    <mergeCell ref="N397:R397"/>
    <mergeCell ref="D343:E343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A118:M119"/>
    <mergeCell ref="A189:M190"/>
    <mergeCell ref="D27:E27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A25:X25"/>
    <mergeCell ref="N158:T158"/>
    <mergeCell ref="N133:T133"/>
    <mergeCell ref="D390:E390"/>
    <mergeCell ref="N418:T418"/>
    <mergeCell ref="N356:T356"/>
    <mergeCell ref="D325:E325"/>
    <mergeCell ref="N37:T37"/>
    <mergeCell ref="A44:M45"/>
    <mergeCell ref="N74:R74"/>
    <mergeCell ref="N145:R145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N438:T438"/>
    <mergeCell ref="N436:R436"/>
    <mergeCell ref="N15:R16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N76:R76"/>
    <mergeCell ref="D409:E409"/>
    <mergeCell ref="A428:X428"/>
    <mergeCell ref="A366:M367"/>
    <mergeCell ref="A368:X368"/>
    <mergeCell ref="D424:E424"/>
    <mergeCell ref="N274:T274"/>
    <mergeCell ref="D178:E178"/>
    <mergeCell ref="N26:R26"/>
    <mergeCell ref="D172:E172"/>
    <mergeCell ref="N249:T249"/>
    <mergeCell ref="D348:E34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A458:M45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39:R39"/>
    <mergeCell ref="N337:R337"/>
    <mergeCell ref="D245:E245"/>
    <mergeCell ref="N116:R116"/>
    <mergeCell ref="D122:E122"/>
    <mergeCell ref="N352:R352"/>
    <mergeCell ref="N103:R103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D8:L8"/>
    <mergeCell ref="D224:E224"/>
    <mergeCell ref="I17:I18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38:X38"/>
    <mergeCell ref="N28:R28"/>
    <mergeCell ref="N30:R30"/>
    <mergeCell ref="N44:T44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D351:E351"/>
    <mergeCell ref="N134:T134"/>
    <mergeCell ref="D411:E411"/>
    <mergeCell ref="D289:E289"/>
    <mergeCell ref="N395:T395"/>
    <mergeCell ref="D326:E326"/>
    <mergeCell ref="D313:E313"/>
    <mergeCell ref="A152:M153"/>
    <mergeCell ref="D117:E117"/>
    <mergeCell ref="D92:E92"/>
    <mergeCell ref="D141:E141"/>
    <mergeCell ref="D377:E377"/>
    <mergeCell ref="N212:T212"/>
    <mergeCell ref="N96:R96"/>
    <mergeCell ref="N230:T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2023-12-01T09:12:07Z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