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3,25 Симф КИ\"/>
    </mc:Choice>
  </mc:AlternateContent>
  <xr:revisionPtr revIDLastSave="0" documentId="13_ncr:1_{1F384387-03B2-498C-97AB-DE26BFAEB4FF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7" i="1"/>
  <c r="AJ122" i="1"/>
  <c r="AJ96" i="1"/>
  <c r="AJ115" i="1"/>
  <c r="AJ116" i="1"/>
  <c r="AJ121" i="1"/>
  <c r="AI8" i="1"/>
  <c r="AI9" i="1"/>
  <c r="AI10" i="1"/>
  <c r="AI11" i="1"/>
  <c r="AI12" i="1"/>
  <c r="AI13" i="1"/>
  <c r="AI14" i="1"/>
  <c r="AI15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4" i="1"/>
  <c r="AH85" i="1"/>
  <c r="AH86" i="1"/>
  <c r="AH87" i="1"/>
  <c r="AH88" i="1"/>
  <c r="AH89" i="1"/>
  <c r="AH90" i="1"/>
  <c r="AH92" i="1"/>
  <c r="AH93" i="1"/>
  <c r="AH94" i="1"/>
  <c r="AH95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1" i="1"/>
  <c r="AH12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7" i="1"/>
  <c r="AE118" i="1"/>
  <c r="AE119" i="1"/>
  <c r="AE120" i="1"/>
  <c r="AE7" i="1"/>
  <c r="Z20" i="1"/>
  <c r="Z36" i="1"/>
  <c r="Z52" i="1"/>
  <c r="Z68" i="1"/>
  <c r="Z84" i="1"/>
  <c r="Z100" i="1"/>
  <c r="Z101" i="1"/>
  <c r="Z116" i="1"/>
  <c r="Z117" i="1"/>
  <c r="W9" i="1"/>
  <c r="Z9" i="1" s="1"/>
  <c r="W10" i="1"/>
  <c r="Z10" i="1" s="1"/>
  <c r="W11" i="1"/>
  <c r="Z11" i="1" s="1"/>
  <c r="W12" i="1"/>
  <c r="Z12" i="1" s="1"/>
  <c r="W17" i="1"/>
  <c r="Z17" i="1" s="1"/>
  <c r="W18" i="1"/>
  <c r="Z18" i="1" s="1"/>
  <c r="W20" i="1"/>
  <c r="W25" i="1"/>
  <c r="Z25" i="1" s="1"/>
  <c r="W26" i="1"/>
  <c r="Z26" i="1" s="1"/>
  <c r="W27" i="1"/>
  <c r="Z27" i="1" s="1"/>
  <c r="W28" i="1"/>
  <c r="Z28" i="1" s="1"/>
  <c r="W33" i="1"/>
  <c r="Z33" i="1" s="1"/>
  <c r="W34" i="1"/>
  <c r="Z34" i="1" s="1"/>
  <c r="W36" i="1"/>
  <c r="W41" i="1"/>
  <c r="Z41" i="1" s="1"/>
  <c r="W42" i="1"/>
  <c r="Z42" i="1" s="1"/>
  <c r="W43" i="1"/>
  <c r="Z43" i="1" s="1"/>
  <c r="W44" i="1"/>
  <c r="Z44" i="1" s="1"/>
  <c r="W49" i="1"/>
  <c r="Z49" i="1" s="1"/>
  <c r="W50" i="1"/>
  <c r="Z50" i="1" s="1"/>
  <c r="W52" i="1"/>
  <c r="W57" i="1"/>
  <c r="Z57" i="1" s="1"/>
  <c r="W58" i="1"/>
  <c r="Z58" i="1" s="1"/>
  <c r="W59" i="1"/>
  <c r="Z59" i="1" s="1"/>
  <c r="W60" i="1"/>
  <c r="Z60" i="1" s="1"/>
  <c r="W65" i="1"/>
  <c r="Z65" i="1" s="1"/>
  <c r="W66" i="1"/>
  <c r="Z66" i="1" s="1"/>
  <c r="W68" i="1"/>
  <c r="W73" i="1"/>
  <c r="Z73" i="1" s="1"/>
  <c r="W74" i="1"/>
  <c r="Z74" i="1" s="1"/>
  <c r="W75" i="1"/>
  <c r="Z75" i="1" s="1"/>
  <c r="W76" i="1"/>
  <c r="Z76" i="1" s="1"/>
  <c r="W81" i="1"/>
  <c r="Z81" i="1" s="1"/>
  <c r="W82" i="1"/>
  <c r="Z82" i="1" s="1"/>
  <c r="W84" i="1"/>
  <c r="W89" i="1"/>
  <c r="Z89" i="1" s="1"/>
  <c r="W90" i="1"/>
  <c r="Z90" i="1" s="1"/>
  <c r="W91" i="1"/>
  <c r="Z91" i="1" s="1"/>
  <c r="W92" i="1"/>
  <c r="Z92" i="1" s="1"/>
  <c r="W97" i="1"/>
  <c r="Z97" i="1" s="1"/>
  <c r="W98" i="1"/>
  <c r="Z98" i="1" s="1"/>
  <c r="W100" i="1"/>
  <c r="W106" i="1"/>
  <c r="Z106" i="1" s="1"/>
  <c r="W107" i="1"/>
  <c r="Z107" i="1" s="1"/>
  <c r="W108" i="1"/>
  <c r="Z108" i="1" s="1"/>
  <c r="W114" i="1"/>
  <c r="Z114" i="1" s="1"/>
  <c r="W115" i="1"/>
  <c r="Z115" i="1" s="1"/>
  <c r="W116" i="1"/>
  <c r="W121" i="1"/>
  <c r="W122" i="1"/>
  <c r="Z122" i="1" s="1"/>
  <c r="AD8" i="1"/>
  <c r="W8" i="1" s="1"/>
  <c r="Z8" i="1" s="1"/>
  <c r="AD9" i="1"/>
  <c r="AD10" i="1"/>
  <c r="AD11" i="1"/>
  <c r="AD12" i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AD18" i="1"/>
  <c r="AD19" i="1"/>
  <c r="W19" i="1" s="1"/>
  <c r="Z19" i="1" s="1"/>
  <c r="AD20" i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AD26" i="1"/>
  <c r="AD27" i="1"/>
  <c r="AD28" i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AD34" i="1"/>
  <c r="AD35" i="1"/>
  <c r="W35" i="1" s="1"/>
  <c r="Z35" i="1" s="1"/>
  <c r="AD36" i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AD42" i="1"/>
  <c r="AD43" i="1"/>
  <c r="AD44" i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AD50" i="1"/>
  <c r="AD51" i="1"/>
  <c r="W51" i="1" s="1"/>
  <c r="Z51" i="1" s="1"/>
  <c r="AD52" i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AD58" i="1"/>
  <c r="AD59" i="1"/>
  <c r="AD60" i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AD66" i="1"/>
  <c r="AD67" i="1"/>
  <c r="W67" i="1" s="1"/>
  <c r="Z67" i="1" s="1"/>
  <c r="AD68" i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AD74" i="1"/>
  <c r="AD75" i="1"/>
  <c r="AD76" i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AD82" i="1"/>
  <c r="AD83" i="1"/>
  <c r="W83" i="1" s="1"/>
  <c r="AD84" i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AD90" i="1"/>
  <c r="AD91" i="1"/>
  <c r="AD92" i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AD97" i="1"/>
  <c r="AD98" i="1"/>
  <c r="AD99" i="1"/>
  <c r="W99" i="1" s="1"/>
  <c r="Z99" i="1" s="1"/>
  <c r="AD100" i="1"/>
  <c r="AD101" i="1"/>
  <c r="W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AD107" i="1"/>
  <c r="AD108" i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AD117" i="1"/>
  <c r="W117" i="1" s="1"/>
  <c r="AD118" i="1"/>
  <c r="W118" i="1" s="1"/>
  <c r="Z118" i="1" s="1"/>
  <c r="AD119" i="1"/>
  <c r="W119" i="1" s="1"/>
  <c r="Z119" i="1" s="1"/>
  <c r="AD120" i="1"/>
  <c r="W120" i="1" s="1"/>
  <c r="Z120" i="1" s="1"/>
  <c r="AD7" i="1"/>
  <c r="W7" i="1" s="1"/>
  <c r="Z7" i="1" s="1"/>
  <c r="Z83" i="1" l="1"/>
  <c r="Z121" i="1"/>
  <c r="Z9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0" i="1"/>
  <c r="M7" i="1"/>
  <c r="L96" i="1" l="1"/>
  <c r="J96" i="1"/>
  <c r="K96" i="1" s="1"/>
  <c r="I9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7" i="1"/>
  <c r="L118" i="1"/>
  <c r="L119" i="1"/>
  <c r="L120" i="1"/>
  <c r="L7" i="1"/>
  <c r="K26" i="1"/>
  <c r="K38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7" i="1"/>
  <c r="K7" i="1" s="1"/>
  <c r="AB6" i="1"/>
  <c r="AC6" i="1"/>
  <c r="AD6" i="1"/>
  <c r="AE6" i="1"/>
  <c r="AF6" i="1"/>
  <c r="AG6" i="1"/>
  <c r="AH6" i="1"/>
  <c r="AA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7" i="1"/>
  <c r="F6" i="1"/>
  <c r="E6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7" i="1"/>
  <c r="AJ117" i="1" s="1"/>
  <c r="H118" i="1"/>
  <c r="AJ118" i="1" s="1"/>
  <c r="H119" i="1"/>
  <c r="AJ119" i="1" s="1"/>
  <c r="H120" i="1"/>
  <c r="AJ120" i="1" s="1"/>
  <c r="H7" i="1"/>
  <c r="AJ7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7" i="1"/>
  <c r="G118" i="1"/>
  <c r="G119" i="1"/>
  <c r="G120" i="1"/>
  <c r="AJ6" i="1" l="1"/>
  <c r="L6" i="1"/>
  <c r="K6" i="1"/>
  <c r="J6" i="1"/>
</calcChain>
</file>

<file path=xl/sharedStrings.xml><?xml version="1.0" encoding="utf-8"?>
<sst xmlns="http://schemas.openxmlformats.org/spreadsheetml/2006/main" count="280" uniqueCount="152">
  <si>
    <t>Период: 26.02.2025 - 05.03.2025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</si>
  <si>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</si>
  <si>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</si>
  <si>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</si>
  <si>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</si>
  <si>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</si>
  <si>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</si>
  <si>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</si>
  <si>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</si>
  <si>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</si>
  <si>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</si>
  <si>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</si>
  <si>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</si>
  <si>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</si>
  <si>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</si>
  <si>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</si>
  <si>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</si>
  <si>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</si>
  <si>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</si>
  <si>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</si>
  <si>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</si>
  <si>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</si>
  <si>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</si>
  <si>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</si>
  <si>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</si>
  <si>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</si>
  <si>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</si>
  <si>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</si>
  <si>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</si>
  <si>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</si>
  <si>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</si>
  <si>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</si>
  <si>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</si>
  <si>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</si>
  <si>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</si>
  <si>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</si>
  <si>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</si>
  <si>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</si>
  <si>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</si>
  <si>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</si>
  <si>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</si>
  <si>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</si>
  <si>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</si>
  <si>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</si>
  <si>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</si>
  <si>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</si>
  <si>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</si>
  <si>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</si>
  <si>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</si>
  <si>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</si>
  <si>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</si>
  <si>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</si>
  <si>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</si>
  <si>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</si>
  <si>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</si>
  <si>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</si>
  <si>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</si>
  <si>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</si>
  <si>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</si>
  <si>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</si>
  <si>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</si>
  <si>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</si>
  <si>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</si>
  <si>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</si>
  <si>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</si>
  <si>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</si>
  <si>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</si>
  <si>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</si>
  <si>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</si>
  <si>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</si>
  <si>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</si>
  <si>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</si>
  <si>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</si>
  <si>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</si>
  <si>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</si>
  <si>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</si>
  <si>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</si>
  <si>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</si>
  <si>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</si>
  <si>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</si>
  <si>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</si>
  <si>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</si>
  <si>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</si>
  <si>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</si>
  <si>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</si>
  <si>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</si>
  <si>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</si>
  <si>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</si>
  <si>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</si>
  <si>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</si>
  <si>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</si>
  <si>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</si>
  <si>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</si>
  <si>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</si>
  <si>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</si>
  <si>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</si>
  <si>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</si>
  <si>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</si>
  <si>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</si>
  <si>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</si>
  <si>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</si>
  <si>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</si>
  <si>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</si>
  <si>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</si>
  <si>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</si>
  <si>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</si>
  <si>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</si>
  <si>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</si>
  <si>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</si>
  <si>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</si>
  <si>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</si>
  <si>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</si>
  <si>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</si>
  <si>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</si>
  <si>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</si>
  <si>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</si>
  <si>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</si>
  <si>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 457  Колбаса Молочная ТМ Особый рецепт ВЕС большой батон  ПОКОМ</t>
  </si>
  <si>
    <t>БОНУС_079  Колбаса Сервелат Кремлевский,  0.35 кг, ПОКОМ</t>
  </si>
  <si>
    <t>БОНУС_Колбаса Сервелат Филедворский, фиброуз, в/у 0,35 кг срез,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</si>
  <si>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</si>
  <si>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</si>
  <si>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</si>
  <si>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</si>
  <si>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</si>
  <si>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</si>
  <si>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</si>
  <si>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</si>
  <si>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</si>
  <si>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</si>
  <si>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</si>
  <si>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</si>
  <si>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</si>
  <si>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</si>
  <si>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</si>
  <si>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</si>
  <si>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</si>
  <si>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</si>
  <si>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</si>
  <si>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</si>
  <si>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</si>
  <si>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05,03,</t>
  </si>
  <si>
    <t>06,03,</t>
  </si>
  <si>
    <t>10,03,</t>
  </si>
  <si>
    <t>11,03,</t>
  </si>
  <si>
    <t xml:space="preserve"> 456  Колбаса Филейная ТМ Особый рецепт ВЕС большой батон  ПОКОМ</t>
  </si>
  <si>
    <t>14,02,</t>
  </si>
  <si>
    <t>21,02,</t>
  </si>
  <si>
    <t>27,02,</t>
  </si>
  <si>
    <t>04,03,</t>
  </si>
  <si>
    <t>увел</t>
  </si>
  <si>
    <t>12,03,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</si>
</sst>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/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7" fillId="4" borderId="1" xfId="0" applyFont="1" applyFill="1" applyBorder="1" applyAlignment="1">
      <alignment horizontal="lef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76;&#1074;%2028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79;&#1072;&#1103;&#1074;%2027-05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25\&#1076;&#1074;&#1080;&#1078;&#1077;&#1085;&#1080;&#1077;\&#1076;&#1074;&#1080;&#1078;&#1077;&#1085;&#1080;&#1077;%20&#1055;&#1086;&#1082;&#1086;&#1084;\&#1076;&#1074;%2026,02,25&#1087;&#1086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87;&#1088;%2004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21.02.2025 - 28.02.2025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28,02,</v>
          </cell>
          <cell r="M5" t="str">
            <v>03,03,</v>
          </cell>
          <cell r="N5" t="str">
            <v>04,03,</v>
          </cell>
          <cell r="O5" t="str">
            <v>05,03,</v>
          </cell>
          <cell r="X5" t="str">
            <v>06,03,</v>
          </cell>
          <cell r="AE5" t="str">
            <v>07,02,</v>
          </cell>
          <cell r="AF5" t="str">
            <v>14,02,</v>
          </cell>
          <cell r="AG5" t="str">
            <v>21,02,</v>
          </cell>
          <cell r="AH5" t="str">
            <v>27,02,</v>
          </cell>
        </row>
        <row r="6">
          <cell r="E6">
            <v>106455.57299999999</v>
          </cell>
          <cell r="F6">
            <v>80731.078999999969</v>
          </cell>
          <cell r="J6">
            <v>109086.58500000002</v>
          </cell>
          <cell r="K6">
            <v>-2631.0119999999997</v>
          </cell>
          <cell r="L6">
            <v>27020</v>
          </cell>
          <cell r="M6">
            <v>19450</v>
          </cell>
          <cell r="N6">
            <v>25790</v>
          </cell>
          <cell r="O6">
            <v>4360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18684.714599999999</v>
          </cell>
          <cell r="X6">
            <v>28820</v>
          </cell>
          <cell r="AA6">
            <v>0</v>
          </cell>
          <cell r="AB6">
            <v>0</v>
          </cell>
          <cell r="AC6">
            <v>0</v>
          </cell>
          <cell r="AD6">
            <v>13032</v>
          </cell>
          <cell r="AE6">
            <v>20227.911399999997</v>
          </cell>
          <cell r="AF6">
            <v>20040.7588</v>
          </cell>
          <cell r="AG6">
            <v>19481.588799999994</v>
          </cell>
          <cell r="AH6">
            <v>17204.115999999998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406.82600000000002</v>
          </cell>
          <cell r="D7">
            <v>715.78499999999997</v>
          </cell>
          <cell r="E7">
            <v>532.51700000000005</v>
          </cell>
          <cell r="F7">
            <v>559.39800000000002</v>
          </cell>
          <cell r="G7" t="str">
            <v>н</v>
          </cell>
          <cell r="H7">
            <v>1</v>
          </cell>
          <cell r="I7">
            <v>45</v>
          </cell>
          <cell r="J7">
            <v>538.21299999999997</v>
          </cell>
          <cell r="K7">
            <v>-5.6959999999999127</v>
          </cell>
          <cell r="L7">
            <v>250</v>
          </cell>
          <cell r="M7">
            <v>50</v>
          </cell>
          <cell r="N7">
            <v>120</v>
          </cell>
          <cell r="O7">
            <v>0</v>
          </cell>
          <cell r="W7">
            <v>106.50340000000001</v>
          </cell>
          <cell r="X7">
            <v>100</v>
          </cell>
          <cell r="Y7">
            <v>10.134868933761739</v>
          </cell>
          <cell r="AD7">
            <v>0</v>
          </cell>
          <cell r="AE7">
            <v>98.9268</v>
          </cell>
          <cell r="AF7">
            <v>108.2086</v>
          </cell>
          <cell r="AG7">
            <v>124.06359999999999</v>
          </cell>
          <cell r="AH7">
            <v>106.383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515.97500000000002</v>
          </cell>
          <cell r="D8">
            <v>599.22400000000005</v>
          </cell>
          <cell r="E8">
            <v>497.28800000000001</v>
          </cell>
          <cell r="F8">
            <v>588.06100000000004</v>
          </cell>
          <cell r="G8" t="str">
            <v>ябл</v>
          </cell>
          <cell r="H8">
            <v>1</v>
          </cell>
          <cell r="I8">
            <v>45</v>
          </cell>
          <cell r="J8">
            <v>478.77199999999999</v>
          </cell>
          <cell r="K8">
            <v>18.51600000000002</v>
          </cell>
          <cell r="L8">
            <v>150</v>
          </cell>
          <cell r="M8">
            <v>150</v>
          </cell>
          <cell r="N8">
            <v>150</v>
          </cell>
          <cell r="O8">
            <v>0</v>
          </cell>
          <cell r="W8">
            <v>99.457599999999999</v>
          </cell>
          <cell r="X8">
            <v>100</v>
          </cell>
          <cell r="Y8">
            <v>11.442675069577389</v>
          </cell>
          <cell r="AD8">
            <v>0</v>
          </cell>
          <cell r="AE8">
            <v>113.6324</v>
          </cell>
          <cell r="AF8">
            <v>112.8296</v>
          </cell>
          <cell r="AG8">
            <v>108.54040000000001</v>
          </cell>
          <cell r="AH8">
            <v>101.70399999999999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1743.0429999999999</v>
          </cell>
          <cell r="D9">
            <v>1171.5740000000001</v>
          </cell>
          <cell r="E9">
            <v>1682.8630000000001</v>
          </cell>
          <cell r="F9">
            <v>1142.145</v>
          </cell>
          <cell r="G9" t="str">
            <v>бнмарт</v>
          </cell>
          <cell r="H9">
            <v>1</v>
          </cell>
          <cell r="I9">
            <v>45</v>
          </cell>
          <cell r="J9">
            <v>1663.079</v>
          </cell>
          <cell r="K9">
            <v>19.784000000000106</v>
          </cell>
          <cell r="L9">
            <v>400</v>
          </cell>
          <cell r="M9">
            <v>900</v>
          </cell>
          <cell r="N9">
            <v>600</v>
          </cell>
          <cell r="O9">
            <v>0</v>
          </cell>
          <cell r="W9">
            <v>336.57260000000002</v>
          </cell>
          <cell r="X9">
            <v>250</v>
          </cell>
          <cell r="Y9">
            <v>9.7813814909472718</v>
          </cell>
          <cell r="AD9">
            <v>0</v>
          </cell>
          <cell r="AE9">
            <v>368.40100000000001</v>
          </cell>
          <cell r="AF9">
            <v>365.43700000000001</v>
          </cell>
          <cell r="AG9">
            <v>331.9076</v>
          </cell>
          <cell r="AH9">
            <v>290.47399999999999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1654</v>
          </cell>
          <cell r="D10">
            <v>2057</v>
          </cell>
          <cell r="E10">
            <v>2201</v>
          </cell>
          <cell r="F10">
            <v>1490</v>
          </cell>
          <cell r="G10" t="str">
            <v>ябл</v>
          </cell>
          <cell r="H10">
            <v>0.4</v>
          </cell>
          <cell r="I10">
            <v>45</v>
          </cell>
          <cell r="J10">
            <v>2873</v>
          </cell>
          <cell r="K10">
            <v>-672</v>
          </cell>
          <cell r="L10">
            <v>500</v>
          </cell>
          <cell r="M10">
            <v>600</v>
          </cell>
          <cell r="N10">
            <v>600</v>
          </cell>
          <cell r="O10">
            <v>0</v>
          </cell>
          <cell r="W10">
            <v>274.2</v>
          </cell>
          <cell r="X10">
            <v>600</v>
          </cell>
          <cell r="Y10">
            <v>13.822027716994894</v>
          </cell>
          <cell r="AD10">
            <v>830</v>
          </cell>
          <cell r="AE10">
            <v>282.39999999999998</v>
          </cell>
          <cell r="AF10">
            <v>315.8</v>
          </cell>
          <cell r="AG10">
            <v>309.39999999999998</v>
          </cell>
          <cell r="AH10">
            <v>340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3758</v>
          </cell>
          <cell r="D11">
            <v>2174</v>
          </cell>
          <cell r="E11">
            <v>3377</v>
          </cell>
          <cell r="F11">
            <v>2291</v>
          </cell>
          <cell r="G11">
            <v>0</v>
          </cell>
          <cell r="H11">
            <v>0.45</v>
          </cell>
          <cell r="I11">
            <v>45</v>
          </cell>
          <cell r="J11">
            <v>3498</v>
          </cell>
          <cell r="K11">
            <v>-121</v>
          </cell>
          <cell r="L11">
            <v>800</v>
          </cell>
          <cell r="M11">
            <v>700</v>
          </cell>
          <cell r="N11">
            <v>600</v>
          </cell>
          <cell r="O11">
            <v>0</v>
          </cell>
          <cell r="W11">
            <v>625</v>
          </cell>
          <cell r="X11">
            <v>1200</v>
          </cell>
          <cell r="Y11">
            <v>8.9456000000000007</v>
          </cell>
          <cell r="AD11">
            <v>252</v>
          </cell>
          <cell r="AE11">
            <v>765</v>
          </cell>
          <cell r="AF11">
            <v>784.2</v>
          </cell>
          <cell r="AG11">
            <v>697</v>
          </cell>
          <cell r="AH11">
            <v>727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3971</v>
          </cell>
          <cell r="D12">
            <v>4399</v>
          </cell>
          <cell r="E12">
            <v>5175</v>
          </cell>
          <cell r="F12">
            <v>3045</v>
          </cell>
          <cell r="G12" t="str">
            <v>оконч</v>
          </cell>
          <cell r="H12">
            <v>0.45</v>
          </cell>
          <cell r="I12">
            <v>45</v>
          </cell>
          <cell r="J12">
            <v>5351</v>
          </cell>
          <cell r="K12">
            <v>-176</v>
          </cell>
          <cell r="L12">
            <v>1000</v>
          </cell>
          <cell r="M12">
            <v>0</v>
          </cell>
          <cell r="N12">
            <v>1100</v>
          </cell>
          <cell r="O12">
            <v>0</v>
          </cell>
          <cell r="W12">
            <v>625.79999999999995</v>
          </cell>
          <cell r="X12">
            <v>1200</v>
          </cell>
          <cell r="Y12">
            <v>10.139022051773731</v>
          </cell>
          <cell r="AD12">
            <v>2046</v>
          </cell>
          <cell r="AE12">
            <v>792.4</v>
          </cell>
          <cell r="AF12">
            <v>799.8</v>
          </cell>
          <cell r="AG12">
            <v>686</v>
          </cell>
          <cell r="AH12">
            <v>570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63</v>
          </cell>
          <cell r="D13">
            <v>1</v>
          </cell>
          <cell r="E13">
            <v>45</v>
          </cell>
          <cell r="F13">
            <v>18</v>
          </cell>
          <cell r="G13">
            <v>0</v>
          </cell>
          <cell r="H13">
            <v>0.4</v>
          </cell>
          <cell r="I13">
            <v>50</v>
          </cell>
          <cell r="J13">
            <v>89</v>
          </cell>
          <cell r="K13">
            <v>-44</v>
          </cell>
          <cell r="L13">
            <v>10</v>
          </cell>
          <cell r="M13">
            <v>0</v>
          </cell>
          <cell r="N13">
            <v>10</v>
          </cell>
          <cell r="O13">
            <v>20</v>
          </cell>
          <cell r="W13">
            <v>9</v>
          </cell>
          <cell r="X13">
            <v>30</v>
          </cell>
          <cell r="Y13">
            <v>9.7777777777777786</v>
          </cell>
          <cell r="AD13">
            <v>0</v>
          </cell>
          <cell r="AE13">
            <v>7.2</v>
          </cell>
          <cell r="AF13">
            <v>8.8000000000000007</v>
          </cell>
          <cell r="AG13">
            <v>5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734</v>
          </cell>
          <cell r="D14">
            <v>35</v>
          </cell>
          <cell r="E14">
            <v>198</v>
          </cell>
          <cell r="F14">
            <v>564</v>
          </cell>
          <cell r="G14">
            <v>0</v>
          </cell>
          <cell r="H14">
            <v>0.17</v>
          </cell>
          <cell r="I14">
            <v>180</v>
          </cell>
          <cell r="J14">
            <v>199</v>
          </cell>
          <cell r="K14">
            <v>-1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W14">
            <v>39.6</v>
          </cell>
          <cell r="Y14">
            <v>14.242424242424242</v>
          </cell>
          <cell r="AD14">
            <v>0</v>
          </cell>
          <cell r="AE14">
            <v>31.4</v>
          </cell>
          <cell r="AF14">
            <v>38.200000000000003</v>
          </cell>
          <cell r="AG14">
            <v>33.6</v>
          </cell>
          <cell r="AH14">
            <v>19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231</v>
          </cell>
          <cell r="D15">
            <v>119</v>
          </cell>
          <cell r="E15">
            <v>195</v>
          </cell>
          <cell r="F15">
            <v>145</v>
          </cell>
          <cell r="G15">
            <v>0</v>
          </cell>
          <cell r="H15">
            <v>0.3</v>
          </cell>
          <cell r="I15">
            <v>40</v>
          </cell>
          <cell r="J15">
            <v>250</v>
          </cell>
          <cell r="K15">
            <v>-55</v>
          </cell>
          <cell r="L15">
            <v>30</v>
          </cell>
          <cell r="M15">
            <v>30</v>
          </cell>
          <cell r="N15">
            <v>40</v>
          </cell>
          <cell r="O15">
            <v>60</v>
          </cell>
          <cell r="W15">
            <v>39</v>
          </cell>
          <cell r="X15">
            <v>70</v>
          </cell>
          <cell r="Y15">
            <v>9.615384615384615</v>
          </cell>
          <cell r="AD15">
            <v>0</v>
          </cell>
          <cell r="AE15">
            <v>46.6</v>
          </cell>
          <cell r="AF15">
            <v>46</v>
          </cell>
          <cell r="AG15">
            <v>37.799999999999997</v>
          </cell>
          <cell r="AH15">
            <v>38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704</v>
          </cell>
          <cell r="D16">
            <v>1366</v>
          </cell>
          <cell r="E16">
            <v>1286</v>
          </cell>
          <cell r="F16">
            <v>480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9</v>
          </cell>
          <cell r="K16">
            <v>1277</v>
          </cell>
          <cell r="L16">
            <v>200</v>
          </cell>
          <cell r="M16">
            <v>0</v>
          </cell>
          <cell r="N16">
            <v>0</v>
          </cell>
          <cell r="O16">
            <v>0</v>
          </cell>
          <cell r="W16">
            <v>257.2</v>
          </cell>
          <cell r="Y16">
            <v>2.6438569206842923</v>
          </cell>
          <cell r="AD16">
            <v>0</v>
          </cell>
          <cell r="AE16">
            <v>98.2</v>
          </cell>
          <cell r="AF16">
            <v>216.4</v>
          </cell>
          <cell r="AG16">
            <v>234.4</v>
          </cell>
          <cell r="AH16">
            <v>2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2757</v>
          </cell>
          <cell r="D17">
            <v>28</v>
          </cell>
          <cell r="E17">
            <v>940</v>
          </cell>
          <cell r="F17">
            <v>1826</v>
          </cell>
          <cell r="G17">
            <v>0</v>
          </cell>
          <cell r="H17">
            <v>0.17</v>
          </cell>
          <cell r="I17">
            <v>180</v>
          </cell>
          <cell r="J17">
            <v>958</v>
          </cell>
          <cell r="K17">
            <v>-18</v>
          </cell>
          <cell r="L17">
            <v>1700</v>
          </cell>
          <cell r="M17">
            <v>0</v>
          </cell>
          <cell r="N17">
            <v>0</v>
          </cell>
          <cell r="O17">
            <v>0</v>
          </cell>
          <cell r="W17">
            <v>188</v>
          </cell>
          <cell r="Y17">
            <v>18.75531914893617</v>
          </cell>
          <cell r="AD17">
            <v>0</v>
          </cell>
          <cell r="AE17">
            <v>225.8</v>
          </cell>
          <cell r="AF17">
            <v>202.6</v>
          </cell>
          <cell r="AG17">
            <v>199.6</v>
          </cell>
          <cell r="AH17">
            <v>150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437</v>
          </cell>
          <cell r="D18">
            <v>304</v>
          </cell>
          <cell r="E18">
            <v>233</v>
          </cell>
          <cell r="F18">
            <v>504</v>
          </cell>
          <cell r="G18">
            <v>0</v>
          </cell>
          <cell r="H18">
            <v>0.35</v>
          </cell>
          <cell r="I18">
            <v>45</v>
          </cell>
          <cell r="J18">
            <v>571</v>
          </cell>
          <cell r="K18">
            <v>-338</v>
          </cell>
          <cell r="L18">
            <v>80</v>
          </cell>
          <cell r="M18">
            <v>100</v>
          </cell>
          <cell r="N18">
            <v>150</v>
          </cell>
          <cell r="O18">
            <v>0</v>
          </cell>
          <cell r="W18">
            <v>46.6</v>
          </cell>
          <cell r="X18">
            <v>250</v>
          </cell>
          <cell r="Y18">
            <v>23.261802575107296</v>
          </cell>
          <cell r="AD18">
            <v>0</v>
          </cell>
          <cell r="AE18">
            <v>97.8</v>
          </cell>
          <cell r="AF18">
            <v>90.8</v>
          </cell>
          <cell r="AG18">
            <v>82.2</v>
          </cell>
          <cell r="AH18">
            <v>122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58</v>
          </cell>
          <cell r="D19">
            <v>3414</v>
          </cell>
          <cell r="E19">
            <v>323</v>
          </cell>
          <cell r="F19">
            <v>68</v>
          </cell>
          <cell r="G19" t="str">
            <v>н</v>
          </cell>
          <cell r="H19">
            <v>0.35</v>
          </cell>
          <cell r="I19">
            <v>45</v>
          </cell>
          <cell r="J19">
            <v>364</v>
          </cell>
          <cell r="K19">
            <v>-41</v>
          </cell>
          <cell r="L19">
            <v>20</v>
          </cell>
          <cell r="M19">
            <v>30</v>
          </cell>
          <cell r="N19">
            <v>20</v>
          </cell>
          <cell r="O19">
            <v>0</v>
          </cell>
          <cell r="W19">
            <v>14.2</v>
          </cell>
          <cell r="Y19">
            <v>9.71830985915493</v>
          </cell>
          <cell r="AD19">
            <v>252</v>
          </cell>
          <cell r="AE19">
            <v>17.2</v>
          </cell>
          <cell r="AF19">
            <v>15</v>
          </cell>
          <cell r="AG19">
            <v>16.600000000000001</v>
          </cell>
          <cell r="AH19">
            <v>11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665</v>
          </cell>
          <cell r="D20">
            <v>2336</v>
          </cell>
          <cell r="E20">
            <v>327</v>
          </cell>
          <cell r="F20">
            <v>398</v>
          </cell>
          <cell r="G20">
            <v>0</v>
          </cell>
          <cell r="H20">
            <v>0.35</v>
          </cell>
          <cell r="I20">
            <v>45</v>
          </cell>
          <cell r="J20">
            <v>369</v>
          </cell>
          <cell r="K20">
            <v>-42</v>
          </cell>
          <cell r="L20">
            <v>80</v>
          </cell>
          <cell r="M20">
            <v>0</v>
          </cell>
          <cell r="N20">
            <v>0</v>
          </cell>
          <cell r="O20">
            <v>0</v>
          </cell>
          <cell r="W20">
            <v>51</v>
          </cell>
          <cell r="X20">
            <v>30</v>
          </cell>
          <cell r="Y20">
            <v>9.9607843137254903</v>
          </cell>
          <cell r="AD20">
            <v>72</v>
          </cell>
          <cell r="AE20">
            <v>127.2</v>
          </cell>
          <cell r="AF20">
            <v>112.2</v>
          </cell>
          <cell r="AG20">
            <v>83</v>
          </cell>
          <cell r="AH20">
            <v>42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555</v>
          </cell>
          <cell r="D21">
            <v>1905</v>
          </cell>
          <cell r="E21">
            <v>596</v>
          </cell>
          <cell r="F21">
            <v>335</v>
          </cell>
          <cell r="G21">
            <v>0</v>
          </cell>
          <cell r="H21">
            <v>0.35</v>
          </cell>
          <cell r="I21">
            <v>45</v>
          </cell>
          <cell r="J21">
            <v>650</v>
          </cell>
          <cell r="K21">
            <v>-54</v>
          </cell>
          <cell r="L21">
            <v>80</v>
          </cell>
          <cell r="M21">
            <v>400</v>
          </cell>
          <cell r="N21">
            <v>100</v>
          </cell>
          <cell r="O21">
            <v>80</v>
          </cell>
          <cell r="W21">
            <v>119.2</v>
          </cell>
          <cell r="X21">
            <v>100</v>
          </cell>
          <cell r="Y21">
            <v>9.1862416107382554</v>
          </cell>
          <cell r="AD21">
            <v>0</v>
          </cell>
          <cell r="AE21">
            <v>99</v>
          </cell>
          <cell r="AF21">
            <v>111.4</v>
          </cell>
          <cell r="AG21">
            <v>106.6</v>
          </cell>
          <cell r="AH21">
            <v>89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416.50099999999998</v>
          </cell>
          <cell r="D22">
            <v>720.96199999999999</v>
          </cell>
          <cell r="E22">
            <v>406.19200000000001</v>
          </cell>
          <cell r="F22">
            <v>301.19900000000001</v>
          </cell>
          <cell r="G22">
            <v>0</v>
          </cell>
          <cell r="H22">
            <v>1</v>
          </cell>
          <cell r="I22">
            <v>50</v>
          </cell>
          <cell r="J22">
            <v>400.58100000000002</v>
          </cell>
          <cell r="K22">
            <v>5.61099999999999</v>
          </cell>
          <cell r="L22">
            <v>100</v>
          </cell>
          <cell r="M22">
            <v>100</v>
          </cell>
          <cell r="N22">
            <v>100</v>
          </cell>
          <cell r="O22">
            <v>0</v>
          </cell>
          <cell r="W22">
            <v>81.238399999999999</v>
          </cell>
          <cell r="X22">
            <v>200</v>
          </cell>
          <cell r="Y22">
            <v>9.8623188049001467</v>
          </cell>
          <cell r="AD22">
            <v>0</v>
          </cell>
          <cell r="AE22">
            <v>89.255399999999995</v>
          </cell>
          <cell r="AF22">
            <v>82.89</v>
          </cell>
          <cell r="AG22">
            <v>79.959199999999996</v>
          </cell>
          <cell r="AH22">
            <v>86.963999999999999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3969.4949999999999</v>
          </cell>
          <cell r="D23">
            <v>4515.7070000000003</v>
          </cell>
          <cell r="E23">
            <v>4082.4319999999998</v>
          </cell>
          <cell r="F23">
            <v>4084.2350000000001</v>
          </cell>
          <cell r="G23">
            <v>0</v>
          </cell>
          <cell r="H23">
            <v>1</v>
          </cell>
          <cell r="I23">
            <v>50</v>
          </cell>
          <cell r="J23">
            <v>4317.3869999999997</v>
          </cell>
          <cell r="K23">
            <v>-234.95499999999993</v>
          </cell>
          <cell r="L23">
            <v>2300</v>
          </cell>
          <cell r="M23">
            <v>1000</v>
          </cell>
          <cell r="N23">
            <v>1700</v>
          </cell>
          <cell r="O23">
            <v>650</v>
          </cell>
          <cell r="W23">
            <v>816.4864</v>
          </cell>
          <cell r="X23">
            <v>1500</v>
          </cell>
          <cell r="Y23">
            <v>13.759243264799023</v>
          </cell>
          <cell r="AD23">
            <v>0</v>
          </cell>
          <cell r="AE23">
            <v>868.93700000000013</v>
          </cell>
          <cell r="AF23">
            <v>890.58140000000003</v>
          </cell>
          <cell r="AG23">
            <v>845.43700000000013</v>
          </cell>
          <cell r="AH23">
            <v>773.63099999999997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394.52100000000002</v>
          </cell>
          <cell r="D24">
            <v>458.20499999999998</v>
          </cell>
          <cell r="E24">
            <v>328.303</v>
          </cell>
          <cell r="F24">
            <v>86.222999999999999</v>
          </cell>
          <cell r="G24">
            <v>0</v>
          </cell>
          <cell r="H24">
            <v>1</v>
          </cell>
          <cell r="I24">
            <v>50</v>
          </cell>
          <cell r="J24">
            <v>329.89600000000002</v>
          </cell>
          <cell r="K24">
            <v>-1.5930000000000177</v>
          </cell>
          <cell r="L24">
            <v>80</v>
          </cell>
          <cell r="M24">
            <v>250</v>
          </cell>
          <cell r="N24">
            <v>100</v>
          </cell>
          <cell r="O24">
            <v>0</v>
          </cell>
          <cell r="W24">
            <v>65.660600000000002</v>
          </cell>
          <cell r="X24">
            <v>150</v>
          </cell>
          <cell r="Y24">
            <v>10.14646530796246</v>
          </cell>
          <cell r="AD24">
            <v>0</v>
          </cell>
          <cell r="AE24">
            <v>68.287400000000005</v>
          </cell>
          <cell r="AF24">
            <v>66.926000000000002</v>
          </cell>
          <cell r="AG24">
            <v>52.078599999999994</v>
          </cell>
          <cell r="AH24">
            <v>48.911000000000001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1028.9659999999999</v>
          </cell>
          <cell r="D25">
            <v>586.36199999999997</v>
          </cell>
          <cell r="E25">
            <v>1048.5809999999999</v>
          </cell>
          <cell r="F25">
            <v>486.49200000000002</v>
          </cell>
          <cell r="G25">
            <v>0</v>
          </cell>
          <cell r="H25">
            <v>1</v>
          </cell>
          <cell r="I25">
            <v>60</v>
          </cell>
          <cell r="J25">
            <v>1119.8409999999999</v>
          </cell>
          <cell r="K25">
            <v>-71.259999999999991</v>
          </cell>
          <cell r="L25">
            <v>250</v>
          </cell>
          <cell r="M25">
            <v>300</v>
          </cell>
          <cell r="N25">
            <v>300</v>
          </cell>
          <cell r="O25">
            <v>500</v>
          </cell>
          <cell r="W25">
            <v>209.71619999999999</v>
          </cell>
          <cell r="X25">
            <v>300</v>
          </cell>
          <cell r="Y25">
            <v>10.187539160064889</v>
          </cell>
          <cell r="AD25">
            <v>0</v>
          </cell>
          <cell r="AE25">
            <v>181.59399999999999</v>
          </cell>
          <cell r="AF25">
            <v>198.59719999999999</v>
          </cell>
          <cell r="AG25">
            <v>176.4058</v>
          </cell>
          <cell r="AH25">
            <v>133.613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536.18899999999996</v>
          </cell>
          <cell r="D26">
            <v>1272.433</v>
          </cell>
          <cell r="E26">
            <v>510.26799999999997</v>
          </cell>
          <cell r="F26">
            <v>457.38600000000002</v>
          </cell>
          <cell r="G26">
            <v>0</v>
          </cell>
          <cell r="H26">
            <v>1</v>
          </cell>
          <cell r="I26">
            <v>50</v>
          </cell>
          <cell r="J26">
            <v>502.197</v>
          </cell>
          <cell r="K26">
            <v>8.0709999999999695</v>
          </cell>
          <cell r="L26">
            <v>150</v>
          </cell>
          <cell r="M26">
            <v>100</v>
          </cell>
          <cell r="N26">
            <v>150</v>
          </cell>
          <cell r="O26">
            <v>0</v>
          </cell>
          <cell r="W26">
            <v>102.05359999999999</v>
          </cell>
          <cell r="X26">
            <v>150</v>
          </cell>
          <cell r="Y26">
            <v>9.871146142811229</v>
          </cell>
          <cell r="AD26">
            <v>0</v>
          </cell>
          <cell r="AE26">
            <v>113.7906</v>
          </cell>
          <cell r="AF26">
            <v>114.17819999999999</v>
          </cell>
          <cell r="AG26">
            <v>108.58160000000001</v>
          </cell>
          <cell r="AH26">
            <v>84.778999999999996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189.65899999999999</v>
          </cell>
          <cell r="D27">
            <v>142.565</v>
          </cell>
          <cell r="E27">
            <v>139.79599999999999</v>
          </cell>
          <cell r="F27">
            <v>185.459</v>
          </cell>
          <cell r="G27">
            <v>0</v>
          </cell>
          <cell r="H27">
            <v>1</v>
          </cell>
          <cell r="I27">
            <v>60</v>
          </cell>
          <cell r="J27">
            <v>141.57300000000001</v>
          </cell>
          <cell r="K27">
            <v>-1.7770000000000152</v>
          </cell>
          <cell r="L27">
            <v>50</v>
          </cell>
          <cell r="M27">
            <v>0</v>
          </cell>
          <cell r="N27">
            <v>20</v>
          </cell>
          <cell r="O27">
            <v>0</v>
          </cell>
          <cell r="W27">
            <v>27.959199999999999</v>
          </cell>
          <cell r="X27">
            <v>20</v>
          </cell>
          <cell r="Y27">
            <v>9.8521774585825064</v>
          </cell>
          <cell r="AD27">
            <v>0</v>
          </cell>
          <cell r="AE27">
            <v>47.7166</v>
          </cell>
          <cell r="AF27">
            <v>39.4818</v>
          </cell>
          <cell r="AG27">
            <v>36.874600000000001</v>
          </cell>
          <cell r="AH27">
            <v>13.095000000000001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156.238</v>
          </cell>
          <cell r="D28">
            <v>178.18</v>
          </cell>
          <cell r="E28">
            <v>136.95699999999999</v>
          </cell>
          <cell r="F28">
            <v>187.685</v>
          </cell>
          <cell r="G28">
            <v>0</v>
          </cell>
          <cell r="H28">
            <v>1</v>
          </cell>
          <cell r="I28">
            <v>60</v>
          </cell>
          <cell r="J28">
            <v>140.72800000000001</v>
          </cell>
          <cell r="K28">
            <v>-3.771000000000015</v>
          </cell>
          <cell r="L28">
            <v>50</v>
          </cell>
          <cell r="M28">
            <v>0</v>
          </cell>
          <cell r="N28">
            <v>30</v>
          </cell>
          <cell r="O28">
            <v>0</v>
          </cell>
          <cell r="W28">
            <v>27.391399999999997</v>
          </cell>
          <cell r="Y28">
            <v>9.7725928576122438</v>
          </cell>
          <cell r="AD28">
            <v>0</v>
          </cell>
          <cell r="AE28">
            <v>37.3384</v>
          </cell>
          <cell r="AF28">
            <v>34.625399999999999</v>
          </cell>
          <cell r="AG28">
            <v>36.417200000000001</v>
          </cell>
          <cell r="AH28">
            <v>25.664999999999999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329.57900000000001</v>
          </cell>
          <cell r="D29">
            <v>467.08499999999998</v>
          </cell>
          <cell r="E29">
            <v>358.452</v>
          </cell>
          <cell r="F29">
            <v>427.72699999999998</v>
          </cell>
          <cell r="G29">
            <v>0</v>
          </cell>
          <cell r="H29">
            <v>1</v>
          </cell>
          <cell r="I29">
            <v>60</v>
          </cell>
          <cell r="J29">
            <v>356.48599999999999</v>
          </cell>
          <cell r="K29">
            <v>1.9660000000000082</v>
          </cell>
          <cell r="L29">
            <v>120</v>
          </cell>
          <cell r="M29">
            <v>0</v>
          </cell>
          <cell r="N29">
            <v>80</v>
          </cell>
          <cell r="O29">
            <v>0</v>
          </cell>
          <cell r="W29">
            <v>71.690399999999997</v>
          </cell>
          <cell r="X29">
            <v>80</v>
          </cell>
          <cell r="Y29">
            <v>9.8719912289511562</v>
          </cell>
          <cell r="AD29">
            <v>0</v>
          </cell>
          <cell r="AE29">
            <v>104.69000000000001</v>
          </cell>
          <cell r="AF29">
            <v>84.138000000000005</v>
          </cell>
          <cell r="AG29">
            <v>91.228200000000001</v>
          </cell>
          <cell r="AH29">
            <v>59.508000000000003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128.196</v>
          </cell>
          <cell r="D30">
            <v>522.98299999999995</v>
          </cell>
          <cell r="E30">
            <v>104.74299999999999</v>
          </cell>
          <cell r="F30">
            <v>78.41</v>
          </cell>
          <cell r="G30">
            <v>0</v>
          </cell>
          <cell r="H30">
            <v>1</v>
          </cell>
          <cell r="I30">
            <v>30</v>
          </cell>
          <cell r="J30">
            <v>108.89400000000001</v>
          </cell>
          <cell r="K30">
            <v>-4.1510000000000105</v>
          </cell>
          <cell r="L30">
            <v>20</v>
          </cell>
          <cell r="M30">
            <v>10</v>
          </cell>
          <cell r="N30">
            <v>10</v>
          </cell>
          <cell r="O30">
            <v>0</v>
          </cell>
          <cell r="W30">
            <v>20.948599999999999</v>
          </cell>
          <cell r="X30">
            <v>50</v>
          </cell>
          <cell r="Y30">
            <v>8.0392007103099967</v>
          </cell>
          <cell r="AD30">
            <v>0</v>
          </cell>
          <cell r="AE30">
            <v>26.906799999999997</v>
          </cell>
          <cell r="AF30">
            <v>27.638799999999996</v>
          </cell>
          <cell r="AG30">
            <v>25.5002</v>
          </cell>
          <cell r="AH30">
            <v>20.82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106.846</v>
          </cell>
          <cell r="D31">
            <v>92.975999999999999</v>
          </cell>
          <cell r="E31">
            <v>84.32</v>
          </cell>
          <cell r="F31">
            <v>20.117999999999999</v>
          </cell>
          <cell r="G31" t="str">
            <v>н</v>
          </cell>
          <cell r="H31">
            <v>1</v>
          </cell>
          <cell r="I31">
            <v>30</v>
          </cell>
          <cell r="J31">
            <v>112.223</v>
          </cell>
          <cell r="K31">
            <v>-27.903000000000006</v>
          </cell>
          <cell r="L31">
            <v>20</v>
          </cell>
          <cell r="M31">
            <v>30</v>
          </cell>
          <cell r="N31">
            <v>30</v>
          </cell>
          <cell r="O31">
            <v>30</v>
          </cell>
          <cell r="W31">
            <v>16.863999999999997</v>
          </cell>
          <cell r="X31">
            <v>20</v>
          </cell>
          <cell r="Y31">
            <v>8.9016840607210632</v>
          </cell>
          <cell r="AD31">
            <v>0</v>
          </cell>
          <cell r="AE31">
            <v>23.135400000000001</v>
          </cell>
          <cell r="AF31">
            <v>27.1676</v>
          </cell>
          <cell r="AG31">
            <v>15.894200000000001</v>
          </cell>
          <cell r="AH31">
            <v>10.88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624.88400000000001</v>
          </cell>
          <cell r="D32">
            <v>992.48699999999997</v>
          </cell>
          <cell r="E32">
            <v>916.96900000000005</v>
          </cell>
          <cell r="F32">
            <v>666.28499999999997</v>
          </cell>
          <cell r="G32">
            <v>0</v>
          </cell>
          <cell r="H32">
            <v>1</v>
          </cell>
          <cell r="I32">
            <v>30</v>
          </cell>
          <cell r="J32">
            <v>950.00300000000004</v>
          </cell>
          <cell r="K32">
            <v>-33.033999999999992</v>
          </cell>
          <cell r="L32">
            <v>200</v>
          </cell>
          <cell r="M32">
            <v>100</v>
          </cell>
          <cell r="N32">
            <v>200</v>
          </cell>
          <cell r="O32">
            <v>0</v>
          </cell>
          <cell r="W32">
            <v>183.3938</v>
          </cell>
          <cell r="X32">
            <v>300</v>
          </cell>
          <cell r="Y32">
            <v>7.9952811927120759</v>
          </cell>
          <cell r="AD32">
            <v>0</v>
          </cell>
          <cell r="AE32">
            <v>223.13820000000001</v>
          </cell>
          <cell r="AF32">
            <v>196.8886</v>
          </cell>
          <cell r="AG32">
            <v>197.6454</v>
          </cell>
          <cell r="AH32">
            <v>183.93299999999999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32.881</v>
          </cell>
          <cell r="D33">
            <v>122.39700000000001</v>
          </cell>
          <cell r="E33">
            <v>72.001000000000005</v>
          </cell>
          <cell r="F33">
            <v>30.016999999999999</v>
          </cell>
          <cell r="G33">
            <v>0</v>
          </cell>
          <cell r="H33">
            <v>1</v>
          </cell>
          <cell r="I33">
            <v>40</v>
          </cell>
          <cell r="J33">
            <v>90.808999999999997</v>
          </cell>
          <cell r="K33">
            <v>-18.807999999999993</v>
          </cell>
          <cell r="L33">
            <v>30</v>
          </cell>
          <cell r="M33">
            <v>0</v>
          </cell>
          <cell r="N33">
            <v>0</v>
          </cell>
          <cell r="O33">
            <v>0</v>
          </cell>
          <cell r="W33">
            <v>14.400200000000002</v>
          </cell>
          <cell r="X33">
            <v>70</v>
          </cell>
          <cell r="Y33">
            <v>9.0288329328759307</v>
          </cell>
          <cell r="AD33">
            <v>0</v>
          </cell>
          <cell r="AE33">
            <v>8.6257999999999999</v>
          </cell>
          <cell r="AF33">
            <v>10.2348</v>
          </cell>
          <cell r="AG33">
            <v>15.1106</v>
          </cell>
          <cell r="AH33">
            <v>41.575000000000003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97.03</v>
          </cell>
          <cell r="D34">
            <v>86.278999999999996</v>
          </cell>
          <cell r="E34">
            <v>119.49299999999999</v>
          </cell>
          <cell r="F34">
            <v>57.320999999999998</v>
          </cell>
          <cell r="G34" t="str">
            <v>н</v>
          </cell>
          <cell r="H34">
            <v>1</v>
          </cell>
          <cell r="I34">
            <v>35</v>
          </cell>
          <cell r="J34">
            <v>147.5</v>
          </cell>
          <cell r="K34">
            <v>-28.007000000000005</v>
          </cell>
          <cell r="L34">
            <v>40</v>
          </cell>
          <cell r="M34">
            <v>0</v>
          </cell>
          <cell r="N34">
            <v>30</v>
          </cell>
          <cell r="O34">
            <v>0</v>
          </cell>
          <cell r="W34">
            <v>23.898599999999998</v>
          </cell>
          <cell r="X34">
            <v>90</v>
          </cell>
          <cell r="Y34">
            <v>9.0934615416802664</v>
          </cell>
          <cell r="AD34">
            <v>0</v>
          </cell>
          <cell r="AE34">
            <v>19.5198</v>
          </cell>
          <cell r="AF34">
            <v>19.4924</v>
          </cell>
          <cell r="AG34">
            <v>21.780799999999999</v>
          </cell>
          <cell r="AH34">
            <v>56.835000000000001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102.173</v>
          </cell>
          <cell r="D35">
            <v>37.326000000000001</v>
          </cell>
          <cell r="E35">
            <v>40.35</v>
          </cell>
          <cell r="F35">
            <v>96.459000000000003</v>
          </cell>
          <cell r="G35">
            <v>0</v>
          </cell>
          <cell r="H35">
            <v>1</v>
          </cell>
          <cell r="I35">
            <v>30</v>
          </cell>
          <cell r="J35">
            <v>123.655</v>
          </cell>
          <cell r="K35">
            <v>-83.305000000000007</v>
          </cell>
          <cell r="L35">
            <v>10</v>
          </cell>
          <cell r="M35">
            <v>0</v>
          </cell>
          <cell r="N35">
            <v>0</v>
          </cell>
          <cell r="O35">
            <v>0</v>
          </cell>
          <cell r="W35">
            <v>8.07</v>
          </cell>
          <cell r="X35">
            <v>30</v>
          </cell>
          <cell r="Y35">
            <v>16.909417596034697</v>
          </cell>
          <cell r="AD35">
            <v>0</v>
          </cell>
          <cell r="AE35">
            <v>14.315000000000001</v>
          </cell>
          <cell r="AF35">
            <v>11.029</v>
          </cell>
          <cell r="AG35">
            <v>13.180199999999999</v>
          </cell>
          <cell r="AH35">
            <v>2.69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45.874000000000002</v>
          </cell>
          <cell r="D36">
            <v>0.90600000000000003</v>
          </cell>
          <cell r="E36">
            <v>16.273</v>
          </cell>
          <cell r="F36">
            <v>28.695</v>
          </cell>
          <cell r="G36" t="str">
            <v>н</v>
          </cell>
          <cell r="H36">
            <v>1</v>
          </cell>
          <cell r="I36">
            <v>45</v>
          </cell>
          <cell r="J36">
            <v>39.1</v>
          </cell>
          <cell r="K36">
            <v>-22.827000000000002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  <cell r="W36">
            <v>3.2545999999999999</v>
          </cell>
          <cell r="X36">
            <v>10</v>
          </cell>
          <cell r="Y36">
            <v>14.961900079886929</v>
          </cell>
          <cell r="AD36">
            <v>0</v>
          </cell>
          <cell r="AE36">
            <v>8.2938000000000009</v>
          </cell>
          <cell r="AF36">
            <v>7.0842000000000001</v>
          </cell>
          <cell r="AG36">
            <v>5.2548000000000004</v>
          </cell>
          <cell r="AH36">
            <v>1.8120000000000001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15.268000000000001</v>
          </cell>
          <cell r="D37">
            <v>3.59</v>
          </cell>
          <cell r="E37">
            <v>2.1539999999999999</v>
          </cell>
          <cell r="F37">
            <v>12.396000000000001</v>
          </cell>
          <cell r="G37" t="str">
            <v>н</v>
          </cell>
          <cell r="H37">
            <v>1</v>
          </cell>
          <cell r="I37">
            <v>45</v>
          </cell>
          <cell r="J37">
            <v>45.25</v>
          </cell>
          <cell r="K37">
            <v>-43.096000000000004</v>
          </cell>
          <cell r="L37">
            <v>20</v>
          </cell>
          <cell r="M37">
            <v>0</v>
          </cell>
          <cell r="N37">
            <v>0</v>
          </cell>
          <cell r="O37">
            <v>0</v>
          </cell>
          <cell r="W37">
            <v>0.43079999999999996</v>
          </cell>
          <cell r="X37">
            <v>10</v>
          </cell>
          <cell r="Y37">
            <v>98.412256267409475</v>
          </cell>
          <cell r="AD37">
            <v>0</v>
          </cell>
          <cell r="AE37">
            <v>9.4754000000000005</v>
          </cell>
          <cell r="AF37">
            <v>9.1864000000000008</v>
          </cell>
          <cell r="AG37">
            <v>6.3945999999999996</v>
          </cell>
          <cell r="AH37">
            <v>0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62.853000000000002</v>
          </cell>
          <cell r="D38">
            <v>17.190999999999999</v>
          </cell>
          <cell r="E38">
            <v>27.3</v>
          </cell>
          <cell r="F38">
            <v>49.103999999999999</v>
          </cell>
          <cell r="G38" t="str">
            <v>н</v>
          </cell>
          <cell r="H38">
            <v>1</v>
          </cell>
          <cell r="I38">
            <v>45</v>
          </cell>
          <cell r="J38">
            <v>53.853000000000002</v>
          </cell>
          <cell r="K38">
            <v>-26.553000000000001</v>
          </cell>
          <cell r="L38">
            <v>0</v>
          </cell>
          <cell r="M38">
            <v>20</v>
          </cell>
          <cell r="N38">
            <v>10</v>
          </cell>
          <cell r="O38">
            <v>0</v>
          </cell>
          <cell r="W38">
            <v>5.46</v>
          </cell>
          <cell r="Y38">
            <v>14.487912087912088</v>
          </cell>
          <cell r="AD38">
            <v>0</v>
          </cell>
          <cell r="AE38">
            <v>5.8235999999999999</v>
          </cell>
          <cell r="AF38">
            <v>9.2989999999999995</v>
          </cell>
          <cell r="AG38">
            <v>7.0609999999999999</v>
          </cell>
          <cell r="AH38">
            <v>4.55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1525</v>
          </cell>
          <cell r="D39">
            <v>1428</v>
          </cell>
          <cell r="E39">
            <v>942</v>
          </cell>
          <cell r="F39">
            <v>870</v>
          </cell>
          <cell r="G39" t="str">
            <v>бнмарт</v>
          </cell>
          <cell r="H39">
            <v>0.35</v>
          </cell>
          <cell r="I39">
            <v>40</v>
          </cell>
          <cell r="J39">
            <v>968</v>
          </cell>
          <cell r="K39">
            <v>-26</v>
          </cell>
          <cell r="L39">
            <v>300</v>
          </cell>
          <cell r="M39">
            <v>500</v>
          </cell>
          <cell r="N39">
            <v>800</v>
          </cell>
          <cell r="O39">
            <v>0</v>
          </cell>
          <cell r="W39">
            <v>188.4</v>
          </cell>
          <cell r="X39">
            <v>1000</v>
          </cell>
          <cell r="Y39">
            <v>18.418259023354565</v>
          </cell>
          <cell r="AD39">
            <v>0</v>
          </cell>
          <cell r="AE39">
            <v>267.60000000000002</v>
          </cell>
          <cell r="AF39">
            <v>194.2</v>
          </cell>
          <cell r="AG39">
            <v>177.4</v>
          </cell>
          <cell r="AH39">
            <v>231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2399</v>
          </cell>
          <cell r="D40">
            <v>3228</v>
          </cell>
          <cell r="E40">
            <v>3761</v>
          </cell>
          <cell r="F40">
            <v>1787</v>
          </cell>
          <cell r="G40">
            <v>0</v>
          </cell>
          <cell r="H40">
            <v>0.4</v>
          </cell>
          <cell r="I40">
            <v>40</v>
          </cell>
          <cell r="J40">
            <v>3865</v>
          </cell>
          <cell r="K40">
            <v>-104</v>
          </cell>
          <cell r="L40">
            <v>600</v>
          </cell>
          <cell r="M40">
            <v>500</v>
          </cell>
          <cell r="N40">
            <v>700</v>
          </cell>
          <cell r="O40">
            <v>200</v>
          </cell>
          <cell r="W40">
            <v>491.8</v>
          </cell>
          <cell r="X40">
            <v>1100</v>
          </cell>
          <cell r="Y40">
            <v>9.9369662464416422</v>
          </cell>
          <cell r="AD40">
            <v>1302</v>
          </cell>
          <cell r="AE40">
            <v>578.4</v>
          </cell>
          <cell r="AF40">
            <v>520.6</v>
          </cell>
          <cell r="AG40">
            <v>494</v>
          </cell>
          <cell r="AH40">
            <v>349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4588</v>
          </cell>
          <cell r="D41">
            <v>4708</v>
          </cell>
          <cell r="E41">
            <v>5812</v>
          </cell>
          <cell r="F41">
            <v>3390</v>
          </cell>
          <cell r="G41">
            <v>0</v>
          </cell>
          <cell r="H41">
            <v>0.45</v>
          </cell>
          <cell r="I41">
            <v>45</v>
          </cell>
          <cell r="J41">
            <v>5875</v>
          </cell>
          <cell r="K41">
            <v>-63</v>
          </cell>
          <cell r="L41">
            <v>700</v>
          </cell>
          <cell r="M41">
            <v>1300</v>
          </cell>
          <cell r="N41">
            <v>1200</v>
          </cell>
          <cell r="O41">
            <v>0</v>
          </cell>
          <cell r="W41">
            <v>838.4</v>
          </cell>
          <cell r="X41">
            <v>1000</v>
          </cell>
          <cell r="Y41">
            <v>9.0529580152671763</v>
          </cell>
          <cell r="AD41">
            <v>1620</v>
          </cell>
          <cell r="AE41">
            <v>923</v>
          </cell>
          <cell r="AF41">
            <v>1013</v>
          </cell>
          <cell r="AG41">
            <v>948.2</v>
          </cell>
          <cell r="AH41">
            <v>898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316.346</v>
          </cell>
          <cell r="D42">
            <v>668.55600000000004</v>
          </cell>
          <cell r="E42">
            <v>427.69600000000003</v>
          </cell>
          <cell r="F42">
            <v>505.07600000000002</v>
          </cell>
          <cell r="G42">
            <v>0</v>
          </cell>
          <cell r="H42">
            <v>1</v>
          </cell>
          <cell r="I42">
            <v>40</v>
          </cell>
          <cell r="J42">
            <v>450.87599999999998</v>
          </cell>
          <cell r="K42">
            <v>-23.17999999999995</v>
          </cell>
          <cell r="L42">
            <v>120</v>
          </cell>
          <cell r="M42">
            <v>50</v>
          </cell>
          <cell r="N42">
            <v>150</v>
          </cell>
          <cell r="O42">
            <v>0</v>
          </cell>
          <cell r="W42">
            <v>85.539200000000008</v>
          </cell>
          <cell r="X42">
            <v>30</v>
          </cell>
          <cell r="Y42">
            <v>9.9963057872881667</v>
          </cell>
          <cell r="AD42">
            <v>0</v>
          </cell>
          <cell r="AE42">
            <v>110.4432</v>
          </cell>
          <cell r="AF42">
            <v>90.7714</v>
          </cell>
          <cell r="AG42">
            <v>109.0848</v>
          </cell>
          <cell r="AH42">
            <v>48.84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2534</v>
          </cell>
          <cell r="D43">
            <v>21</v>
          </cell>
          <cell r="E43">
            <v>608</v>
          </cell>
          <cell r="F43">
            <v>1936</v>
          </cell>
          <cell r="G43">
            <v>0</v>
          </cell>
          <cell r="H43">
            <v>0.1</v>
          </cell>
          <cell r="I43">
            <v>730</v>
          </cell>
          <cell r="J43">
            <v>621</v>
          </cell>
          <cell r="K43">
            <v>-13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W43">
            <v>121.6</v>
          </cell>
          <cell r="Y43">
            <v>15.921052631578949</v>
          </cell>
          <cell r="AD43">
            <v>0</v>
          </cell>
          <cell r="AE43">
            <v>144.19999999999999</v>
          </cell>
          <cell r="AF43">
            <v>107.8</v>
          </cell>
          <cell r="AG43">
            <v>105.8</v>
          </cell>
          <cell r="AH43">
            <v>57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1049.4659999999999</v>
          </cell>
          <cell r="D44">
            <v>743</v>
          </cell>
          <cell r="E44">
            <v>946</v>
          </cell>
          <cell r="F44">
            <v>807.46600000000001</v>
          </cell>
          <cell r="G44">
            <v>0</v>
          </cell>
          <cell r="H44">
            <v>0.35</v>
          </cell>
          <cell r="I44">
            <v>40</v>
          </cell>
          <cell r="J44">
            <v>1000</v>
          </cell>
          <cell r="K44">
            <v>-54</v>
          </cell>
          <cell r="L44">
            <v>200</v>
          </cell>
          <cell r="M44">
            <v>200</v>
          </cell>
          <cell r="N44">
            <v>300</v>
          </cell>
          <cell r="O44">
            <v>0</v>
          </cell>
          <cell r="W44">
            <v>189.2</v>
          </cell>
          <cell r="X44">
            <v>300</v>
          </cell>
          <cell r="Y44">
            <v>9.5532029598308661</v>
          </cell>
          <cell r="AD44">
            <v>0</v>
          </cell>
          <cell r="AE44">
            <v>231.8</v>
          </cell>
          <cell r="AF44">
            <v>213.2</v>
          </cell>
          <cell r="AG44">
            <v>201.8</v>
          </cell>
          <cell r="AH44">
            <v>128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156.10400000000001</v>
          </cell>
          <cell r="D45">
            <v>356.56599999999997</v>
          </cell>
          <cell r="E45">
            <v>230.82300000000001</v>
          </cell>
          <cell r="F45">
            <v>267.27999999999997</v>
          </cell>
          <cell r="G45">
            <v>0</v>
          </cell>
          <cell r="H45">
            <v>1</v>
          </cell>
          <cell r="I45">
            <v>40</v>
          </cell>
          <cell r="J45">
            <v>243.07</v>
          </cell>
          <cell r="K45">
            <v>-12.246999999999986</v>
          </cell>
          <cell r="L45">
            <v>60</v>
          </cell>
          <cell r="M45">
            <v>20</v>
          </cell>
          <cell r="N45">
            <v>70</v>
          </cell>
          <cell r="O45">
            <v>0</v>
          </cell>
          <cell r="W45">
            <v>46.1646</v>
          </cell>
          <cell r="X45">
            <v>30</v>
          </cell>
          <cell r="Y45">
            <v>9.6888091741290943</v>
          </cell>
          <cell r="AD45">
            <v>0</v>
          </cell>
          <cell r="AE45">
            <v>57.785600000000002</v>
          </cell>
          <cell r="AF45">
            <v>49.640599999999999</v>
          </cell>
          <cell r="AG45">
            <v>57.969799999999999</v>
          </cell>
          <cell r="AH45">
            <v>40.808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1464</v>
          </cell>
          <cell r="D46">
            <v>1041</v>
          </cell>
          <cell r="E46">
            <v>1264</v>
          </cell>
          <cell r="F46">
            <v>1172</v>
          </cell>
          <cell r="G46">
            <v>0</v>
          </cell>
          <cell r="H46">
            <v>0.4</v>
          </cell>
          <cell r="I46">
            <v>35</v>
          </cell>
          <cell r="J46">
            <v>1345</v>
          </cell>
          <cell r="K46">
            <v>-81</v>
          </cell>
          <cell r="L46">
            <v>300</v>
          </cell>
          <cell r="M46">
            <v>0</v>
          </cell>
          <cell r="N46">
            <v>200</v>
          </cell>
          <cell r="O46">
            <v>200</v>
          </cell>
          <cell r="W46">
            <v>252.8</v>
          </cell>
          <cell r="X46">
            <v>500</v>
          </cell>
          <cell r="Y46">
            <v>9.3829113924050631</v>
          </cell>
          <cell r="AD46">
            <v>0</v>
          </cell>
          <cell r="AE46">
            <v>284</v>
          </cell>
          <cell r="AF46">
            <v>299.39999999999998</v>
          </cell>
          <cell r="AG46">
            <v>286.60000000000002</v>
          </cell>
          <cell r="AH46">
            <v>214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2550</v>
          </cell>
          <cell r="D47">
            <v>3470</v>
          </cell>
          <cell r="E47">
            <v>2291</v>
          </cell>
          <cell r="F47">
            <v>2050</v>
          </cell>
          <cell r="G47" t="str">
            <v>оконч</v>
          </cell>
          <cell r="H47">
            <v>0.4</v>
          </cell>
          <cell r="I47">
            <v>40</v>
          </cell>
          <cell r="J47">
            <v>1955</v>
          </cell>
          <cell r="K47">
            <v>336</v>
          </cell>
          <cell r="L47">
            <v>500</v>
          </cell>
          <cell r="M47">
            <v>0</v>
          </cell>
          <cell r="N47">
            <v>300</v>
          </cell>
          <cell r="O47">
            <v>0</v>
          </cell>
          <cell r="W47">
            <v>458.2</v>
          </cell>
          <cell r="X47">
            <v>600</v>
          </cell>
          <cell r="Y47">
            <v>7.5294631165429946</v>
          </cell>
          <cell r="AD47">
            <v>0</v>
          </cell>
          <cell r="AE47">
            <v>559.4</v>
          </cell>
          <cell r="AF47">
            <v>567.6</v>
          </cell>
          <cell r="AG47">
            <v>501</v>
          </cell>
          <cell r="AH47">
            <v>370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79.873000000000005</v>
          </cell>
          <cell r="D48">
            <v>96.403000000000006</v>
          </cell>
          <cell r="E48">
            <v>76.884</v>
          </cell>
          <cell r="F48">
            <v>97.921999999999997</v>
          </cell>
          <cell r="G48" t="str">
            <v>лид, я</v>
          </cell>
          <cell r="H48">
            <v>1</v>
          </cell>
          <cell r="I48">
            <v>40</v>
          </cell>
          <cell r="J48">
            <v>75.991</v>
          </cell>
          <cell r="K48">
            <v>0.89300000000000068</v>
          </cell>
          <cell r="L48">
            <v>30</v>
          </cell>
          <cell r="M48">
            <v>0</v>
          </cell>
          <cell r="N48">
            <v>30</v>
          </cell>
          <cell r="O48">
            <v>0</v>
          </cell>
          <cell r="W48">
            <v>15.376799999999999</v>
          </cell>
          <cell r="Y48">
            <v>10.270147234795276</v>
          </cell>
          <cell r="AD48">
            <v>0</v>
          </cell>
          <cell r="AE48">
            <v>20.1188</v>
          </cell>
          <cell r="AF48">
            <v>17.628</v>
          </cell>
          <cell r="AG48">
            <v>20.6464</v>
          </cell>
          <cell r="AH48">
            <v>15.365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175.404</v>
          </cell>
          <cell r="D49">
            <v>327.88499999999999</v>
          </cell>
          <cell r="E49">
            <v>181.77799999999999</v>
          </cell>
          <cell r="F49">
            <v>313.54399999999998</v>
          </cell>
          <cell r="G49" t="str">
            <v>оконч</v>
          </cell>
          <cell r="H49">
            <v>1</v>
          </cell>
          <cell r="I49">
            <v>40</v>
          </cell>
          <cell r="J49">
            <v>187.619</v>
          </cell>
          <cell r="K49">
            <v>-5.8410000000000082</v>
          </cell>
          <cell r="L49">
            <v>50</v>
          </cell>
          <cell r="M49">
            <v>0</v>
          </cell>
          <cell r="N49">
            <v>20</v>
          </cell>
          <cell r="O49">
            <v>0</v>
          </cell>
          <cell r="W49">
            <v>36.355599999999995</v>
          </cell>
          <cell r="Y49">
            <v>10.549791503922368</v>
          </cell>
          <cell r="AD49">
            <v>0</v>
          </cell>
          <cell r="AE49">
            <v>64.356999999999999</v>
          </cell>
          <cell r="AF49">
            <v>41.809199999999997</v>
          </cell>
          <cell r="AG49">
            <v>54.758600000000001</v>
          </cell>
          <cell r="AH49">
            <v>26.1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1066</v>
          </cell>
          <cell r="D50">
            <v>616</v>
          </cell>
          <cell r="E50">
            <v>982</v>
          </cell>
          <cell r="F50">
            <v>683</v>
          </cell>
          <cell r="G50" t="str">
            <v>лид, я</v>
          </cell>
          <cell r="H50">
            <v>0.35</v>
          </cell>
          <cell r="I50">
            <v>40</v>
          </cell>
          <cell r="J50">
            <v>1000</v>
          </cell>
          <cell r="K50">
            <v>-18</v>
          </cell>
          <cell r="L50">
            <v>250</v>
          </cell>
          <cell r="M50">
            <v>200</v>
          </cell>
          <cell r="N50">
            <v>300</v>
          </cell>
          <cell r="O50">
            <v>0</v>
          </cell>
          <cell r="W50">
            <v>196.4</v>
          </cell>
          <cell r="X50">
            <v>500</v>
          </cell>
          <cell r="Y50">
            <v>9.8421588594704676</v>
          </cell>
          <cell r="AD50">
            <v>0</v>
          </cell>
          <cell r="AE50">
            <v>246.6</v>
          </cell>
          <cell r="AF50">
            <v>219</v>
          </cell>
          <cell r="AG50">
            <v>196.4</v>
          </cell>
          <cell r="AH50">
            <v>186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1411</v>
          </cell>
          <cell r="D51">
            <v>1366</v>
          </cell>
          <cell r="E51">
            <v>1365</v>
          </cell>
          <cell r="F51">
            <v>1355</v>
          </cell>
          <cell r="G51" t="str">
            <v>неакк</v>
          </cell>
          <cell r="H51">
            <v>0.35</v>
          </cell>
          <cell r="I51">
            <v>40</v>
          </cell>
          <cell r="J51">
            <v>1405</v>
          </cell>
          <cell r="K51">
            <v>-40</v>
          </cell>
          <cell r="L51">
            <v>300</v>
          </cell>
          <cell r="M51">
            <v>0</v>
          </cell>
          <cell r="N51">
            <v>450</v>
          </cell>
          <cell r="O51">
            <v>0</v>
          </cell>
          <cell r="W51">
            <v>273</v>
          </cell>
          <cell r="X51">
            <v>500</v>
          </cell>
          <cell r="Y51">
            <v>9.542124542124542</v>
          </cell>
          <cell r="AD51">
            <v>0</v>
          </cell>
          <cell r="AE51">
            <v>355.8</v>
          </cell>
          <cell r="AF51">
            <v>323.60000000000002</v>
          </cell>
          <cell r="AG51">
            <v>310.39999999999998</v>
          </cell>
          <cell r="AH51">
            <v>228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892</v>
          </cell>
          <cell r="D52">
            <v>695</v>
          </cell>
          <cell r="E52">
            <v>885</v>
          </cell>
          <cell r="F52">
            <v>681</v>
          </cell>
          <cell r="G52">
            <v>0</v>
          </cell>
          <cell r="H52">
            <v>0.4</v>
          </cell>
          <cell r="I52">
            <v>35</v>
          </cell>
          <cell r="J52">
            <v>905</v>
          </cell>
          <cell r="K52">
            <v>-20</v>
          </cell>
          <cell r="L52">
            <v>180</v>
          </cell>
          <cell r="M52">
            <v>150</v>
          </cell>
          <cell r="N52">
            <v>220</v>
          </cell>
          <cell r="O52">
            <v>100</v>
          </cell>
          <cell r="W52">
            <v>177</v>
          </cell>
          <cell r="X52">
            <v>360</v>
          </cell>
          <cell r="Y52">
            <v>9.5536723163841799</v>
          </cell>
          <cell r="AD52">
            <v>0</v>
          </cell>
          <cell r="AE52">
            <v>220</v>
          </cell>
          <cell r="AF52">
            <v>210.8</v>
          </cell>
          <cell r="AG52">
            <v>183.4</v>
          </cell>
          <cell r="AH52">
            <v>122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466.53199999999998</v>
          </cell>
          <cell r="D53">
            <v>768.62599999999998</v>
          </cell>
          <cell r="E53">
            <v>684</v>
          </cell>
          <cell r="F53">
            <v>426</v>
          </cell>
          <cell r="G53" t="str">
            <v>оконч</v>
          </cell>
          <cell r="H53">
            <v>1</v>
          </cell>
          <cell r="I53">
            <v>50</v>
          </cell>
          <cell r="J53">
            <v>187.79900000000001</v>
          </cell>
          <cell r="K53">
            <v>496.20100000000002</v>
          </cell>
          <cell r="L53">
            <v>220</v>
          </cell>
          <cell r="M53">
            <v>50</v>
          </cell>
          <cell r="N53">
            <v>50</v>
          </cell>
          <cell r="O53">
            <v>0</v>
          </cell>
          <cell r="W53">
            <v>136.80000000000001</v>
          </cell>
          <cell r="X53">
            <v>200</v>
          </cell>
          <cell r="Y53">
            <v>6.9152046783625725</v>
          </cell>
          <cell r="AD53">
            <v>0</v>
          </cell>
          <cell r="AE53">
            <v>118</v>
          </cell>
          <cell r="AF53">
            <v>116.2</v>
          </cell>
          <cell r="AG53">
            <v>139.6</v>
          </cell>
          <cell r="AH53">
            <v>28.097999999999999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699.15300000000002</v>
          </cell>
          <cell r="D54">
            <v>462.779</v>
          </cell>
          <cell r="E54">
            <v>676.00900000000001</v>
          </cell>
          <cell r="F54">
            <v>465.37900000000002</v>
          </cell>
          <cell r="G54" t="str">
            <v>н</v>
          </cell>
          <cell r="H54">
            <v>1</v>
          </cell>
          <cell r="I54">
            <v>50</v>
          </cell>
          <cell r="J54">
            <v>678.93899999999996</v>
          </cell>
          <cell r="K54">
            <v>-2.92999999999995</v>
          </cell>
          <cell r="L54">
            <v>200</v>
          </cell>
          <cell r="M54">
            <v>250</v>
          </cell>
          <cell r="N54">
            <v>200</v>
          </cell>
          <cell r="O54">
            <v>0</v>
          </cell>
          <cell r="W54">
            <v>135.20179999999999</v>
          </cell>
          <cell r="X54">
            <v>250</v>
          </cell>
          <cell r="Y54">
            <v>10.098822648810888</v>
          </cell>
          <cell r="AD54">
            <v>0</v>
          </cell>
          <cell r="AE54">
            <v>127.4008</v>
          </cell>
          <cell r="AF54">
            <v>141.4376</v>
          </cell>
          <cell r="AG54">
            <v>128.34780000000001</v>
          </cell>
          <cell r="AH54">
            <v>119.267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85.344999999999999</v>
          </cell>
          <cell r="D55">
            <v>7.51</v>
          </cell>
          <cell r="E55">
            <v>60.487000000000002</v>
          </cell>
          <cell r="F55">
            <v>26.36</v>
          </cell>
          <cell r="G55">
            <v>0</v>
          </cell>
          <cell r="H55">
            <v>1</v>
          </cell>
          <cell r="I55">
            <v>50</v>
          </cell>
          <cell r="J55">
            <v>69.102000000000004</v>
          </cell>
          <cell r="K55">
            <v>-8.615000000000002</v>
          </cell>
          <cell r="L55">
            <v>0</v>
          </cell>
          <cell r="M55">
            <v>30</v>
          </cell>
          <cell r="N55">
            <v>50</v>
          </cell>
          <cell r="O55">
            <v>0</v>
          </cell>
          <cell r="W55">
            <v>12.0974</v>
          </cell>
          <cell r="X55">
            <v>10</v>
          </cell>
          <cell r="Y55">
            <v>9.6185957313141657</v>
          </cell>
          <cell r="AD55">
            <v>0</v>
          </cell>
          <cell r="AE55">
            <v>14.4162</v>
          </cell>
          <cell r="AF55">
            <v>13.2096</v>
          </cell>
          <cell r="AG55">
            <v>8.7116000000000007</v>
          </cell>
          <cell r="AH55">
            <v>1.502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2912.5329999999999</v>
          </cell>
          <cell r="D56">
            <v>2694.5010000000002</v>
          </cell>
          <cell r="E56">
            <v>2997.9490000000001</v>
          </cell>
          <cell r="F56">
            <v>2534.482</v>
          </cell>
          <cell r="G56">
            <v>0</v>
          </cell>
          <cell r="H56">
            <v>1</v>
          </cell>
          <cell r="I56">
            <v>40</v>
          </cell>
          <cell r="J56">
            <v>3029.9520000000002</v>
          </cell>
          <cell r="K56">
            <v>-32.003000000000156</v>
          </cell>
          <cell r="L56">
            <v>1000</v>
          </cell>
          <cell r="M56">
            <v>300</v>
          </cell>
          <cell r="N56">
            <v>500</v>
          </cell>
          <cell r="O56">
            <v>0</v>
          </cell>
          <cell r="W56">
            <v>599.58979999999997</v>
          </cell>
          <cell r="X56">
            <v>950</v>
          </cell>
          <cell r="Y56">
            <v>8.8134954930854406</v>
          </cell>
          <cell r="AD56">
            <v>0</v>
          </cell>
          <cell r="AE56">
            <v>646.14859999999999</v>
          </cell>
          <cell r="AF56">
            <v>709.03140000000008</v>
          </cell>
          <cell r="AG56">
            <v>724.25940000000003</v>
          </cell>
          <cell r="AH56">
            <v>733.09699999999998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2347</v>
          </cell>
          <cell r="D57">
            <v>5396</v>
          </cell>
          <cell r="E57">
            <v>5640</v>
          </cell>
          <cell r="F57">
            <v>1981</v>
          </cell>
          <cell r="G57" t="str">
            <v>оконч</v>
          </cell>
          <cell r="H57">
            <v>0.45</v>
          </cell>
          <cell r="I57">
            <v>50</v>
          </cell>
          <cell r="J57">
            <v>5752</v>
          </cell>
          <cell r="K57">
            <v>-112</v>
          </cell>
          <cell r="L57">
            <v>800</v>
          </cell>
          <cell r="M57">
            <v>1000</v>
          </cell>
          <cell r="N57">
            <v>1000</v>
          </cell>
          <cell r="O57">
            <v>0</v>
          </cell>
          <cell r="W57">
            <v>666</v>
          </cell>
          <cell r="X57">
            <v>800</v>
          </cell>
          <cell r="Y57">
            <v>8.3798798798798799</v>
          </cell>
          <cell r="AD57">
            <v>2310</v>
          </cell>
          <cell r="AE57">
            <v>555.4</v>
          </cell>
          <cell r="AF57">
            <v>616.6</v>
          </cell>
          <cell r="AG57">
            <v>661.6</v>
          </cell>
          <cell r="AH57">
            <v>741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2654</v>
          </cell>
          <cell r="D58">
            <v>2991</v>
          </cell>
          <cell r="E58">
            <v>2822</v>
          </cell>
          <cell r="F58">
            <v>2762</v>
          </cell>
          <cell r="G58" t="str">
            <v>акяб</v>
          </cell>
          <cell r="H58">
            <v>0.45</v>
          </cell>
          <cell r="I58">
            <v>50</v>
          </cell>
          <cell r="J58">
            <v>2896</v>
          </cell>
          <cell r="K58">
            <v>-74</v>
          </cell>
          <cell r="L58">
            <v>1000</v>
          </cell>
          <cell r="M58">
            <v>1000</v>
          </cell>
          <cell r="N58">
            <v>800</v>
          </cell>
          <cell r="O58">
            <v>0</v>
          </cell>
          <cell r="W58">
            <v>544.4</v>
          </cell>
          <cell r="X58">
            <v>1000</v>
          </cell>
          <cell r="Y58">
            <v>12.053637031594416</v>
          </cell>
          <cell r="AD58">
            <v>100</v>
          </cell>
          <cell r="AE58">
            <v>621.4</v>
          </cell>
          <cell r="AF58">
            <v>601.4</v>
          </cell>
          <cell r="AG58">
            <v>582</v>
          </cell>
          <cell r="AH58">
            <v>467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1183</v>
          </cell>
          <cell r="D59">
            <v>536</v>
          </cell>
          <cell r="E59">
            <v>973</v>
          </cell>
          <cell r="F59">
            <v>725</v>
          </cell>
          <cell r="G59">
            <v>0</v>
          </cell>
          <cell r="H59">
            <v>0.45</v>
          </cell>
          <cell r="I59">
            <v>50</v>
          </cell>
          <cell r="J59">
            <v>989</v>
          </cell>
          <cell r="K59">
            <v>-16</v>
          </cell>
          <cell r="L59">
            <v>250</v>
          </cell>
          <cell r="M59">
            <v>200</v>
          </cell>
          <cell r="N59">
            <v>250</v>
          </cell>
          <cell r="O59">
            <v>0</v>
          </cell>
          <cell r="W59">
            <v>194.6</v>
          </cell>
          <cell r="X59">
            <v>500</v>
          </cell>
          <cell r="Y59">
            <v>9.8920863309352516</v>
          </cell>
          <cell r="AD59">
            <v>0</v>
          </cell>
          <cell r="AE59">
            <v>193</v>
          </cell>
          <cell r="AF59">
            <v>232.4</v>
          </cell>
          <cell r="AG59">
            <v>193</v>
          </cell>
          <cell r="AH59">
            <v>193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408</v>
          </cell>
          <cell r="D60">
            <v>232</v>
          </cell>
          <cell r="E60">
            <v>353</v>
          </cell>
          <cell r="F60">
            <v>282</v>
          </cell>
          <cell r="G60">
            <v>0</v>
          </cell>
          <cell r="H60">
            <v>0.4</v>
          </cell>
          <cell r="I60">
            <v>40</v>
          </cell>
          <cell r="J60">
            <v>361</v>
          </cell>
          <cell r="K60">
            <v>-8</v>
          </cell>
          <cell r="L60">
            <v>80</v>
          </cell>
          <cell r="M60">
            <v>50</v>
          </cell>
          <cell r="N60">
            <v>100</v>
          </cell>
          <cell r="O60">
            <v>50</v>
          </cell>
          <cell r="W60">
            <v>70.599999999999994</v>
          </cell>
          <cell r="X60">
            <v>120</v>
          </cell>
          <cell r="Y60">
            <v>9.6600566572237963</v>
          </cell>
          <cell r="AD60">
            <v>0</v>
          </cell>
          <cell r="AE60">
            <v>97</v>
          </cell>
          <cell r="AF60">
            <v>83.4</v>
          </cell>
          <cell r="AG60">
            <v>72.8</v>
          </cell>
          <cell r="AH60">
            <v>47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343</v>
          </cell>
          <cell r="D61">
            <v>149</v>
          </cell>
          <cell r="E61">
            <v>264</v>
          </cell>
          <cell r="F61">
            <v>215</v>
          </cell>
          <cell r="G61">
            <v>0</v>
          </cell>
          <cell r="H61">
            <v>0.4</v>
          </cell>
          <cell r="I61">
            <v>40</v>
          </cell>
          <cell r="J61">
            <v>277</v>
          </cell>
          <cell r="K61">
            <v>-13</v>
          </cell>
          <cell r="L61">
            <v>60</v>
          </cell>
          <cell r="M61">
            <v>30</v>
          </cell>
          <cell r="N61">
            <v>80</v>
          </cell>
          <cell r="O61">
            <v>40</v>
          </cell>
          <cell r="W61">
            <v>52.8</v>
          </cell>
          <cell r="X61">
            <v>100</v>
          </cell>
          <cell r="Y61">
            <v>9.9431818181818183</v>
          </cell>
          <cell r="AD61">
            <v>0</v>
          </cell>
          <cell r="AE61">
            <v>64</v>
          </cell>
          <cell r="AF61">
            <v>64.8</v>
          </cell>
          <cell r="AG61">
            <v>55.2</v>
          </cell>
          <cell r="AH61">
            <v>23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1081.9670000000001</v>
          </cell>
          <cell r="D62">
            <v>703.77099999999996</v>
          </cell>
          <cell r="E62">
            <v>838.12599999999998</v>
          </cell>
          <cell r="F62">
            <v>528.50300000000004</v>
          </cell>
          <cell r="G62" t="str">
            <v>оконч</v>
          </cell>
          <cell r="H62">
            <v>1</v>
          </cell>
          <cell r="I62">
            <v>50</v>
          </cell>
          <cell r="J62">
            <v>873.13</v>
          </cell>
          <cell r="K62">
            <v>-35.004000000000019</v>
          </cell>
          <cell r="L62">
            <v>200</v>
          </cell>
          <cell r="M62">
            <v>400</v>
          </cell>
          <cell r="N62">
            <v>200</v>
          </cell>
          <cell r="O62">
            <v>0</v>
          </cell>
          <cell r="W62">
            <v>167.62520000000001</v>
          </cell>
          <cell r="X62">
            <v>350</v>
          </cell>
          <cell r="Y62">
            <v>10.013428768466794</v>
          </cell>
          <cell r="AD62">
            <v>0</v>
          </cell>
          <cell r="AE62">
            <v>188.82419999999999</v>
          </cell>
          <cell r="AF62">
            <v>193.25719999999998</v>
          </cell>
          <cell r="AG62">
            <v>154.3562</v>
          </cell>
          <cell r="AH62">
            <v>146.435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1378</v>
          </cell>
          <cell r="D63">
            <v>27</v>
          </cell>
          <cell r="E63">
            <v>305</v>
          </cell>
          <cell r="F63">
            <v>1077</v>
          </cell>
          <cell r="G63">
            <v>0</v>
          </cell>
          <cell r="H63">
            <v>0.1</v>
          </cell>
          <cell r="I63">
            <v>730</v>
          </cell>
          <cell r="J63">
            <v>328</v>
          </cell>
          <cell r="K63">
            <v>-23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61</v>
          </cell>
          <cell r="Y63">
            <v>17.655737704918032</v>
          </cell>
          <cell r="AD63">
            <v>0</v>
          </cell>
          <cell r="AE63">
            <v>81.400000000000006</v>
          </cell>
          <cell r="AF63">
            <v>67.2</v>
          </cell>
          <cell r="AG63">
            <v>56</v>
          </cell>
          <cell r="AH63">
            <v>33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278.10199999999998</v>
          </cell>
          <cell r="D64">
            <v>136.916</v>
          </cell>
          <cell r="E64">
            <v>236.85499999999999</v>
          </cell>
          <cell r="F64">
            <v>168.636</v>
          </cell>
          <cell r="G64">
            <v>0</v>
          </cell>
          <cell r="H64">
            <v>1</v>
          </cell>
          <cell r="I64">
            <v>50</v>
          </cell>
          <cell r="J64">
            <v>246.767</v>
          </cell>
          <cell r="K64">
            <v>-9.9120000000000061</v>
          </cell>
          <cell r="L64">
            <v>60</v>
          </cell>
          <cell r="M64">
            <v>120</v>
          </cell>
          <cell r="N64">
            <v>70</v>
          </cell>
          <cell r="O64">
            <v>0</v>
          </cell>
          <cell r="W64">
            <v>47.370999999999995</v>
          </cell>
          <cell r="X64">
            <v>30</v>
          </cell>
          <cell r="Y64">
            <v>9.4706888180532403</v>
          </cell>
          <cell r="AD64">
            <v>0</v>
          </cell>
          <cell r="AE64">
            <v>49.831800000000001</v>
          </cell>
          <cell r="AF64">
            <v>52.533200000000001</v>
          </cell>
          <cell r="AG64">
            <v>47.238799999999998</v>
          </cell>
          <cell r="AH64">
            <v>42.838000000000001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51.636000000000003</v>
          </cell>
          <cell r="D65">
            <v>1.3759999999999999</v>
          </cell>
          <cell r="E65">
            <v>11.007999999999999</v>
          </cell>
          <cell r="F65">
            <v>40.628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13.05</v>
          </cell>
          <cell r="K65">
            <v>-2.0420000000000016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2.2016</v>
          </cell>
          <cell r="Y65">
            <v>18.453851744186046</v>
          </cell>
          <cell r="AD65">
            <v>0</v>
          </cell>
          <cell r="AE65">
            <v>1.9108000000000001</v>
          </cell>
          <cell r="AF65">
            <v>0.5504</v>
          </cell>
          <cell r="AG65">
            <v>5.7792000000000003</v>
          </cell>
          <cell r="AH65">
            <v>1.3759999999999999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2395</v>
          </cell>
          <cell r="D66">
            <v>3263</v>
          </cell>
          <cell r="E66">
            <v>3545</v>
          </cell>
          <cell r="F66">
            <v>2031</v>
          </cell>
          <cell r="G66">
            <v>0</v>
          </cell>
          <cell r="H66">
            <v>0.4</v>
          </cell>
          <cell r="I66">
            <v>40</v>
          </cell>
          <cell r="J66">
            <v>3627</v>
          </cell>
          <cell r="K66">
            <v>-82</v>
          </cell>
          <cell r="L66">
            <v>600</v>
          </cell>
          <cell r="M66">
            <v>250</v>
          </cell>
          <cell r="N66">
            <v>700</v>
          </cell>
          <cell r="O66">
            <v>0</v>
          </cell>
          <cell r="W66">
            <v>451</v>
          </cell>
          <cell r="X66">
            <v>800</v>
          </cell>
          <cell r="Y66">
            <v>9.7139689578713977</v>
          </cell>
          <cell r="AD66">
            <v>1290</v>
          </cell>
          <cell r="AE66">
            <v>563.79999999999995</v>
          </cell>
          <cell r="AF66">
            <v>534.20000000000005</v>
          </cell>
          <cell r="AG66">
            <v>505</v>
          </cell>
          <cell r="AH66">
            <v>396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1966</v>
          </cell>
          <cell r="D67">
            <v>1766</v>
          </cell>
          <cell r="E67">
            <v>1940</v>
          </cell>
          <cell r="F67">
            <v>1733</v>
          </cell>
          <cell r="G67">
            <v>0</v>
          </cell>
          <cell r="H67">
            <v>0.4</v>
          </cell>
          <cell r="I67">
            <v>40</v>
          </cell>
          <cell r="J67">
            <v>2001</v>
          </cell>
          <cell r="K67">
            <v>-61</v>
          </cell>
          <cell r="L67">
            <v>500</v>
          </cell>
          <cell r="M67">
            <v>300</v>
          </cell>
          <cell r="N67">
            <v>600</v>
          </cell>
          <cell r="O67">
            <v>0</v>
          </cell>
          <cell r="W67">
            <v>388</v>
          </cell>
          <cell r="X67">
            <v>600</v>
          </cell>
          <cell r="Y67">
            <v>9.6211340206185572</v>
          </cell>
          <cell r="AD67">
            <v>0</v>
          </cell>
          <cell r="AE67">
            <v>494.4</v>
          </cell>
          <cell r="AF67">
            <v>445</v>
          </cell>
          <cell r="AG67">
            <v>426.6</v>
          </cell>
          <cell r="AH67">
            <v>320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487.68900000000002</v>
          </cell>
          <cell r="D68">
            <v>333.07900000000001</v>
          </cell>
          <cell r="E68">
            <v>438.03399999999999</v>
          </cell>
          <cell r="F68">
            <v>369.726</v>
          </cell>
          <cell r="G68" t="str">
            <v>ябл</v>
          </cell>
          <cell r="H68">
            <v>1</v>
          </cell>
          <cell r="I68">
            <v>40</v>
          </cell>
          <cell r="J68">
            <v>449.28500000000003</v>
          </cell>
          <cell r="K68">
            <v>-11.251000000000033</v>
          </cell>
          <cell r="L68">
            <v>100</v>
          </cell>
          <cell r="M68">
            <v>60</v>
          </cell>
          <cell r="N68">
            <v>150</v>
          </cell>
          <cell r="O68">
            <v>0</v>
          </cell>
          <cell r="W68">
            <v>87.606799999999993</v>
          </cell>
          <cell r="X68">
            <v>160</v>
          </cell>
          <cell r="Y68">
            <v>9.585169187779945</v>
          </cell>
          <cell r="AD68">
            <v>0</v>
          </cell>
          <cell r="AE68">
            <v>104.9958</v>
          </cell>
          <cell r="AF68">
            <v>98.902200000000008</v>
          </cell>
          <cell r="AG68">
            <v>91.641800000000003</v>
          </cell>
          <cell r="AH68">
            <v>71.442999999999998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200.328</v>
          </cell>
          <cell r="D69">
            <v>357.37599999999998</v>
          </cell>
          <cell r="E69">
            <v>248.8</v>
          </cell>
          <cell r="F69">
            <v>295.83199999999999</v>
          </cell>
          <cell r="G69">
            <v>0</v>
          </cell>
          <cell r="H69">
            <v>1</v>
          </cell>
          <cell r="I69">
            <v>40</v>
          </cell>
          <cell r="J69">
            <v>259.20400000000001</v>
          </cell>
          <cell r="K69">
            <v>-10.403999999999996</v>
          </cell>
          <cell r="L69">
            <v>60</v>
          </cell>
          <cell r="M69">
            <v>0</v>
          </cell>
          <cell r="N69">
            <v>80</v>
          </cell>
          <cell r="O69">
            <v>0</v>
          </cell>
          <cell r="W69">
            <v>49.760000000000005</v>
          </cell>
          <cell r="X69">
            <v>40</v>
          </cell>
          <cell r="Y69">
            <v>9.5625401929260434</v>
          </cell>
          <cell r="AD69">
            <v>0</v>
          </cell>
          <cell r="AE69">
            <v>58.749800000000008</v>
          </cell>
          <cell r="AF69">
            <v>53.333799999999997</v>
          </cell>
          <cell r="AG69">
            <v>60.540200000000006</v>
          </cell>
          <cell r="AH69">
            <v>32.636000000000003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287.20699999999999</v>
          </cell>
          <cell r="D70">
            <v>1084.857</v>
          </cell>
          <cell r="E70">
            <v>667.43899999999996</v>
          </cell>
          <cell r="F70">
            <v>634.85199999999998</v>
          </cell>
          <cell r="G70" t="str">
            <v>ябл</v>
          </cell>
          <cell r="H70">
            <v>1</v>
          </cell>
          <cell r="I70">
            <v>40</v>
          </cell>
          <cell r="J70">
            <v>727.73800000000006</v>
          </cell>
          <cell r="K70">
            <v>-60.299000000000092</v>
          </cell>
          <cell r="L70">
            <v>150</v>
          </cell>
          <cell r="M70">
            <v>0</v>
          </cell>
          <cell r="N70">
            <v>150</v>
          </cell>
          <cell r="O70">
            <v>0</v>
          </cell>
          <cell r="W70">
            <v>133.48779999999999</v>
          </cell>
          <cell r="X70">
            <v>300</v>
          </cell>
          <cell r="Y70">
            <v>9.250673095219188</v>
          </cell>
          <cell r="AD70">
            <v>0</v>
          </cell>
          <cell r="AE70">
            <v>134.28440000000001</v>
          </cell>
          <cell r="AF70">
            <v>112.36659999999999</v>
          </cell>
          <cell r="AG70">
            <v>151.8184</v>
          </cell>
          <cell r="AH70">
            <v>193.17400000000001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274.495</v>
          </cell>
          <cell r="D71">
            <v>360.82400000000001</v>
          </cell>
          <cell r="E71">
            <v>337.65800000000002</v>
          </cell>
          <cell r="F71">
            <v>284.52999999999997</v>
          </cell>
          <cell r="G71">
            <v>0</v>
          </cell>
          <cell r="H71">
            <v>1</v>
          </cell>
          <cell r="I71">
            <v>40</v>
          </cell>
          <cell r="J71">
            <v>343.803</v>
          </cell>
          <cell r="K71">
            <v>-6.1449999999999818</v>
          </cell>
          <cell r="L71">
            <v>70</v>
          </cell>
          <cell r="M71">
            <v>80</v>
          </cell>
          <cell r="N71">
            <v>90</v>
          </cell>
          <cell r="O71">
            <v>50</v>
          </cell>
          <cell r="W71">
            <v>67.531599999999997</v>
          </cell>
          <cell r="X71">
            <v>70</v>
          </cell>
          <cell r="Y71">
            <v>9.5441245283689415</v>
          </cell>
          <cell r="AD71">
            <v>0</v>
          </cell>
          <cell r="AE71">
            <v>73.662599999999998</v>
          </cell>
          <cell r="AF71">
            <v>66.365600000000001</v>
          </cell>
          <cell r="AG71">
            <v>71.263000000000005</v>
          </cell>
          <cell r="AH71">
            <v>49.180999999999997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95</v>
          </cell>
          <cell r="D72">
            <v>102</v>
          </cell>
          <cell r="E72">
            <v>79</v>
          </cell>
          <cell r="F72">
            <v>112</v>
          </cell>
          <cell r="G72" t="str">
            <v>дк</v>
          </cell>
          <cell r="H72">
            <v>0.6</v>
          </cell>
          <cell r="I72">
            <v>60</v>
          </cell>
          <cell r="J72">
            <v>93</v>
          </cell>
          <cell r="K72">
            <v>-14</v>
          </cell>
          <cell r="L72">
            <v>30</v>
          </cell>
          <cell r="M72">
            <v>0</v>
          </cell>
          <cell r="N72">
            <v>0</v>
          </cell>
          <cell r="O72">
            <v>0</v>
          </cell>
          <cell r="W72">
            <v>15.8</v>
          </cell>
          <cell r="X72">
            <v>10</v>
          </cell>
          <cell r="Y72">
            <v>9.6202531645569618</v>
          </cell>
          <cell r="AD72">
            <v>0</v>
          </cell>
          <cell r="AE72">
            <v>25.2</v>
          </cell>
          <cell r="AF72">
            <v>22.8</v>
          </cell>
          <cell r="AG72">
            <v>23.2</v>
          </cell>
          <cell r="AH72">
            <v>14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298</v>
          </cell>
          <cell r="D73">
            <v>259</v>
          </cell>
          <cell r="E73">
            <v>254</v>
          </cell>
          <cell r="F73">
            <v>302</v>
          </cell>
          <cell r="G73" t="str">
            <v>ябл</v>
          </cell>
          <cell r="H73">
            <v>0.6</v>
          </cell>
          <cell r="I73">
            <v>60</v>
          </cell>
          <cell r="J73">
            <v>248</v>
          </cell>
          <cell r="K73">
            <v>6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W73">
            <v>50.8</v>
          </cell>
          <cell r="X73">
            <v>200</v>
          </cell>
          <cell r="Y73">
            <v>9.8818897637795278</v>
          </cell>
          <cell r="AD73">
            <v>0</v>
          </cell>
          <cell r="AE73">
            <v>65.8</v>
          </cell>
          <cell r="AF73">
            <v>60.6</v>
          </cell>
          <cell r="AG73">
            <v>53.4</v>
          </cell>
          <cell r="AH73">
            <v>77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372</v>
          </cell>
          <cell r="D74">
            <v>465</v>
          </cell>
          <cell r="E74">
            <v>437</v>
          </cell>
          <cell r="F74">
            <v>386</v>
          </cell>
          <cell r="G74" t="str">
            <v>ябл</v>
          </cell>
          <cell r="H74">
            <v>0.6</v>
          </cell>
          <cell r="I74">
            <v>60</v>
          </cell>
          <cell r="J74">
            <v>443</v>
          </cell>
          <cell r="K74">
            <v>-6</v>
          </cell>
          <cell r="L74">
            <v>120</v>
          </cell>
          <cell r="M74">
            <v>0</v>
          </cell>
          <cell r="N74">
            <v>130</v>
          </cell>
          <cell r="O74">
            <v>0</v>
          </cell>
          <cell r="W74">
            <v>87.4</v>
          </cell>
          <cell r="X74">
            <v>220</v>
          </cell>
          <cell r="Y74">
            <v>9.7940503432494275</v>
          </cell>
          <cell r="AD74">
            <v>0</v>
          </cell>
          <cell r="AE74">
            <v>91</v>
          </cell>
          <cell r="AF74">
            <v>84</v>
          </cell>
          <cell r="AG74">
            <v>82.8</v>
          </cell>
          <cell r="AH74">
            <v>79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25.876000000000001</v>
          </cell>
          <cell r="D75">
            <v>498.71499999999997</v>
          </cell>
          <cell r="E75">
            <v>82.012</v>
          </cell>
          <cell r="F75">
            <v>119.94199999999999</v>
          </cell>
          <cell r="G75">
            <v>0</v>
          </cell>
          <cell r="H75">
            <v>1</v>
          </cell>
          <cell r="I75">
            <v>30</v>
          </cell>
          <cell r="J75">
            <v>103.364</v>
          </cell>
          <cell r="K75">
            <v>-21.352000000000004</v>
          </cell>
          <cell r="L75">
            <v>20</v>
          </cell>
          <cell r="M75">
            <v>0</v>
          </cell>
          <cell r="N75">
            <v>0</v>
          </cell>
          <cell r="O75">
            <v>0</v>
          </cell>
          <cell r="W75">
            <v>16.4024</v>
          </cell>
          <cell r="Y75">
            <v>8.5318002243574114</v>
          </cell>
          <cell r="AD75">
            <v>0</v>
          </cell>
          <cell r="AE75">
            <v>23.679200000000002</v>
          </cell>
          <cell r="AF75">
            <v>18.450399999999998</v>
          </cell>
          <cell r="AG75">
            <v>23.449000000000002</v>
          </cell>
          <cell r="AH75">
            <v>20.542000000000002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373</v>
          </cell>
          <cell r="D76">
            <v>709</v>
          </cell>
          <cell r="E76">
            <v>828</v>
          </cell>
          <cell r="F76">
            <v>237</v>
          </cell>
          <cell r="G76" t="str">
            <v>ябл,дк</v>
          </cell>
          <cell r="H76">
            <v>0.6</v>
          </cell>
          <cell r="I76">
            <v>60</v>
          </cell>
          <cell r="J76">
            <v>813</v>
          </cell>
          <cell r="K76">
            <v>15</v>
          </cell>
          <cell r="L76">
            <v>200</v>
          </cell>
          <cell r="M76">
            <v>500</v>
          </cell>
          <cell r="N76">
            <v>300</v>
          </cell>
          <cell r="O76">
            <v>0</v>
          </cell>
          <cell r="W76">
            <v>165.6</v>
          </cell>
          <cell r="X76">
            <v>200</v>
          </cell>
          <cell r="Y76">
            <v>8.6775362318840585</v>
          </cell>
          <cell r="AD76">
            <v>0</v>
          </cell>
          <cell r="AE76">
            <v>113</v>
          </cell>
          <cell r="AF76">
            <v>113</v>
          </cell>
          <cell r="AG76">
            <v>131.6</v>
          </cell>
          <cell r="AH76">
            <v>169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521</v>
          </cell>
          <cell r="D77">
            <v>642</v>
          </cell>
          <cell r="E77">
            <v>824</v>
          </cell>
          <cell r="F77">
            <v>331</v>
          </cell>
          <cell r="G77" t="str">
            <v>ябл,дк</v>
          </cell>
          <cell r="H77">
            <v>0.6</v>
          </cell>
          <cell r="I77">
            <v>60</v>
          </cell>
          <cell r="J77">
            <v>844</v>
          </cell>
          <cell r="K77">
            <v>-20</v>
          </cell>
          <cell r="L77">
            <v>150</v>
          </cell>
          <cell r="M77">
            <v>500</v>
          </cell>
          <cell r="N77">
            <v>300</v>
          </cell>
          <cell r="O77">
            <v>0</v>
          </cell>
          <cell r="W77">
            <v>164.8</v>
          </cell>
          <cell r="X77">
            <v>300</v>
          </cell>
          <cell r="Y77">
            <v>9.5934466019417464</v>
          </cell>
          <cell r="AD77">
            <v>0</v>
          </cell>
          <cell r="AE77">
            <v>160.19999999999999</v>
          </cell>
          <cell r="AF77">
            <v>129.4</v>
          </cell>
          <cell r="AG77">
            <v>133.4</v>
          </cell>
          <cell r="AH77">
            <v>132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358</v>
          </cell>
          <cell r="D78">
            <v>2068</v>
          </cell>
          <cell r="E78">
            <v>593</v>
          </cell>
          <cell r="F78">
            <v>467</v>
          </cell>
          <cell r="G78">
            <v>0</v>
          </cell>
          <cell r="H78">
            <v>0.4</v>
          </cell>
          <cell r="I78" t="e">
            <v>#N/A</v>
          </cell>
          <cell r="J78">
            <v>640</v>
          </cell>
          <cell r="K78">
            <v>-47</v>
          </cell>
          <cell r="L78">
            <v>150</v>
          </cell>
          <cell r="M78">
            <v>0</v>
          </cell>
          <cell r="N78">
            <v>100</v>
          </cell>
          <cell r="O78">
            <v>0</v>
          </cell>
          <cell r="W78">
            <v>118.6</v>
          </cell>
          <cell r="X78">
            <v>300</v>
          </cell>
          <cell r="Y78">
            <v>8.5750421585160215</v>
          </cell>
          <cell r="AD78">
            <v>0</v>
          </cell>
          <cell r="AE78">
            <v>121.2</v>
          </cell>
          <cell r="AF78">
            <v>114.6</v>
          </cell>
          <cell r="AG78">
            <v>122.6</v>
          </cell>
          <cell r="AH78">
            <v>142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227</v>
          </cell>
          <cell r="D79">
            <v>455</v>
          </cell>
          <cell r="E79">
            <v>593</v>
          </cell>
          <cell r="F79">
            <v>23</v>
          </cell>
          <cell r="G79">
            <v>0</v>
          </cell>
          <cell r="H79">
            <v>0.33</v>
          </cell>
          <cell r="I79">
            <v>60</v>
          </cell>
          <cell r="J79">
            <v>920</v>
          </cell>
          <cell r="K79">
            <v>-327</v>
          </cell>
          <cell r="L79">
            <v>100</v>
          </cell>
          <cell r="M79">
            <v>150</v>
          </cell>
          <cell r="N79">
            <v>150</v>
          </cell>
          <cell r="O79">
            <v>100</v>
          </cell>
          <cell r="W79">
            <v>118.6</v>
          </cell>
          <cell r="X79">
            <v>250</v>
          </cell>
          <cell r="Y79">
            <v>6.5177065767284992</v>
          </cell>
          <cell r="AD79">
            <v>0</v>
          </cell>
          <cell r="AE79">
            <v>96.4</v>
          </cell>
          <cell r="AF79">
            <v>30.4</v>
          </cell>
          <cell r="AG79">
            <v>42</v>
          </cell>
          <cell r="AH79">
            <v>67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342</v>
          </cell>
          <cell r="D80">
            <v>1001</v>
          </cell>
          <cell r="E80">
            <v>317</v>
          </cell>
          <cell r="F80">
            <v>16</v>
          </cell>
          <cell r="G80">
            <v>0</v>
          </cell>
          <cell r="H80">
            <v>0.35</v>
          </cell>
          <cell r="I80" t="e">
            <v>#N/A</v>
          </cell>
          <cell r="J80">
            <v>472</v>
          </cell>
          <cell r="K80">
            <v>-155</v>
          </cell>
          <cell r="L80">
            <v>120</v>
          </cell>
          <cell r="M80">
            <v>120</v>
          </cell>
          <cell r="N80">
            <v>120</v>
          </cell>
          <cell r="O80">
            <v>100</v>
          </cell>
          <cell r="W80">
            <v>63.4</v>
          </cell>
          <cell r="X80">
            <v>160</v>
          </cell>
          <cell r="Y80">
            <v>10.031545741324921</v>
          </cell>
          <cell r="AD80">
            <v>0</v>
          </cell>
          <cell r="AE80">
            <v>107.6</v>
          </cell>
          <cell r="AF80">
            <v>84.6</v>
          </cell>
          <cell r="AG80">
            <v>89.8</v>
          </cell>
          <cell r="AH80">
            <v>4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167</v>
          </cell>
          <cell r="D81">
            <v>229</v>
          </cell>
          <cell r="E81">
            <v>170</v>
          </cell>
          <cell r="F81">
            <v>224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188</v>
          </cell>
          <cell r="K81">
            <v>-18</v>
          </cell>
          <cell r="L81">
            <v>110</v>
          </cell>
          <cell r="M81">
            <v>0</v>
          </cell>
          <cell r="N81">
            <v>0</v>
          </cell>
          <cell r="O81">
            <v>0</v>
          </cell>
          <cell r="W81">
            <v>34</v>
          </cell>
          <cell r="X81">
            <v>100</v>
          </cell>
          <cell r="Y81">
            <v>12.764705882352942</v>
          </cell>
          <cell r="AD81">
            <v>0</v>
          </cell>
          <cell r="AE81">
            <v>42.6</v>
          </cell>
          <cell r="AF81">
            <v>41.6</v>
          </cell>
          <cell r="AG81">
            <v>45.4</v>
          </cell>
          <cell r="AH81">
            <v>70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2598</v>
          </cell>
          <cell r="D82">
            <v>6737</v>
          </cell>
          <cell r="E82">
            <v>6557</v>
          </cell>
          <cell r="F82">
            <v>2584</v>
          </cell>
          <cell r="G82">
            <v>0</v>
          </cell>
          <cell r="H82">
            <v>0.35</v>
          </cell>
          <cell r="I82">
            <v>40</v>
          </cell>
          <cell r="J82">
            <v>6712</v>
          </cell>
          <cell r="K82">
            <v>-155</v>
          </cell>
          <cell r="L82">
            <v>1200</v>
          </cell>
          <cell r="M82">
            <v>500</v>
          </cell>
          <cell r="N82">
            <v>700</v>
          </cell>
          <cell r="O82">
            <v>0</v>
          </cell>
          <cell r="W82">
            <v>734.2</v>
          </cell>
          <cell r="X82">
            <v>1000</v>
          </cell>
          <cell r="Y82">
            <v>8.1503677472078451</v>
          </cell>
          <cell r="AD82">
            <v>2886</v>
          </cell>
          <cell r="AE82">
            <v>677.6</v>
          </cell>
          <cell r="AF82">
            <v>714.6</v>
          </cell>
          <cell r="AG82">
            <v>816</v>
          </cell>
          <cell r="AH82">
            <v>778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4127</v>
          </cell>
          <cell r="D83">
            <v>5480</v>
          </cell>
          <cell r="E83">
            <v>4736</v>
          </cell>
          <cell r="F83">
            <v>4760</v>
          </cell>
          <cell r="G83" t="str">
            <v>бнмарт</v>
          </cell>
          <cell r="H83">
            <v>0.35</v>
          </cell>
          <cell r="I83">
            <v>45</v>
          </cell>
          <cell r="J83">
            <v>4875</v>
          </cell>
          <cell r="K83">
            <v>-139</v>
          </cell>
          <cell r="L83">
            <v>1700</v>
          </cell>
          <cell r="M83">
            <v>1000</v>
          </cell>
          <cell r="N83">
            <v>1200</v>
          </cell>
          <cell r="O83">
            <v>500</v>
          </cell>
          <cell r="W83">
            <v>932.8</v>
          </cell>
          <cell r="X83">
            <v>2500</v>
          </cell>
          <cell r="Y83">
            <v>12.5</v>
          </cell>
          <cell r="AD83">
            <v>72</v>
          </cell>
          <cell r="AE83">
            <v>1189.2</v>
          </cell>
          <cell r="AF83">
            <v>988</v>
          </cell>
          <cell r="AG83">
            <v>997.8</v>
          </cell>
          <cell r="AH83">
            <v>1012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54</v>
          </cell>
          <cell r="D84">
            <v>3</v>
          </cell>
          <cell r="E84">
            <v>14</v>
          </cell>
          <cell r="F84">
            <v>40</v>
          </cell>
          <cell r="G84">
            <v>0</v>
          </cell>
          <cell r="H84">
            <v>0.11</v>
          </cell>
          <cell r="I84" t="e">
            <v>#N/A</v>
          </cell>
          <cell r="J84">
            <v>15</v>
          </cell>
          <cell r="K84">
            <v>-1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2.8</v>
          </cell>
          <cell r="Y84">
            <v>14.285714285714286</v>
          </cell>
          <cell r="AD84">
            <v>0</v>
          </cell>
          <cell r="AE84">
            <v>2.2000000000000002</v>
          </cell>
          <cell r="AF84">
            <v>1.4</v>
          </cell>
          <cell r="AG84">
            <v>2.4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616</v>
          </cell>
          <cell r="D85">
            <v>211</v>
          </cell>
          <cell r="E85">
            <v>308</v>
          </cell>
          <cell r="F85">
            <v>509</v>
          </cell>
          <cell r="G85">
            <v>0</v>
          </cell>
          <cell r="H85">
            <v>0.4</v>
          </cell>
          <cell r="I85" t="e">
            <v>#N/A</v>
          </cell>
          <cell r="J85">
            <v>335</v>
          </cell>
          <cell r="K85">
            <v>-27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W85">
            <v>61.6</v>
          </cell>
          <cell r="X85">
            <v>80</v>
          </cell>
          <cell r="Y85">
            <v>9.5616883116883109</v>
          </cell>
          <cell r="AD85">
            <v>0</v>
          </cell>
          <cell r="AE85">
            <v>109.8</v>
          </cell>
          <cell r="AF85">
            <v>107.8</v>
          </cell>
          <cell r="AG85">
            <v>75.8</v>
          </cell>
          <cell r="AH85">
            <v>27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163.215</v>
          </cell>
          <cell r="D86">
            <v>10.173999999999999</v>
          </cell>
          <cell r="E86">
            <v>114.50700000000001</v>
          </cell>
          <cell r="F86">
            <v>51.607999999999997</v>
          </cell>
          <cell r="G86" t="str">
            <v>н</v>
          </cell>
          <cell r="H86">
            <v>1</v>
          </cell>
          <cell r="I86" t="e">
            <v>#N/A</v>
          </cell>
          <cell r="J86">
            <v>116.152</v>
          </cell>
          <cell r="K86">
            <v>-1.644999999999996</v>
          </cell>
          <cell r="L86">
            <v>30</v>
          </cell>
          <cell r="M86">
            <v>50</v>
          </cell>
          <cell r="N86">
            <v>30</v>
          </cell>
          <cell r="O86">
            <v>30</v>
          </cell>
          <cell r="W86">
            <v>22.901400000000002</v>
          </cell>
          <cell r="X86">
            <v>30</v>
          </cell>
          <cell r="Y86">
            <v>9.6766136568070067</v>
          </cell>
          <cell r="AD86">
            <v>0</v>
          </cell>
          <cell r="AE86">
            <v>37.452600000000004</v>
          </cell>
          <cell r="AF86">
            <v>24.368199999999998</v>
          </cell>
          <cell r="AG86">
            <v>20.59</v>
          </cell>
          <cell r="AH86">
            <v>10.15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32.756</v>
          </cell>
          <cell r="D87">
            <v>3.0430000000000001</v>
          </cell>
          <cell r="E87">
            <v>10.15</v>
          </cell>
          <cell r="F87">
            <v>22.606000000000002</v>
          </cell>
          <cell r="G87">
            <v>0</v>
          </cell>
          <cell r="H87">
            <v>1</v>
          </cell>
          <cell r="I87" t="e">
            <v>#N/A</v>
          </cell>
          <cell r="J87">
            <v>16.25</v>
          </cell>
          <cell r="K87">
            <v>-6.1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2.0300000000000002</v>
          </cell>
          <cell r="Y87">
            <v>11.135960591133005</v>
          </cell>
          <cell r="AD87">
            <v>0</v>
          </cell>
          <cell r="AE87">
            <v>4.3584000000000005</v>
          </cell>
          <cell r="AF87">
            <v>2.3199999999999998</v>
          </cell>
          <cell r="AG87">
            <v>2.6100000000000003</v>
          </cell>
          <cell r="AH87">
            <v>2.9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336</v>
          </cell>
          <cell r="D88">
            <v>218</v>
          </cell>
          <cell r="E88">
            <v>303</v>
          </cell>
          <cell r="F88">
            <v>245</v>
          </cell>
          <cell r="G88">
            <v>0</v>
          </cell>
          <cell r="H88">
            <v>0.4</v>
          </cell>
          <cell r="I88" t="e">
            <v>#N/A</v>
          </cell>
          <cell r="J88">
            <v>320</v>
          </cell>
          <cell r="K88">
            <v>-17</v>
          </cell>
          <cell r="L88">
            <v>100</v>
          </cell>
          <cell r="M88">
            <v>50</v>
          </cell>
          <cell r="N88">
            <v>50</v>
          </cell>
          <cell r="O88">
            <v>50</v>
          </cell>
          <cell r="W88">
            <v>60.6</v>
          </cell>
          <cell r="X88">
            <v>80</v>
          </cell>
          <cell r="Y88">
            <v>9.4884488448844877</v>
          </cell>
          <cell r="AD88">
            <v>0</v>
          </cell>
          <cell r="AE88">
            <v>62.4</v>
          </cell>
          <cell r="AF88">
            <v>73</v>
          </cell>
          <cell r="AG88">
            <v>68</v>
          </cell>
          <cell r="AH88">
            <v>69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92.177000000000007</v>
          </cell>
          <cell r="D89">
            <v>62.203000000000003</v>
          </cell>
          <cell r="E89">
            <v>69.584999999999994</v>
          </cell>
          <cell r="F89">
            <v>80.444999999999993</v>
          </cell>
          <cell r="G89">
            <v>0</v>
          </cell>
          <cell r="H89">
            <v>1</v>
          </cell>
          <cell r="I89" t="e">
            <v>#N/A</v>
          </cell>
          <cell r="J89">
            <v>86.1</v>
          </cell>
          <cell r="K89">
            <v>-16.515000000000001</v>
          </cell>
          <cell r="L89">
            <v>20</v>
          </cell>
          <cell r="M89">
            <v>0</v>
          </cell>
          <cell r="N89">
            <v>0</v>
          </cell>
          <cell r="O89">
            <v>0</v>
          </cell>
          <cell r="W89">
            <v>13.916999999999998</v>
          </cell>
          <cell r="X89">
            <v>30</v>
          </cell>
          <cell r="Y89">
            <v>9.3730689085291381</v>
          </cell>
          <cell r="AD89">
            <v>0</v>
          </cell>
          <cell r="AE89">
            <v>22.3142</v>
          </cell>
          <cell r="AF89">
            <v>18.2836</v>
          </cell>
          <cell r="AG89">
            <v>17.409399999999998</v>
          </cell>
          <cell r="AH89">
            <v>17.399999999999999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61</v>
          </cell>
          <cell r="E90">
            <v>26</v>
          </cell>
          <cell r="F90">
            <v>27</v>
          </cell>
          <cell r="G90">
            <v>0</v>
          </cell>
          <cell r="H90">
            <v>0.2</v>
          </cell>
          <cell r="I90" t="e">
            <v>#N/A</v>
          </cell>
          <cell r="J90">
            <v>62</v>
          </cell>
          <cell r="K90">
            <v>-36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5.2</v>
          </cell>
          <cell r="X90">
            <v>30</v>
          </cell>
          <cell r="Y90">
            <v>10.961538461538462</v>
          </cell>
          <cell r="AD90">
            <v>0</v>
          </cell>
          <cell r="AE90">
            <v>8</v>
          </cell>
          <cell r="AF90">
            <v>8</v>
          </cell>
          <cell r="AG90">
            <v>5.2</v>
          </cell>
          <cell r="AH90">
            <v>9</v>
          </cell>
          <cell r="AI90" t="str">
            <v>склад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46</v>
          </cell>
          <cell r="D91">
            <v>1</v>
          </cell>
          <cell r="E91">
            <v>6</v>
          </cell>
          <cell r="F91">
            <v>39</v>
          </cell>
          <cell r="G91">
            <v>0</v>
          </cell>
          <cell r="H91">
            <v>0.2</v>
          </cell>
          <cell r="I91" t="e">
            <v>#N/A</v>
          </cell>
          <cell r="J91">
            <v>68</v>
          </cell>
          <cell r="K91">
            <v>-62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1.2</v>
          </cell>
          <cell r="X91">
            <v>30</v>
          </cell>
          <cell r="Y91">
            <v>57.5</v>
          </cell>
          <cell r="AD91">
            <v>0</v>
          </cell>
          <cell r="AE91">
            <v>6.4</v>
          </cell>
          <cell r="AF91">
            <v>5.2</v>
          </cell>
          <cell r="AG91">
            <v>4.4000000000000004</v>
          </cell>
          <cell r="AH91">
            <v>2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74</v>
          </cell>
          <cell r="D92">
            <v>144</v>
          </cell>
          <cell r="E92">
            <v>72</v>
          </cell>
          <cell r="F92">
            <v>136</v>
          </cell>
          <cell r="G92">
            <v>0</v>
          </cell>
          <cell r="H92">
            <v>0.2</v>
          </cell>
          <cell r="I92" t="e">
            <v>#N/A</v>
          </cell>
          <cell r="J92">
            <v>122</v>
          </cell>
          <cell r="K92">
            <v>-50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W92">
            <v>14.4</v>
          </cell>
          <cell r="Y92">
            <v>9.4444444444444446</v>
          </cell>
          <cell r="AD92">
            <v>0</v>
          </cell>
          <cell r="AE92">
            <v>24.2</v>
          </cell>
          <cell r="AF92">
            <v>15.8</v>
          </cell>
          <cell r="AG92">
            <v>19.399999999999999</v>
          </cell>
          <cell r="AH92">
            <v>12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700</v>
          </cell>
          <cell r="D93">
            <v>1071</v>
          </cell>
          <cell r="E93">
            <v>858</v>
          </cell>
          <cell r="F93">
            <v>856</v>
          </cell>
          <cell r="G93">
            <v>0</v>
          </cell>
          <cell r="H93">
            <v>0.3</v>
          </cell>
          <cell r="I93" t="e">
            <v>#N/A</v>
          </cell>
          <cell r="J93">
            <v>954</v>
          </cell>
          <cell r="K93">
            <v>-96</v>
          </cell>
          <cell r="L93">
            <v>250</v>
          </cell>
          <cell r="M93">
            <v>0</v>
          </cell>
          <cell r="N93">
            <v>150</v>
          </cell>
          <cell r="O93">
            <v>0</v>
          </cell>
          <cell r="W93">
            <v>171.6</v>
          </cell>
          <cell r="X93">
            <v>350</v>
          </cell>
          <cell r="Y93">
            <v>9.3589743589743595</v>
          </cell>
          <cell r="AD93">
            <v>0</v>
          </cell>
          <cell r="AE93">
            <v>151.19999999999999</v>
          </cell>
          <cell r="AF93">
            <v>186.6</v>
          </cell>
          <cell r="AG93">
            <v>206</v>
          </cell>
          <cell r="AH93">
            <v>247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253.25800000000001</v>
          </cell>
          <cell r="D94">
            <v>297.99400000000003</v>
          </cell>
          <cell r="E94">
            <v>279.98</v>
          </cell>
          <cell r="F94">
            <v>256.85599999999999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290.94499999999999</v>
          </cell>
          <cell r="K94">
            <v>-10.964999999999975</v>
          </cell>
          <cell r="L94">
            <v>70</v>
          </cell>
          <cell r="M94">
            <v>0</v>
          </cell>
          <cell r="N94">
            <v>80</v>
          </cell>
          <cell r="O94">
            <v>0</v>
          </cell>
          <cell r="W94">
            <v>55.996000000000002</v>
          </cell>
          <cell r="X94">
            <v>150</v>
          </cell>
          <cell r="Y94">
            <v>9.9445674691049355</v>
          </cell>
          <cell r="AD94">
            <v>0</v>
          </cell>
          <cell r="AE94">
            <v>64.945000000000007</v>
          </cell>
          <cell r="AF94">
            <v>55.916600000000003</v>
          </cell>
          <cell r="AG94">
            <v>59.226999999999997</v>
          </cell>
          <cell r="AH94">
            <v>80.56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2875.8159999999998</v>
          </cell>
          <cell r="D95">
            <v>3521.7440000000001</v>
          </cell>
          <cell r="E95">
            <v>3762.9229999999998</v>
          </cell>
          <cell r="F95">
            <v>2530.5680000000002</v>
          </cell>
          <cell r="G95">
            <v>0</v>
          </cell>
          <cell r="H95">
            <v>1</v>
          </cell>
          <cell r="I95" t="e">
            <v>#N/A</v>
          </cell>
          <cell r="J95">
            <v>3877.846</v>
          </cell>
          <cell r="K95">
            <v>-114.92300000000023</v>
          </cell>
          <cell r="L95">
            <v>700</v>
          </cell>
          <cell r="M95">
            <v>800</v>
          </cell>
          <cell r="N95">
            <v>1000</v>
          </cell>
          <cell r="O95">
            <v>200</v>
          </cell>
          <cell r="W95">
            <v>752.58459999999991</v>
          </cell>
          <cell r="X95">
            <v>800</v>
          </cell>
          <cell r="Y95">
            <v>8.0131429742250919</v>
          </cell>
          <cell r="AD95">
            <v>0</v>
          </cell>
          <cell r="AE95">
            <v>667.53639999999996</v>
          </cell>
          <cell r="AF95">
            <v>664.91639999999995</v>
          </cell>
          <cell r="AG95">
            <v>675.88980000000004</v>
          </cell>
          <cell r="AH95">
            <v>697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4666.3490000000002</v>
          </cell>
          <cell r="D96">
            <v>4674.6880000000001</v>
          </cell>
          <cell r="E96">
            <v>4738.8180000000002</v>
          </cell>
          <cell r="F96">
            <v>4405.4269999999997</v>
          </cell>
          <cell r="G96" t="str">
            <v>бнмарт</v>
          </cell>
          <cell r="H96">
            <v>1</v>
          </cell>
          <cell r="I96" t="e">
            <v>#N/A</v>
          </cell>
          <cell r="J96">
            <v>5046.4319999999998</v>
          </cell>
          <cell r="K96">
            <v>-307.61399999999958</v>
          </cell>
          <cell r="L96">
            <v>2600</v>
          </cell>
          <cell r="M96">
            <v>2200</v>
          </cell>
          <cell r="N96">
            <v>3300</v>
          </cell>
          <cell r="O96">
            <v>600</v>
          </cell>
          <cell r="W96">
            <v>947.7636</v>
          </cell>
          <cell r="X96">
            <v>1000</v>
          </cell>
          <cell r="Y96">
            <v>14.882853698960373</v>
          </cell>
          <cell r="AD96">
            <v>0</v>
          </cell>
          <cell r="AE96">
            <v>1035.4072000000001</v>
          </cell>
          <cell r="AF96">
            <v>989.18999999999994</v>
          </cell>
          <cell r="AG96">
            <v>932.11919999999986</v>
          </cell>
          <cell r="AH96">
            <v>871.98299999999995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3271.846</v>
          </cell>
          <cell r="D97">
            <v>5812.4880000000003</v>
          </cell>
          <cell r="E97">
            <v>5025</v>
          </cell>
          <cell r="F97">
            <v>3607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4335.7190000000001</v>
          </cell>
          <cell r="K97">
            <v>689.28099999999995</v>
          </cell>
          <cell r="L97">
            <v>900</v>
          </cell>
          <cell r="M97">
            <v>800</v>
          </cell>
          <cell r="N97">
            <v>1200</v>
          </cell>
          <cell r="O97">
            <v>200</v>
          </cell>
          <cell r="W97">
            <v>1005</v>
          </cell>
          <cell r="X97">
            <v>1200</v>
          </cell>
          <cell r="Y97">
            <v>7.8676616915422883</v>
          </cell>
          <cell r="AD97">
            <v>0</v>
          </cell>
          <cell r="AE97">
            <v>919.8</v>
          </cell>
          <cell r="AF97">
            <v>948.4</v>
          </cell>
          <cell r="AG97">
            <v>931</v>
          </cell>
          <cell r="AH97">
            <v>1014.605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5.5209999999999999</v>
          </cell>
          <cell r="D98">
            <v>10.803000000000001</v>
          </cell>
          <cell r="E98">
            <v>0</v>
          </cell>
          <cell r="F98">
            <v>16.324000000000002</v>
          </cell>
          <cell r="G98">
            <v>0</v>
          </cell>
          <cell r="H98">
            <v>1</v>
          </cell>
          <cell r="I98" t="e">
            <v>#N/A</v>
          </cell>
          <cell r="J98">
            <v>1.3</v>
          </cell>
          <cell r="K98">
            <v>-1.3</v>
          </cell>
          <cell r="L98">
            <v>10</v>
          </cell>
          <cell r="M98">
            <v>0</v>
          </cell>
          <cell r="N98">
            <v>0</v>
          </cell>
          <cell r="O98">
            <v>0</v>
          </cell>
          <cell r="W98">
            <v>0</v>
          </cell>
          <cell r="Y98" t="e">
            <v>#DIV/0!</v>
          </cell>
          <cell r="AD98">
            <v>0</v>
          </cell>
          <cell r="AE98">
            <v>2.4178000000000002</v>
          </cell>
          <cell r="AF98">
            <v>0.53680000000000005</v>
          </cell>
          <cell r="AG98">
            <v>2.1472000000000002</v>
          </cell>
          <cell r="AH98">
            <v>0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177.69499999999999</v>
          </cell>
          <cell r="D99">
            <v>193.965</v>
          </cell>
          <cell r="E99">
            <v>246.25899999999999</v>
          </cell>
          <cell r="F99">
            <v>96.805999999999997</v>
          </cell>
          <cell r="G99" t="str">
            <v>г</v>
          </cell>
          <cell r="H99">
            <v>1</v>
          </cell>
          <cell r="I99" t="e">
            <v>#N/A</v>
          </cell>
          <cell r="J99">
            <v>279.38400000000001</v>
          </cell>
          <cell r="K99">
            <v>-33.125000000000028</v>
          </cell>
          <cell r="L99">
            <v>50</v>
          </cell>
          <cell r="M99">
            <v>120</v>
          </cell>
          <cell r="N99">
            <v>80</v>
          </cell>
          <cell r="O99">
            <v>0</v>
          </cell>
          <cell r="W99">
            <v>49.251799999999996</v>
          </cell>
          <cell r="X99">
            <v>120</v>
          </cell>
          <cell r="Y99">
            <v>9.4779480140827346</v>
          </cell>
          <cell r="AD99">
            <v>0</v>
          </cell>
          <cell r="AE99">
            <v>44.070599999999999</v>
          </cell>
          <cell r="AF99">
            <v>38.702999999999996</v>
          </cell>
          <cell r="AG99">
            <v>39.867200000000004</v>
          </cell>
          <cell r="AH99">
            <v>56.914000000000001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66</v>
          </cell>
          <cell r="D100">
            <v>173</v>
          </cell>
          <cell r="E100">
            <v>106</v>
          </cell>
          <cell r="F100">
            <v>116</v>
          </cell>
          <cell r="G100">
            <v>0</v>
          </cell>
          <cell r="H100">
            <v>0.5</v>
          </cell>
          <cell r="I100" t="e">
            <v>#N/A</v>
          </cell>
          <cell r="J100">
            <v>174</v>
          </cell>
          <cell r="K100">
            <v>-68</v>
          </cell>
          <cell r="L100">
            <v>20</v>
          </cell>
          <cell r="M100">
            <v>0</v>
          </cell>
          <cell r="N100">
            <v>30</v>
          </cell>
          <cell r="O100">
            <v>0</v>
          </cell>
          <cell r="W100">
            <v>21.2</v>
          </cell>
          <cell r="X100">
            <v>50</v>
          </cell>
          <cell r="Y100">
            <v>10.188679245283019</v>
          </cell>
          <cell r="AD100">
            <v>0</v>
          </cell>
          <cell r="AE100">
            <v>22.6</v>
          </cell>
          <cell r="AF100">
            <v>18.399999999999999</v>
          </cell>
          <cell r="AG100">
            <v>23</v>
          </cell>
          <cell r="AH100">
            <v>25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1</v>
          </cell>
          <cell r="F101">
            <v>9</v>
          </cell>
          <cell r="G101">
            <v>0</v>
          </cell>
          <cell r="H101">
            <v>0.4</v>
          </cell>
          <cell r="I101" t="e">
            <v>#N/A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0.2</v>
          </cell>
          <cell r="Y101">
            <v>45</v>
          </cell>
          <cell r="AD101">
            <v>0</v>
          </cell>
          <cell r="AE101">
            <v>0.8</v>
          </cell>
          <cell r="AF101">
            <v>0.8</v>
          </cell>
          <cell r="AG101">
            <v>0.6</v>
          </cell>
          <cell r="AH101">
            <v>1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23.891999999999999</v>
          </cell>
          <cell r="D102">
            <v>198.97800000000001</v>
          </cell>
          <cell r="E102">
            <v>99.974999999999994</v>
          </cell>
          <cell r="F102">
            <v>116.23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125.761</v>
          </cell>
          <cell r="K102">
            <v>-25.786000000000001</v>
          </cell>
          <cell r="L102">
            <v>20</v>
          </cell>
          <cell r="M102">
            <v>0</v>
          </cell>
          <cell r="N102">
            <v>0</v>
          </cell>
          <cell r="O102">
            <v>0</v>
          </cell>
          <cell r="W102">
            <v>19.994999999999997</v>
          </cell>
          <cell r="X102">
            <v>50</v>
          </cell>
          <cell r="Y102">
            <v>9.3138284571142815</v>
          </cell>
          <cell r="AD102">
            <v>0</v>
          </cell>
          <cell r="AE102">
            <v>0</v>
          </cell>
          <cell r="AF102">
            <v>11.463800000000001</v>
          </cell>
          <cell r="AG102">
            <v>24.0124</v>
          </cell>
          <cell r="AH102">
            <v>19.995000000000001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18</v>
          </cell>
          <cell r="D103">
            <v>16</v>
          </cell>
          <cell r="E103">
            <v>10</v>
          </cell>
          <cell r="F103">
            <v>24</v>
          </cell>
          <cell r="G103" t="str">
            <v>н</v>
          </cell>
          <cell r="H103">
            <v>0.3</v>
          </cell>
          <cell r="I103" t="e">
            <v>#N/A</v>
          </cell>
          <cell r="J103">
            <v>28</v>
          </cell>
          <cell r="K103">
            <v>-18</v>
          </cell>
          <cell r="L103">
            <v>10</v>
          </cell>
          <cell r="M103">
            <v>10</v>
          </cell>
          <cell r="N103">
            <v>10</v>
          </cell>
          <cell r="O103">
            <v>0</v>
          </cell>
          <cell r="W103">
            <v>2</v>
          </cell>
          <cell r="Y103">
            <v>27</v>
          </cell>
          <cell r="AD103">
            <v>0</v>
          </cell>
          <cell r="AE103">
            <v>8.8000000000000007</v>
          </cell>
          <cell r="AF103">
            <v>5.8</v>
          </cell>
          <cell r="AG103">
            <v>7.4</v>
          </cell>
          <cell r="AH103">
            <v>1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79</v>
          </cell>
          <cell r="D104">
            <v>19</v>
          </cell>
          <cell r="E104">
            <v>22</v>
          </cell>
          <cell r="F104">
            <v>37</v>
          </cell>
          <cell r="G104" t="str">
            <v>н</v>
          </cell>
          <cell r="H104">
            <v>0.3</v>
          </cell>
          <cell r="I104" t="e">
            <v>#N/A</v>
          </cell>
          <cell r="J104">
            <v>46</v>
          </cell>
          <cell r="K104">
            <v>-24</v>
          </cell>
          <cell r="L104">
            <v>10</v>
          </cell>
          <cell r="M104">
            <v>10</v>
          </cell>
          <cell r="N104">
            <v>10</v>
          </cell>
          <cell r="O104">
            <v>0</v>
          </cell>
          <cell r="W104">
            <v>4.4000000000000004</v>
          </cell>
          <cell r="Y104">
            <v>15.227272727272727</v>
          </cell>
          <cell r="AD104">
            <v>0</v>
          </cell>
          <cell r="AE104">
            <v>15</v>
          </cell>
          <cell r="AF104">
            <v>7.8</v>
          </cell>
          <cell r="AG104">
            <v>10.6</v>
          </cell>
          <cell r="AH104">
            <v>0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11</v>
          </cell>
          <cell r="D105">
            <v>27</v>
          </cell>
          <cell r="E105">
            <v>10</v>
          </cell>
          <cell r="F105">
            <v>18</v>
          </cell>
          <cell r="G105" t="str">
            <v>н</v>
          </cell>
          <cell r="H105">
            <v>0.3</v>
          </cell>
          <cell r="I105" t="e">
            <v>#N/A</v>
          </cell>
          <cell r="J105">
            <v>44</v>
          </cell>
          <cell r="K105">
            <v>-34</v>
          </cell>
          <cell r="L105">
            <v>10</v>
          </cell>
          <cell r="M105">
            <v>10</v>
          </cell>
          <cell r="N105">
            <v>10</v>
          </cell>
          <cell r="O105">
            <v>0</v>
          </cell>
          <cell r="W105">
            <v>2</v>
          </cell>
          <cell r="Y105">
            <v>24</v>
          </cell>
          <cell r="AD105">
            <v>0</v>
          </cell>
          <cell r="AE105">
            <v>15.6</v>
          </cell>
          <cell r="AF105">
            <v>8.8000000000000007</v>
          </cell>
          <cell r="AG105">
            <v>7.2</v>
          </cell>
          <cell r="AH105">
            <v>0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900</v>
          </cell>
          <cell r="D106">
            <v>738</v>
          </cell>
          <cell r="E106">
            <v>853</v>
          </cell>
          <cell r="F106">
            <v>751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892</v>
          </cell>
          <cell r="K106">
            <v>-39</v>
          </cell>
          <cell r="L106">
            <v>150</v>
          </cell>
          <cell r="M106">
            <v>150</v>
          </cell>
          <cell r="N106">
            <v>220</v>
          </cell>
          <cell r="O106">
            <v>250</v>
          </cell>
          <cell r="W106">
            <v>170.6</v>
          </cell>
          <cell r="X106">
            <v>150</v>
          </cell>
          <cell r="Y106">
            <v>9.7948417350527546</v>
          </cell>
          <cell r="AD106">
            <v>0</v>
          </cell>
          <cell r="AE106">
            <v>113.4</v>
          </cell>
          <cell r="AF106">
            <v>177.6</v>
          </cell>
          <cell r="AG106">
            <v>154.6</v>
          </cell>
          <cell r="AH106">
            <v>97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567</v>
          </cell>
          <cell r="D107">
            <v>378</v>
          </cell>
          <cell r="E107">
            <v>493</v>
          </cell>
          <cell r="F107">
            <v>433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513</v>
          </cell>
          <cell r="K107">
            <v>-20</v>
          </cell>
          <cell r="L107">
            <v>100</v>
          </cell>
          <cell r="M107">
            <v>120</v>
          </cell>
          <cell r="N107">
            <v>120</v>
          </cell>
          <cell r="O107">
            <v>100</v>
          </cell>
          <cell r="W107">
            <v>98.6</v>
          </cell>
          <cell r="X107">
            <v>100</v>
          </cell>
          <cell r="Y107">
            <v>9.8681541582150114</v>
          </cell>
          <cell r="AD107">
            <v>0</v>
          </cell>
          <cell r="AE107">
            <v>100.6</v>
          </cell>
          <cell r="AF107">
            <v>114.8</v>
          </cell>
          <cell r="AG107">
            <v>105.2</v>
          </cell>
          <cell r="AH107">
            <v>61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411</v>
          </cell>
          <cell r="D108">
            <v>636</v>
          </cell>
          <cell r="E108">
            <v>553</v>
          </cell>
          <cell r="F108">
            <v>464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597</v>
          </cell>
          <cell r="K108">
            <v>-44</v>
          </cell>
          <cell r="L108">
            <v>150</v>
          </cell>
          <cell r="M108">
            <v>120</v>
          </cell>
          <cell r="N108">
            <v>150</v>
          </cell>
          <cell r="O108">
            <v>150</v>
          </cell>
          <cell r="W108">
            <v>110.6</v>
          </cell>
          <cell r="X108">
            <v>50</v>
          </cell>
          <cell r="Y108">
            <v>9.8010849909584099</v>
          </cell>
          <cell r="AD108">
            <v>0</v>
          </cell>
          <cell r="AE108">
            <v>104.2</v>
          </cell>
          <cell r="AF108">
            <v>107</v>
          </cell>
          <cell r="AG108">
            <v>118.4</v>
          </cell>
          <cell r="AH108">
            <v>69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397</v>
          </cell>
          <cell r="D109">
            <v>313</v>
          </cell>
          <cell r="E109">
            <v>388</v>
          </cell>
          <cell r="F109">
            <v>304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401</v>
          </cell>
          <cell r="K109">
            <v>-13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W109">
            <v>77.599999999999994</v>
          </cell>
          <cell r="X109">
            <v>70</v>
          </cell>
          <cell r="Y109">
            <v>9.9742268041237114</v>
          </cell>
          <cell r="AD109">
            <v>0</v>
          </cell>
          <cell r="AE109">
            <v>78.599999999999994</v>
          </cell>
          <cell r="AF109">
            <v>84.6</v>
          </cell>
          <cell r="AG109">
            <v>81.8</v>
          </cell>
          <cell r="AH109">
            <v>50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13.58</v>
          </cell>
          <cell r="D110">
            <v>16.064</v>
          </cell>
          <cell r="E110">
            <v>11.04</v>
          </cell>
          <cell r="F110">
            <v>18.603999999999999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13.05</v>
          </cell>
          <cell r="K110">
            <v>-2.0100000000000016</v>
          </cell>
          <cell r="L110">
            <v>10</v>
          </cell>
          <cell r="M110">
            <v>0</v>
          </cell>
          <cell r="N110">
            <v>10</v>
          </cell>
          <cell r="O110">
            <v>0</v>
          </cell>
          <cell r="W110">
            <v>2.2079999999999997</v>
          </cell>
          <cell r="Y110">
            <v>17.483695652173914</v>
          </cell>
          <cell r="AD110">
            <v>0</v>
          </cell>
          <cell r="AE110">
            <v>4.1196000000000002</v>
          </cell>
          <cell r="AF110">
            <v>0.82799999999999996</v>
          </cell>
          <cell r="AG110">
            <v>5.5064000000000002</v>
          </cell>
          <cell r="AH110">
            <v>1.38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456</v>
          </cell>
          <cell r="D111">
            <v>440</v>
          </cell>
          <cell r="E111">
            <v>490</v>
          </cell>
          <cell r="F111">
            <v>387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584</v>
          </cell>
          <cell r="K111">
            <v>-94</v>
          </cell>
          <cell r="L111">
            <v>100</v>
          </cell>
          <cell r="M111">
            <v>200</v>
          </cell>
          <cell r="N111">
            <v>150</v>
          </cell>
          <cell r="O111">
            <v>0</v>
          </cell>
          <cell r="W111">
            <v>98</v>
          </cell>
          <cell r="X111">
            <v>100</v>
          </cell>
          <cell r="Y111">
            <v>9.5612244897959187</v>
          </cell>
          <cell r="AD111">
            <v>0</v>
          </cell>
          <cell r="AE111">
            <v>123.6</v>
          </cell>
          <cell r="AF111">
            <v>104</v>
          </cell>
          <cell r="AG111">
            <v>100.8</v>
          </cell>
          <cell r="AH111">
            <v>49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10</v>
          </cell>
          <cell r="D112">
            <v>12</v>
          </cell>
          <cell r="E112">
            <v>0</v>
          </cell>
          <cell r="F112">
            <v>22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19</v>
          </cell>
          <cell r="K112">
            <v>-19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</v>
          </cell>
          <cell r="Y112" t="e">
            <v>#DIV/0!</v>
          </cell>
          <cell r="AD112">
            <v>0</v>
          </cell>
          <cell r="AE112">
            <v>0.8</v>
          </cell>
          <cell r="AF112">
            <v>1.2</v>
          </cell>
          <cell r="AG112">
            <v>0.2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8.952</v>
          </cell>
          <cell r="D113">
            <v>57.661000000000001</v>
          </cell>
          <cell r="E113">
            <v>9.5079999999999991</v>
          </cell>
          <cell r="F113">
            <v>46.54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23.661000000000001</v>
          </cell>
          <cell r="K113">
            <v>-14.153000000000002</v>
          </cell>
          <cell r="L113">
            <v>10</v>
          </cell>
          <cell r="M113">
            <v>0</v>
          </cell>
          <cell r="N113">
            <v>0</v>
          </cell>
          <cell r="O113">
            <v>0</v>
          </cell>
          <cell r="W113">
            <v>1.9015999999999997</v>
          </cell>
          <cell r="Y113">
            <v>29.732856541859491</v>
          </cell>
          <cell r="AD113">
            <v>0</v>
          </cell>
          <cell r="AE113">
            <v>4.9636000000000005</v>
          </cell>
          <cell r="AF113">
            <v>0.81600000000000006</v>
          </cell>
          <cell r="AG113">
            <v>6.7983999999999991</v>
          </cell>
          <cell r="AH113">
            <v>1.36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12.144</v>
          </cell>
          <cell r="D114">
            <v>21.728999999999999</v>
          </cell>
          <cell r="E114">
            <v>6.8250000000000002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25.85</v>
          </cell>
          <cell r="K114">
            <v>-19.025000000000002</v>
          </cell>
          <cell r="L114">
            <v>0</v>
          </cell>
          <cell r="M114">
            <v>10</v>
          </cell>
          <cell r="N114">
            <v>10</v>
          </cell>
          <cell r="O114">
            <v>0</v>
          </cell>
          <cell r="W114">
            <v>1.365</v>
          </cell>
          <cell r="Y114">
            <v>14.652014652014651</v>
          </cell>
          <cell r="AD114">
            <v>0</v>
          </cell>
          <cell r="AE114">
            <v>9.8691999999999993</v>
          </cell>
          <cell r="AF114">
            <v>6.5011999999999999</v>
          </cell>
          <cell r="AG114">
            <v>2.0754000000000001</v>
          </cell>
          <cell r="AH114">
            <v>0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5.1130000000000004</v>
          </cell>
          <cell r="D115">
            <v>50.98</v>
          </cell>
          <cell r="E115">
            <v>12.144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18.350999999999999</v>
          </cell>
          <cell r="K115">
            <v>-6.206999999999999</v>
          </cell>
          <cell r="L115">
            <v>10</v>
          </cell>
          <cell r="M115">
            <v>10</v>
          </cell>
          <cell r="N115">
            <v>10</v>
          </cell>
          <cell r="O115">
            <v>0</v>
          </cell>
          <cell r="W115">
            <v>2.4287999999999998</v>
          </cell>
          <cell r="Y115">
            <v>12.351778656126482</v>
          </cell>
          <cell r="AD115">
            <v>0</v>
          </cell>
          <cell r="AE115">
            <v>11.4764</v>
          </cell>
          <cell r="AF115">
            <v>9.0376000000000012</v>
          </cell>
          <cell r="AG115">
            <v>8.4111999999999991</v>
          </cell>
          <cell r="AH115">
            <v>0</v>
          </cell>
          <cell r="AI115">
            <v>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1.512</v>
          </cell>
          <cell r="D116">
            <v>4.2350000000000003</v>
          </cell>
          <cell r="E116">
            <v>5.6909999999999998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13.6</v>
          </cell>
          <cell r="K116">
            <v>-7.9089999999999998</v>
          </cell>
          <cell r="L116">
            <v>0</v>
          </cell>
          <cell r="M116">
            <v>10</v>
          </cell>
          <cell r="N116">
            <v>10</v>
          </cell>
          <cell r="O116">
            <v>0</v>
          </cell>
          <cell r="W116">
            <v>1.1381999999999999</v>
          </cell>
          <cell r="Y116">
            <v>17.571604287471448</v>
          </cell>
          <cell r="AD116">
            <v>0</v>
          </cell>
          <cell r="AE116">
            <v>12.968399999999999</v>
          </cell>
          <cell r="AF116">
            <v>5.67</v>
          </cell>
          <cell r="AG116">
            <v>4.2088000000000001</v>
          </cell>
          <cell r="AH116">
            <v>0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508</v>
          </cell>
          <cell r="D117">
            <v>15</v>
          </cell>
          <cell r="E117">
            <v>355</v>
          </cell>
          <cell r="F117">
            <v>158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404</v>
          </cell>
          <cell r="K117">
            <v>-49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71</v>
          </cell>
          <cell r="Y117">
            <v>2.2253521126760565</v>
          </cell>
          <cell r="AD117">
            <v>0</v>
          </cell>
          <cell r="AE117">
            <v>8.1999999999999993</v>
          </cell>
          <cell r="AF117">
            <v>45.4</v>
          </cell>
          <cell r="AG117">
            <v>40</v>
          </cell>
          <cell r="AH117">
            <v>26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965.16800000000001</v>
          </cell>
          <cell r="D118">
            <v>1580.165</v>
          </cell>
          <cell r="E118">
            <v>757.50300000000004</v>
          </cell>
          <cell r="F118">
            <v>1190.165</v>
          </cell>
          <cell r="G118" t="str">
            <v>оконч</v>
          </cell>
          <cell r="H118">
            <v>0</v>
          </cell>
          <cell r="I118" t="e">
            <v>#N/A</v>
          </cell>
          <cell r="J118">
            <v>792.75</v>
          </cell>
          <cell r="K118">
            <v>-35.246999999999957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151.50060000000002</v>
          </cell>
          <cell r="Y118">
            <v>7.855843475207358</v>
          </cell>
          <cell r="AD118">
            <v>0</v>
          </cell>
          <cell r="AE118">
            <v>161.93620000000001</v>
          </cell>
          <cell r="AF118">
            <v>173.49439999999998</v>
          </cell>
          <cell r="AG118">
            <v>175.50880000000001</v>
          </cell>
          <cell r="AH118">
            <v>97.5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-290</v>
          </cell>
          <cell r="D119">
            <v>1755</v>
          </cell>
          <cell r="E119">
            <v>1278</v>
          </cell>
          <cell r="F119">
            <v>51</v>
          </cell>
          <cell r="G119" t="str">
            <v>оконч</v>
          </cell>
          <cell r="H119">
            <v>0</v>
          </cell>
          <cell r="I119" t="e">
            <v>#N/A</v>
          </cell>
          <cell r="J119">
            <v>1345</v>
          </cell>
          <cell r="K119">
            <v>-67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255.6</v>
          </cell>
          <cell r="Y119">
            <v>0.19953051643192488</v>
          </cell>
          <cell r="AD119">
            <v>0</v>
          </cell>
          <cell r="AE119">
            <v>96.4</v>
          </cell>
          <cell r="AF119">
            <v>213.4</v>
          </cell>
          <cell r="AG119">
            <v>231.6</v>
          </cell>
          <cell r="AH119">
            <v>166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199</v>
          </cell>
          <cell r="D120">
            <v>1101</v>
          </cell>
          <cell r="E120">
            <v>370</v>
          </cell>
          <cell r="F120">
            <v>824</v>
          </cell>
          <cell r="G120" t="str">
            <v>оконч</v>
          </cell>
          <cell r="H120">
            <v>0</v>
          </cell>
          <cell r="I120" t="e">
            <v>#N/A</v>
          </cell>
          <cell r="J120">
            <v>380</v>
          </cell>
          <cell r="K120">
            <v>-10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74</v>
          </cell>
          <cell r="Y120">
            <v>11.135135135135135</v>
          </cell>
          <cell r="AD120">
            <v>0</v>
          </cell>
          <cell r="AE120">
            <v>102.4</v>
          </cell>
          <cell r="AF120">
            <v>90.4</v>
          </cell>
          <cell r="AG120">
            <v>81.599999999999994</v>
          </cell>
          <cell r="AH120">
            <v>39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-1.248</v>
          </cell>
          <cell r="D121">
            <v>652.66399999999999</v>
          </cell>
          <cell r="E121">
            <v>504.85500000000002</v>
          </cell>
          <cell r="F121">
            <v>74.927000000000007</v>
          </cell>
          <cell r="G121" t="str">
            <v>оконч</v>
          </cell>
          <cell r="H121">
            <v>0</v>
          </cell>
          <cell r="I121" t="e">
            <v>#N/A</v>
          </cell>
          <cell r="J121">
            <v>520.70500000000004</v>
          </cell>
          <cell r="K121">
            <v>-15.850000000000023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100.971</v>
          </cell>
          <cell r="Y121">
            <v>0.74206455318853937</v>
          </cell>
          <cell r="AD121">
            <v>0</v>
          </cell>
          <cell r="AE121">
            <v>81.4636</v>
          </cell>
          <cell r="AF121">
            <v>82.111999999999995</v>
          </cell>
          <cell r="AG121">
            <v>94.826999999999998</v>
          </cell>
          <cell r="AH121">
            <v>98.844999999999999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27.02.2025 - 05.03.2025</v>
          </cell>
        </row>
        <row r="4">
          <cell r="A4" t="str">
            <v>Номенклатура</v>
          </cell>
          <cell r="B4"/>
          <cell r="C4"/>
          <cell r="D4"/>
          <cell r="E4" t="str">
            <v>кол-во</v>
          </cell>
          <cell r="F4"/>
        </row>
        <row r="5">
          <cell r="A5"/>
          <cell r="B5"/>
          <cell r="C5"/>
          <cell r="D5"/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B6"/>
          <cell r="C6"/>
          <cell r="D6"/>
          <cell r="E6"/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/>
          <cell r="E7">
            <v>2.6</v>
          </cell>
          <cell r="F7">
            <v>555.65099999999995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/>
          <cell r="E8">
            <v>2.6</v>
          </cell>
          <cell r="F8">
            <v>524.42899999999997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B9"/>
          <cell r="C9"/>
          <cell r="D9"/>
          <cell r="E9">
            <v>10</v>
          </cell>
          <cell r="F9">
            <v>1510.0909999999999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/>
          <cell r="C10"/>
          <cell r="D10"/>
          <cell r="E10">
            <v>780</v>
          </cell>
          <cell r="F10">
            <v>2853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/>
          <cell r="C11"/>
          <cell r="D11"/>
          <cell r="E11">
            <v>794</v>
          </cell>
          <cell r="F11">
            <v>4198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/>
          <cell r="C12"/>
          <cell r="D12"/>
          <cell r="E12">
            <v>213</v>
          </cell>
          <cell r="F12">
            <v>3726</v>
          </cell>
        </row>
        <row r="13">
          <cell r="A13" t="str">
            <v xml:space="preserve"> 043  Ветчина Нежная ТМ Особый рецепт, п/а, 0,4кг    ПОКОМ</v>
          </cell>
          <cell r="B13"/>
          <cell r="C13"/>
          <cell r="D13"/>
          <cell r="E13">
            <v>1</v>
          </cell>
          <cell r="F13">
            <v>89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/>
          <cell r="C14"/>
          <cell r="D14"/>
          <cell r="E14">
            <v>1</v>
          </cell>
          <cell r="F14">
            <v>244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/>
          <cell r="C15"/>
          <cell r="D15"/>
          <cell r="E15">
            <v>2</v>
          </cell>
          <cell r="F15">
            <v>312</v>
          </cell>
        </row>
        <row r="16">
          <cell r="A16" t="str">
            <v xml:space="preserve"> 079  Колбаса Сервелат Кремлевский,  0.35 кг, ПОКОМ</v>
          </cell>
          <cell r="B16"/>
          <cell r="C16"/>
          <cell r="D16"/>
          <cell r="E16"/>
          <cell r="F16">
            <v>14</v>
          </cell>
        </row>
        <row r="17">
          <cell r="A17" t="str">
            <v xml:space="preserve"> 083  Колбаса Швейцарская 0,17 кг., ШТ., сырокопченая   ПОКОМ</v>
          </cell>
          <cell r="B17"/>
          <cell r="C17"/>
          <cell r="D17"/>
          <cell r="E17">
            <v>1</v>
          </cell>
          <cell r="F17">
            <v>1133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/>
          <cell r="C18"/>
          <cell r="D18"/>
          <cell r="E18"/>
          <cell r="F18">
            <v>614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/>
          <cell r="C19"/>
          <cell r="D19"/>
          <cell r="E19">
            <v>528</v>
          </cell>
          <cell r="F19">
            <v>639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/>
          <cell r="C20"/>
          <cell r="D20"/>
          <cell r="E20">
            <v>42</v>
          </cell>
          <cell r="F20">
            <v>299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/>
          <cell r="C21"/>
          <cell r="D21"/>
          <cell r="E21"/>
          <cell r="F21">
            <v>467</v>
          </cell>
        </row>
        <row r="22">
          <cell r="A22" t="str">
            <v xml:space="preserve"> 200  Ветчина Дугушка ТМ Стародворье, вектор в/у    ПОКОМ</v>
          </cell>
          <cell r="B22"/>
          <cell r="C22"/>
          <cell r="D22"/>
          <cell r="E22">
            <v>7.85</v>
          </cell>
          <cell r="F22">
            <v>425.286</v>
          </cell>
        </row>
        <row r="23">
          <cell r="A23" t="str">
            <v xml:space="preserve"> 201  Ветчина Нежная ТМ Особый рецепт, (2,5кг), ПОКОМ</v>
          </cell>
          <cell r="B23"/>
          <cell r="C23"/>
          <cell r="D23"/>
          <cell r="E23">
            <v>17.600000000000001</v>
          </cell>
          <cell r="F23">
            <v>4317.4639999999999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/>
          <cell r="C24"/>
          <cell r="D24"/>
          <cell r="E24">
            <v>15</v>
          </cell>
          <cell r="F24">
            <v>303.88799999999998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B25"/>
          <cell r="C25"/>
          <cell r="D25"/>
          <cell r="E25">
            <v>7.5</v>
          </cell>
          <cell r="F25">
            <v>1034.2950000000001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/>
          <cell r="C26"/>
          <cell r="D26"/>
          <cell r="E26"/>
          <cell r="F26">
            <v>507.505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B27"/>
          <cell r="C27"/>
          <cell r="D27"/>
          <cell r="E27"/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/>
          <cell r="C28"/>
          <cell r="D28"/>
          <cell r="E28">
            <v>0.85</v>
          </cell>
          <cell r="F28">
            <v>174.15899999999999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/>
          <cell r="C29"/>
          <cell r="D29"/>
          <cell r="E29">
            <v>0.85</v>
          </cell>
          <cell r="F29">
            <v>171.53700000000001</v>
          </cell>
        </row>
        <row r="30">
          <cell r="A30" t="str">
            <v xml:space="preserve"> 240  Колбаса Салями охотничья, ВЕС. ПОКОМ</v>
          </cell>
          <cell r="B30"/>
          <cell r="C30"/>
          <cell r="D30"/>
          <cell r="E30"/>
          <cell r="F30">
            <v>3.0110000000000001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/>
          <cell r="C31"/>
          <cell r="D31"/>
          <cell r="E31"/>
          <cell r="F31">
            <v>420.11</v>
          </cell>
        </row>
        <row r="32">
          <cell r="A32" t="str">
            <v xml:space="preserve"> 247  Сардельки Нежные, ВЕС.  ПОКОМ</v>
          </cell>
          <cell r="B32"/>
          <cell r="C32"/>
          <cell r="D32"/>
          <cell r="E32"/>
          <cell r="F32">
            <v>149.34299999999999</v>
          </cell>
        </row>
        <row r="33">
          <cell r="A33" t="str">
            <v xml:space="preserve"> 248  Сардельки Сочные ТМ Особый рецепт,   ПОКОМ</v>
          </cell>
          <cell r="B33"/>
          <cell r="C33"/>
          <cell r="D33"/>
          <cell r="E33">
            <v>1.35</v>
          </cell>
          <cell r="F33">
            <v>157.625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/>
          <cell r="C34"/>
          <cell r="D34"/>
          <cell r="E34">
            <v>2.6</v>
          </cell>
          <cell r="F34">
            <v>1112.434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/>
          <cell r="C35"/>
          <cell r="D35"/>
          <cell r="E35"/>
          <cell r="F35">
            <v>107.35599999999999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/>
          <cell r="C36"/>
          <cell r="D36"/>
          <cell r="E36"/>
          <cell r="F36">
            <v>151.804</v>
          </cell>
        </row>
        <row r="37">
          <cell r="A37" t="str">
            <v xml:space="preserve"> 263  Шпикачки Стародворские, ВЕС.  ПОКОМ</v>
          </cell>
          <cell r="B37"/>
          <cell r="C37"/>
          <cell r="D37"/>
          <cell r="E37"/>
          <cell r="F37">
            <v>121.107</v>
          </cell>
        </row>
        <row r="38">
          <cell r="A38" t="str">
            <v xml:space="preserve"> 265  Колбаса Балыкбургская, ВЕС, ТМ Баварушка  ПОКОМ</v>
          </cell>
          <cell r="B38"/>
          <cell r="C38"/>
          <cell r="D38"/>
          <cell r="E38"/>
          <cell r="F38">
            <v>46.506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/>
          <cell r="C39"/>
          <cell r="D39"/>
          <cell r="E39"/>
          <cell r="F39">
            <v>53.1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/>
          <cell r="C40"/>
          <cell r="D40"/>
          <cell r="E40"/>
          <cell r="F40">
            <v>71.403999999999996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/>
          <cell r="C41"/>
          <cell r="D41"/>
          <cell r="E41">
            <v>1</v>
          </cell>
          <cell r="F41">
            <v>968</v>
          </cell>
        </row>
        <row r="42">
          <cell r="A42" t="str">
            <v xml:space="preserve"> 273  Сосиски Сочинки с сочной грудинкой, МГС 0.4кг,   ПОКОМ</v>
          </cell>
          <cell r="B42"/>
          <cell r="C42"/>
          <cell r="D42"/>
          <cell r="E42">
            <v>606</v>
          </cell>
          <cell r="F42">
            <v>3374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/>
          <cell r="C43"/>
          <cell r="D43"/>
          <cell r="E43">
            <v>1621</v>
          </cell>
          <cell r="F43">
            <v>5902</v>
          </cell>
        </row>
        <row r="44">
          <cell r="A44" t="str">
            <v xml:space="preserve"> 283  Сосиски Сочинки, ВЕС, ТМ Стародворье ПОКОМ</v>
          </cell>
          <cell r="B44"/>
          <cell r="C44"/>
          <cell r="D44"/>
          <cell r="E44">
            <v>2.6</v>
          </cell>
          <cell r="F44">
            <v>533.93299999999999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/>
          <cell r="C45"/>
          <cell r="D45"/>
          <cell r="E45">
            <v>6</v>
          </cell>
          <cell r="F45">
            <v>596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/>
          <cell r="C46"/>
          <cell r="D46"/>
          <cell r="E46">
            <v>2</v>
          </cell>
          <cell r="F46">
            <v>1225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/>
          <cell r="C47"/>
          <cell r="D47"/>
          <cell r="E47">
            <v>0.7</v>
          </cell>
          <cell r="F47">
            <v>246.517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/>
          <cell r="C48"/>
          <cell r="D48"/>
          <cell r="E48"/>
          <cell r="F48">
            <v>1313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/>
          <cell r="C49"/>
          <cell r="D49"/>
          <cell r="E49">
            <v>1</v>
          </cell>
          <cell r="F49">
            <v>2187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B50"/>
          <cell r="C50"/>
          <cell r="D50"/>
          <cell r="E50"/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/>
          <cell r="C51"/>
          <cell r="D51"/>
          <cell r="E51"/>
          <cell r="F51">
            <v>95.384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/>
          <cell r="C52"/>
          <cell r="D52"/>
          <cell r="E52">
            <v>0.7</v>
          </cell>
          <cell r="F52">
            <v>192.34399999999999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/>
          <cell r="C53"/>
          <cell r="D53"/>
          <cell r="E53">
            <v>2</v>
          </cell>
          <cell r="F53">
            <v>1169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/>
          <cell r="C54"/>
          <cell r="D54"/>
          <cell r="E54">
            <v>6</v>
          </cell>
          <cell r="F54">
            <v>1673</v>
          </cell>
        </row>
        <row r="55">
          <cell r="A55" t="str">
            <v xml:space="preserve"> 309  Сосиски Сочинки с сыром 0,4 кг ТМ Стародворье  ПОКОМ</v>
          </cell>
          <cell r="B55"/>
          <cell r="C55"/>
          <cell r="D55"/>
          <cell r="E55">
            <v>12</v>
          </cell>
          <cell r="F55">
            <v>982</v>
          </cell>
        </row>
        <row r="56">
          <cell r="A56" t="str">
            <v xml:space="preserve"> 312  Ветчина Филейская ВЕС ТМ  Вязанка ТС Столичная  ПОКОМ</v>
          </cell>
          <cell r="B56"/>
          <cell r="C56"/>
          <cell r="D56"/>
          <cell r="E56">
            <v>1.3</v>
          </cell>
          <cell r="F56">
            <v>236.79900000000001</v>
          </cell>
        </row>
        <row r="57">
          <cell r="A57" t="str">
            <v xml:space="preserve"> 315  Колбаса вареная Молокуша ТМ Вязанка ВЕС, ПОКОМ</v>
          </cell>
          <cell r="B57"/>
          <cell r="C57"/>
          <cell r="D57"/>
          <cell r="E57">
            <v>3.9</v>
          </cell>
          <cell r="F57">
            <v>596.91999999999996</v>
          </cell>
        </row>
        <row r="58">
          <cell r="A58" t="str">
            <v xml:space="preserve"> 316  Колбаса Нежная ТМ Зареченские ВЕС  ПОКОМ</v>
          </cell>
          <cell r="B58"/>
          <cell r="C58"/>
          <cell r="D58"/>
          <cell r="E58"/>
          <cell r="F58">
            <v>55.151000000000003</v>
          </cell>
        </row>
        <row r="59">
          <cell r="A59" t="str">
            <v xml:space="preserve"> 318  Сосиски Датские ТМ Зареченские, ВЕС  ПОКОМ</v>
          </cell>
          <cell r="B59"/>
          <cell r="C59"/>
          <cell r="D59"/>
          <cell r="E59">
            <v>98.6</v>
          </cell>
          <cell r="F59">
            <v>3164.8049999999998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/>
          <cell r="C60"/>
          <cell r="D60"/>
          <cell r="E60">
            <v>1154</v>
          </cell>
          <cell r="F60">
            <v>4383</v>
          </cell>
        </row>
        <row r="61">
          <cell r="A61" t="str">
            <v xml:space="preserve"> 322  Колбаса вареная Молокуша 0,45кг ТМ Вязанка  ПОКОМ</v>
          </cell>
          <cell r="B61"/>
          <cell r="C61"/>
          <cell r="D61"/>
          <cell r="E61">
            <v>751</v>
          </cell>
          <cell r="F61">
            <v>3745</v>
          </cell>
        </row>
        <row r="62">
          <cell r="A62" t="str">
            <v xml:space="preserve"> 324  Ветчина Филейская ТМ Вязанка Столичная 0,45 кг ПОКОМ</v>
          </cell>
          <cell r="B62"/>
          <cell r="C62"/>
          <cell r="D62"/>
          <cell r="E62"/>
          <cell r="F62">
            <v>1252</v>
          </cell>
        </row>
        <row r="63">
          <cell r="A63" t="str">
            <v xml:space="preserve"> 328  Сардельки Сочинки Стародворье ТМ  0,4 кг ПОКОМ</v>
          </cell>
          <cell r="B63"/>
          <cell r="C63"/>
          <cell r="D63"/>
          <cell r="E63">
            <v>1</v>
          </cell>
          <cell r="F63">
            <v>409</v>
          </cell>
        </row>
        <row r="64">
          <cell r="A64" t="str">
            <v xml:space="preserve"> 329  Сардельки Сочинки с сыром Стародворье ТМ, 0,4 кг. ПОКОМ</v>
          </cell>
          <cell r="B64"/>
          <cell r="C64"/>
          <cell r="D64"/>
          <cell r="E64">
            <v>3</v>
          </cell>
          <cell r="F64">
            <v>341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/>
          <cell r="C65"/>
          <cell r="D65"/>
          <cell r="E65"/>
          <cell r="F65">
            <v>740.86900000000003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/>
          <cell r="C66"/>
          <cell r="D66"/>
          <cell r="E66">
            <v>4</v>
          </cell>
          <cell r="F66">
            <v>403</v>
          </cell>
        </row>
        <row r="67">
          <cell r="A67" t="str">
            <v xml:space="preserve"> 335  Колбаса Сливушка ТМ Вязанка. ВЕС.  ПОКОМ </v>
          </cell>
          <cell r="B67"/>
          <cell r="C67"/>
          <cell r="D67"/>
          <cell r="E67"/>
          <cell r="F67">
            <v>244.49100000000001</v>
          </cell>
        </row>
        <row r="68">
          <cell r="A68" t="str">
            <v xml:space="preserve"> 336  Ветчина Сливушка с индейкой ТМ Вязанка. ВЕС  ПОКОМ</v>
          </cell>
          <cell r="B68"/>
          <cell r="C68"/>
          <cell r="D68"/>
          <cell r="E68"/>
          <cell r="F68">
            <v>10.401999999999999</v>
          </cell>
        </row>
        <row r="69">
          <cell r="A69" t="str">
            <v xml:space="preserve"> 342 Сосиски Сочинки Молочные ТМ Стародворье 0,4 кг ПОКОМ</v>
          </cell>
          <cell r="B69"/>
          <cell r="C69"/>
          <cell r="D69"/>
          <cell r="E69">
            <v>619</v>
          </cell>
          <cell r="F69">
            <v>3145</v>
          </cell>
        </row>
        <row r="70">
          <cell r="A70" t="str">
            <v xml:space="preserve"> 343 Сосиски Сочинки Сливочные ТМ Стародворье  0,4 кг</v>
          </cell>
          <cell r="B70"/>
          <cell r="C70"/>
          <cell r="D70"/>
          <cell r="E70">
            <v>1</v>
          </cell>
          <cell r="F70">
            <v>2174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/>
          <cell r="C71"/>
          <cell r="D71"/>
          <cell r="E71">
            <v>0.8</v>
          </cell>
          <cell r="F71">
            <v>542.76599999999996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/>
          <cell r="C72"/>
          <cell r="D72"/>
          <cell r="E72"/>
          <cell r="F72">
            <v>273.30099999999999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/>
          <cell r="C73"/>
          <cell r="D73"/>
          <cell r="E73">
            <v>0.8</v>
          </cell>
          <cell r="F73">
            <v>716.06500000000005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/>
          <cell r="C74"/>
          <cell r="D74"/>
          <cell r="E74"/>
          <cell r="F74">
            <v>381.33600000000001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/>
          <cell r="C75"/>
          <cell r="D75"/>
          <cell r="E75"/>
          <cell r="F75">
            <v>130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/>
          <cell r="C76"/>
          <cell r="D76"/>
          <cell r="E76"/>
          <cell r="F76">
            <v>276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/>
          <cell r="C77"/>
          <cell r="D77"/>
          <cell r="E77"/>
          <cell r="F77">
            <v>457</v>
          </cell>
        </row>
        <row r="78">
          <cell r="A78" t="str">
            <v xml:space="preserve"> 364  Сардельки Филейские Вязанка ВЕС NDX ТМ Вязанка  ПОКОМ</v>
          </cell>
          <cell r="B78"/>
          <cell r="C78"/>
          <cell r="D78"/>
          <cell r="E78"/>
          <cell r="F78">
            <v>140.13200000000001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/>
          <cell r="C79"/>
          <cell r="D79"/>
          <cell r="E79">
            <v>1</v>
          </cell>
          <cell r="F79">
            <v>571</v>
          </cell>
        </row>
        <row r="80">
          <cell r="A80" t="str">
            <v xml:space="preserve"> 377  Колбаса Молочная Дугушка 0,6кг ТМ Стародворье  ПОКОМ</v>
          </cell>
          <cell r="B80"/>
          <cell r="C80"/>
          <cell r="D80"/>
          <cell r="E80"/>
          <cell r="F80">
            <v>764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B81"/>
          <cell r="C81"/>
          <cell r="D81"/>
          <cell r="E81">
            <v>2</v>
          </cell>
          <cell r="F81">
            <v>796</v>
          </cell>
        </row>
        <row r="82">
          <cell r="A82" t="str">
            <v xml:space="preserve"> 388  Сосиски Восточные Халяль ТМ Вязанка 0,33 кг АК. ПОКОМ</v>
          </cell>
          <cell r="B82"/>
          <cell r="C82"/>
          <cell r="D82"/>
          <cell r="E82"/>
          <cell r="F82">
            <v>743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B83"/>
          <cell r="C83"/>
          <cell r="D83"/>
          <cell r="E83">
            <v>1</v>
          </cell>
          <cell r="F83">
            <v>521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B84"/>
          <cell r="C84"/>
          <cell r="D84"/>
          <cell r="E84"/>
          <cell r="F84">
            <v>252</v>
          </cell>
        </row>
        <row r="85">
          <cell r="A85" t="str">
            <v xml:space="preserve"> 410  Сосиски Баварские с сыром ТМ Стародворье 0,35 кг. ПОКОМ</v>
          </cell>
          <cell r="B85"/>
          <cell r="C85"/>
          <cell r="D85"/>
          <cell r="E85">
            <v>1002</v>
          </cell>
          <cell r="F85">
            <v>4612</v>
          </cell>
        </row>
        <row r="86">
          <cell r="A86" t="str">
            <v xml:space="preserve"> 412  Сосиски Баварские ТМ Стародворье 0,35 кг ПОКОМ</v>
          </cell>
          <cell r="B86"/>
          <cell r="C86"/>
          <cell r="D86"/>
          <cell r="E86">
            <v>1842</v>
          </cell>
          <cell r="F86">
            <v>7626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B87"/>
          <cell r="C87"/>
          <cell r="D87"/>
          <cell r="E87"/>
          <cell r="F87">
            <v>13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/>
          <cell r="C88"/>
          <cell r="D88"/>
          <cell r="E88"/>
          <cell r="F88">
            <v>1.45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/>
          <cell r="C89"/>
          <cell r="D89"/>
          <cell r="E89">
            <v>1</v>
          </cell>
          <cell r="F89">
            <v>461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/>
          <cell r="C90"/>
          <cell r="D90"/>
          <cell r="E90">
            <v>1.45</v>
          </cell>
          <cell r="F90">
            <v>189.95400000000001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/>
          <cell r="C91"/>
          <cell r="D91"/>
          <cell r="E91"/>
          <cell r="F91">
            <v>13.6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/>
          <cell r="C92"/>
          <cell r="D92"/>
          <cell r="E92"/>
          <cell r="F92">
            <v>366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/>
          <cell r="C93"/>
          <cell r="D93"/>
          <cell r="E93"/>
          <cell r="F93">
            <v>88.751000000000005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B94"/>
          <cell r="C94"/>
          <cell r="D94"/>
          <cell r="E94">
            <v>1</v>
          </cell>
          <cell r="F94">
            <v>65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B95"/>
          <cell r="C95"/>
          <cell r="D95"/>
          <cell r="E95">
            <v>4</v>
          </cell>
          <cell r="F95">
            <v>79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B96"/>
          <cell r="C96"/>
          <cell r="D96"/>
          <cell r="E96">
            <v>2</v>
          </cell>
          <cell r="F96">
            <v>125</v>
          </cell>
        </row>
        <row r="97">
          <cell r="A97" t="str">
            <v xml:space="preserve"> 448  Сосиски Сливушки по-венски ТМ Вязанка. 0,3 кг ПОКОМ</v>
          </cell>
          <cell r="B97"/>
          <cell r="C97"/>
          <cell r="D97"/>
          <cell r="E97"/>
          <cell r="F97">
            <v>750</v>
          </cell>
        </row>
        <row r="98">
          <cell r="A98" t="str">
            <v xml:space="preserve"> 449  Колбаса Дугушка Стародворская ВЕС ТС Дугушка ПОКОМ</v>
          </cell>
          <cell r="B98"/>
          <cell r="C98"/>
          <cell r="D98"/>
          <cell r="E98"/>
          <cell r="F98">
            <v>340.46300000000002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B99"/>
          <cell r="C99"/>
          <cell r="D99"/>
          <cell r="E99">
            <v>7.6</v>
          </cell>
          <cell r="F99">
            <v>3547.578</v>
          </cell>
        </row>
        <row r="100">
          <cell r="A100" t="str">
            <v xml:space="preserve"> 453  Колбаса Докторская Филейная ВЕС большой батон ТМ Особый рецепт  ПОКОМ</v>
          </cell>
          <cell r="B100"/>
          <cell r="C100"/>
          <cell r="D100"/>
          <cell r="E100"/>
          <cell r="F100">
            <v>57.500999999999998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/>
          <cell r="C101"/>
          <cell r="D101"/>
          <cell r="E101">
            <v>32.6</v>
          </cell>
          <cell r="F101">
            <v>5094.4610000000002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/>
          <cell r="C102"/>
          <cell r="D102"/>
          <cell r="E102">
            <v>2.6</v>
          </cell>
          <cell r="F102">
            <v>3776.7910000000002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/>
          <cell r="C103"/>
          <cell r="D103"/>
          <cell r="E103"/>
          <cell r="F103">
            <v>1.3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B104"/>
          <cell r="C104"/>
          <cell r="D104"/>
          <cell r="E104"/>
          <cell r="F104">
            <v>288.88799999999998</v>
          </cell>
        </row>
        <row r="105">
          <cell r="A105" t="str">
            <v xml:space="preserve"> 467  Колбаса Филейная 0,5кг ТМ Особый рецепт  ПОКОМ</v>
          </cell>
          <cell r="B105"/>
          <cell r="C105"/>
          <cell r="D105"/>
          <cell r="E105">
            <v>1</v>
          </cell>
          <cell r="F105">
            <v>191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B106"/>
          <cell r="C106"/>
          <cell r="D106"/>
          <cell r="E106"/>
          <cell r="F106">
            <v>3</v>
          </cell>
        </row>
        <row r="107">
          <cell r="A107" t="str">
            <v xml:space="preserve"> 478  Сардельки Зареченские ВЕС ТМ Зареченские  ПОКОМ</v>
          </cell>
          <cell r="B107"/>
          <cell r="C107"/>
          <cell r="D107"/>
          <cell r="E107"/>
          <cell r="F107">
            <v>129.16399999999999</v>
          </cell>
        </row>
        <row r="108">
          <cell r="A108" t="str">
            <v xml:space="preserve"> 479  Шпикачки Зареченские ВЕС ТМ Зареченские  ПОКОМ</v>
          </cell>
          <cell r="B108"/>
          <cell r="C108"/>
          <cell r="D108"/>
          <cell r="E108"/>
          <cell r="F108">
            <v>1.3</v>
          </cell>
        </row>
        <row r="109">
          <cell r="A109" t="str">
            <v xml:space="preserve"> 481  Колбаса Филейная оригинальная ВЕС 1,87кг ТМ Особый рецепт большой батон  ПОКОМ</v>
          </cell>
          <cell r="B109"/>
          <cell r="C109"/>
          <cell r="D109"/>
          <cell r="E109"/>
          <cell r="F109">
            <v>0.8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B110"/>
          <cell r="C110"/>
          <cell r="D110"/>
          <cell r="E110"/>
          <cell r="F110">
            <v>21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B111"/>
          <cell r="C111"/>
          <cell r="D111"/>
          <cell r="E111"/>
          <cell r="F111">
            <v>33</v>
          </cell>
        </row>
        <row r="112">
          <cell r="A112" t="str">
            <v xml:space="preserve"> 492  Колбаса Салями Филейская 0,3кг ТМ Вязанка  ПОКОМ</v>
          </cell>
          <cell r="B112"/>
          <cell r="C112"/>
          <cell r="D112"/>
          <cell r="E112"/>
          <cell r="F112">
            <v>28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B113"/>
          <cell r="C113"/>
          <cell r="D113"/>
          <cell r="E113">
            <v>7</v>
          </cell>
          <cell r="F113">
            <v>1084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B114"/>
          <cell r="C114"/>
          <cell r="D114"/>
          <cell r="E114">
            <v>1</v>
          </cell>
          <cell r="F114">
            <v>547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B115"/>
          <cell r="C115"/>
          <cell r="D115"/>
          <cell r="E115">
            <v>2</v>
          </cell>
          <cell r="F115">
            <v>603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B116"/>
          <cell r="C116"/>
          <cell r="D116"/>
          <cell r="E116"/>
          <cell r="F116">
            <v>410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B117"/>
          <cell r="C117"/>
          <cell r="D117"/>
          <cell r="E117"/>
          <cell r="F117">
            <v>19.600000000000001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/>
          <cell r="C118"/>
          <cell r="D118"/>
          <cell r="E118"/>
          <cell r="F118">
            <v>629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/>
          <cell r="C119"/>
          <cell r="D119"/>
          <cell r="E119"/>
          <cell r="F119">
            <v>15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B120"/>
          <cell r="C120"/>
          <cell r="D120"/>
          <cell r="E120"/>
          <cell r="F120">
            <v>25.004000000000001</v>
          </cell>
        </row>
        <row r="121">
          <cell r="A121" t="str">
            <v xml:space="preserve"> 507  Колбаса Персидская халяль ВЕС ТМ Вязанка  ПОКОМ</v>
          </cell>
          <cell r="B121"/>
          <cell r="C121"/>
          <cell r="D121"/>
          <cell r="E121"/>
          <cell r="F121">
            <v>8.1</v>
          </cell>
        </row>
        <row r="122">
          <cell r="A122" t="str">
            <v xml:space="preserve"> 508  Сосиски Аравийские ВЕС ТМ Вязанка  ПОКОМ</v>
          </cell>
          <cell r="B122"/>
          <cell r="C122"/>
          <cell r="D122"/>
          <cell r="E122"/>
          <cell r="F122">
            <v>1</v>
          </cell>
        </row>
        <row r="123">
          <cell r="A123" t="str">
            <v xml:space="preserve"> 509  Колбаса Пряная Халяль ВЕС ТМ Сафияль  ПОКОМ</v>
          </cell>
          <cell r="B123"/>
          <cell r="C123"/>
          <cell r="D123"/>
          <cell r="E123"/>
          <cell r="F123">
            <v>4.2</v>
          </cell>
        </row>
        <row r="124">
          <cell r="A124" t="str">
            <v xml:space="preserve"> 513  Колбаса вареная Стародворская 0,4кг ТМ Стародворье  ПОКОМ</v>
          </cell>
          <cell r="B124"/>
          <cell r="C124"/>
          <cell r="D124"/>
          <cell r="E124"/>
          <cell r="F124">
            <v>262</v>
          </cell>
        </row>
        <row r="125">
          <cell r="A125" t="str">
            <v>0612 Колбаса с/к Свиная 1кг в/у Останкино (код покуп. 99589)</v>
          </cell>
          <cell r="B125"/>
          <cell r="C125"/>
          <cell r="D125"/>
          <cell r="E125">
            <v>155.80000000000001</v>
          </cell>
          <cell r="F125">
            <v>200</v>
          </cell>
        </row>
        <row r="126">
          <cell r="A126" t="str">
            <v>0614 Колбаса с/к ПРАЗДНИЧНАЯ в/с дек.спец.мгс (код покуп. 123430)  ОСТАНКИНО</v>
          </cell>
          <cell r="B126"/>
          <cell r="C126"/>
          <cell r="D126"/>
          <cell r="E126">
            <v>95</v>
          </cell>
          <cell r="F126">
            <v>101.25</v>
          </cell>
        </row>
        <row r="127">
          <cell r="A127" t="str">
            <v>1146 Ароматная с/к в/у ОСТАНКИНО</v>
          </cell>
          <cell r="B127"/>
          <cell r="C127"/>
          <cell r="D127"/>
          <cell r="E127">
            <v>3.5</v>
          </cell>
          <cell r="F127">
            <v>3.5</v>
          </cell>
        </row>
        <row r="128">
          <cell r="A128" t="str">
            <v>3215 ВЕТЧ.МЯСНАЯ Папа может п/о 0.4кг 8шт.    ОСТАНКИНО</v>
          </cell>
          <cell r="B128"/>
          <cell r="C128"/>
          <cell r="D128"/>
          <cell r="E128">
            <v>2603</v>
          </cell>
          <cell r="F128">
            <v>2603</v>
          </cell>
        </row>
        <row r="129">
          <cell r="A129" t="str">
            <v>3680 ПРЕСИЖН с/к дек. спец мгс ОСТАНКИНО</v>
          </cell>
          <cell r="B129"/>
          <cell r="C129"/>
          <cell r="D129"/>
          <cell r="E129">
            <v>5.55</v>
          </cell>
          <cell r="F129">
            <v>5.55</v>
          </cell>
        </row>
        <row r="130">
          <cell r="A130" t="str">
            <v>3684 ПРЕСИЖН с/к в/у 1/250 8шт.   ОСТАНКИНО</v>
          </cell>
          <cell r="B130"/>
          <cell r="C130"/>
          <cell r="D130"/>
          <cell r="E130">
            <v>106</v>
          </cell>
          <cell r="F130">
            <v>106</v>
          </cell>
        </row>
        <row r="131">
          <cell r="A131" t="str">
            <v>4063 МЯСНАЯ Папа может вар п/о_Л   ОСТАНКИНО</v>
          </cell>
          <cell r="B131"/>
          <cell r="C131"/>
          <cell r="D131"/>
          <cell r="E131">
            <v>1512.7</v>
          </cell>
          <cell r="F131">
            <v>1512.7</v>
          </cell>
        </row>
        <row r="132">
          <cell r="A132" t="str">
            <v>4117 ЭКСТРА Папа может с/к в/у_Л   ОСТАНКИНО</v>
          </cell>
          <cell r="B132"/>
          <cell r="C132"/>
          <cell r="D132"/>
          <cell r="E132">
            <v>27.3</v>
          </cell>
          <cell r="F132">
            <v>27.3</v>
          </cell>
        </row>
        <row r="133">
          <cell r="A133" t="str">
            <v>4561 ДОКТОРСКАЯ ГОСТ Папа может вар п/о  ОСТАНКИНО</v>
          </cell>
          <cell r="B133"/>
          <cell r="C133"/>
          <cell r="D133"/>
          <cell r="E133">
            <v>2644.65</v>
          </cell>
          <cell r="F133">
            <v>2677.3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B134"/>
          <cell r="C134"/>
          <cell r="D134"/>
          <cell r="E134">
            <v>2267.3000000000002</v>
          </cell>
          <cell r="F134">
            <v>2267.3000000000002</v>
          </cell>
        </row>
        <row r="135">
          <cell r="A135" t="str">
            <v>4786 КОЛБ.СНЭКИ Папа может в/к мгс 1/70_5  ОСТАНКИНО</v>
          </cell>
          <cell r="B135"/>
          <cell r="C135"/>
          <cell r="D135"/>
          <cell r="E135">
            <v>71</v>
          </cell>
          <cell r="F135">
            <v>71</v>
          </cell>
        </row>
        <row r="136">
          <cell r="A136" t="str">
            <v>4813 ФИЛЕЙНАЯ Папа может вар п/о_Л   ОСТАНКИНО</v>
          </cell>
          <cell r="B136"/>
          <cell r="C136"/>
          <cell r="D136"/>
          <cell r="E136">
            <v>522.35</v>
          </cell>
          <cell r="F136">
            <v>522.35</v>
          </cell>
        </row>
        <row r="137">
          <cell r="A137" t="str">
            <v>4993 САЛЯМИ ИТАЛЬЯНСКАЯ с/к в/у 1/250*8_120c ОСТАНКИНО</v>
          </cell>
          <cell r="B137"/>
          <cell r="C137"/>
          <cell r="D137"/>
          <cell r="E137">
            <v>326</v>
          </cell>
          <cell r="F137">
            <v>326</v>
          </cell>
        </row>
        <row r="138">
          <cell r="A138" t="str">
            <v>5246 ДОКТОРСКАЯ ПРЕМИУМ вар б/о мгс_30с ОСТАНКИНО</v>
          </cell>
          <cell r="B138"/>
          <cell r="C138"/>
          <cell r="D138"/>
          <cell r="E138">
            <v>42</v>
          </cell>
          <cell r="F138">
            <v>42</v>
          </cell>
        </row>
        <row r="139">
          <cell r="A139" t="str">
            <v>5247 РУССКАЯ ПРЕМИУМ вар б/о мгс_30с ОСТАНКИНО</v>
          </cell>
          <cell r="B139"/>
          <cell r="C139"/>
          <cell r="D139"/>
          <cell r="E139">
            <v>37.5</v>
          </cell>
          <cell r="F139">
            <v>37.5</v>
          </cell>
        </row>
        <row r="140">
          <cell r="A140" t="str">
            <v>5341 СЕРВЕЛАТ ОХОТНИЧИЙ в/к в/у  ОСТАНКИНО</v>
          </cell>
          <cell r="B140"/>
          <cell r="C140"/>
          <cell r="D140"/>
          <cell r="E140">
            <v>436.71499999999997</v>
          </cell>
          <cell r="F140">
            <v>436.71499999999997</v>
          </cell>
        </row>
        <row r="141">
          <cell r="A141" t="str">
            <v>5483 ЭКСТРА Папа может с/к в/у 1/250 8шт.   ОСТАНКИНО</v>
          </cell>
          <cell r="B141"/>
          <cell r="C141"/>
          <cell r="D141"/>
          <cell r="E141">
            <v>548</v>
          </cell>
          <cell r="F141">
            <v>548</v>
          </cell>
        </row>
        <row r="142">
          <cell r="A142" t="str">
            <v>5544 Сервелат Финский в/к в/у_45с НОВАЯ ОСТАНКИНО</v>
          </cell>
          <cell r="B142"/>
          <cell r="C142"/>
          <cell r="D142"/>
          <cell r="E142">
            <v>971.01499999999999</v>
          </cell>
          <cell r="F142">
            <v>971.01499999999999</v>
          </cell>
        </row>
        <row r="143">
          <cell r="A143" t="str">
            <v>5679 САЛЯМИ ИТАЛЬЯНСКАЯ с/к в/у 1/150_60с ОСТАНКИНО</v>
          </cell>
          <cell r="B143"/>
          <cell r="C143"/>
          <cell r="D143"/>
          <cell r="E143">
            <v>243</v>
          </cell>
          <cell r="F143">
            <v>243</v>
          </cell>
        </row>
        <row r="144">
          <cell r="A144" t="str">
            <v>5682 САЛЯМИ МЕЛКОЗЕРНЕНАЯ с/к в/у 1/120_60с   ОСТАНКИНО</v>
          </cell>
          <cell r="B144"/>
          <cell r="C144"/>
          <cell r="D144"/>
          <cell r="E144">
            <v>1838</v>
          </cell>
          <cell r="F144">
            <v>1848</v>
          </cell>
        </row>
        <row r="145">
          <cell r="A145" t="str">
            <v>5706 АРОМАТНАЯ Папа может с/к в/у 1/250 8шт.  ОСТАНКИНО</v>
          </cell>
          <cell r="B145"/>
          <cell r="C145"/>
          <cell r="D145"/>
          <cell r="E145">
            <v>683</v>
          </cell>
          <cell r="F145">
            <v>683</v>
          </cell>
        </row>
        <row r="146">
          <cell r="A146" t="str">
            <v>5708 ПОСОЛЬСКАЯ Папа может с/к в/у ОСТАНКИНО</v>
          </cell>
          <cell r="B146"/>
          <cell r="C146"/>
          <cell r="D146"/>
          <cell r="E146">
            <v>24</v>
          </cell>
          <cell r="F146">
            <v>24</v>
          </cell>
        </row>
        <row r="147">
          <cell r="A147" t="str">
            <v>5851 ЭКСТРА Папа может вар п/о   ОСТАНКИНО</v>
          </cell>
          <cell r="B147"/>
          <cell r="C147"/>
          <cell r="D147"/>
          <cell r="E147">
            <v>339.95</v>
          </cell>
          <cell r="F147">
            <v>339.95</v>
          </cell>
        </row>
        <row r="148">
          <cell r="A148" t="str">
            <v>5931 ОХОТНИЧЬЯ Папа может с/к в/у 1/220 8шт.   ОСТАНКИНО</v>
          </cell>
          <cell r="B148"/>
          <cell r="C148"/>
          <cell r="D148"/>
          <cell r="E148">
            <v>798</v>
          </cell>
          <cell r="F148">
            <v>798</v>
          </cell>
        </row>
        <row r="149">
          <cell r="A149" t="str">
            <v>6004 РАГУ СВИНОЕ 1кг 8шт.зам_120с ОСТАНКИНО</v>
          </cell>
          <cell r="B149"/>
          <cell r="C149"/>
          <cell r="D149"/>
          <cell r="E149">
            <v>88</v>
          </cell>
          <cell r="F149">
            <v>88</v>
          </cell>
        </row>
        <row r="150">
          <cell r="A150" t="str">
            <v>6158 ВРЕМЯ ОЛИВЬЕ Папа может вар п/о 0.4кг   ОСТАНКИНО</v>
          </cell>
          <cell r="B150"/>
          <cell r="C150"/>
          <cell r="D150"/>
          <cell r="E150">
            <v>815</v>
          </cell>
          <cell r="F150">
            <v>815</v>
          </cell>
        </row>
        <row r="151">
          <cell r="A151" t="str">
            <v>6200 ГРУДИНКА ПРЕМИУМ к/в мл/к в/у 0.3кг  ОСТАНКИНО</v>
          </cell>
          <cell r="B151"/>
          <cell r="C151"/>
          <cell r="D151"/>
          <cell r="E151">
            <v>399</v>
          </cell>
          <cell r="F151">
            <v>399</v>
          </cell>
        </row>
        <row r="152">
          <cell r="A152" t="str">
            <v>6201 ГРУДИНКА ПРЕМИУМ к/в с/н в/у 1/150 8 шт ОСТАНКИНО</v>
          </cell>
          <cell r="B152"/>
          <cell r="C152"/>
          <cell r="D152"/>
          <cell r="E152">
            <v>6</v>
          </cell>
          <cell r="F152">
            <v>6</v>
          </cell>
        </row>
        <row r="153">
          <cell r="A153" t="str">
            <v>6206 СВИНИНА ПО-ДОМАШНЕМУ к/в мл/к в/у 0.3кг  ОСТАНКИНО</v>
          </cell>
          <cell r="B153"/>
          <cell r="C153"/>
          <cell r="D153"/>
          <cell r="E153">
            <v>587</v>
          </cell>
          <cell r="F153">
            <v>587</v>
          </cell>
        </row>
        <row r="154">
          <cell r="A154" t="str">
            <v>6221 НЕАПОЛИТАНСКИЙ ДУЭТ с/к с/н мгс 1/90  ОСТАНКИНО</v>
          </cell>
          <cell r="B154"/>
          <cell r="C154"/>
          <cell r="D154"/>
          <cell r="E154">
            <v>285</v>
          </cell>
          <cell r="F154">
            <v>285</v>
          </cell>
        </row>
        <row r="155">
          <cell r="A155" t="str">
            <v>6222 ИТАЛЬЯНСКОЕ АССОРТИ с/в с/н мгс 1/90 ОСТАНКИНО</v>
          </cell>
          <cell r="B155"/>
          <cell r="C155"/>
          <cell r="D155"/>
          <cell r="E155">
            <v>120</v>
          </cell>
          <cell r="F155">
            <v>120</v>
          </cell>
        </row>
        <row r="156">
          <cell r="A156" t="str">
            <v>6228 МЯСНОЕ АССОРТИ к/з с/н мгс 1/90 10шт.  ОСТАНКИНО</v>
          </cell>
          <cell r="B156"/>
          <cell r="C156"/>
          <cell r="D156"/>
          <cell r="E156">
            <v>309</v>
          </cell>
          <cell r="F156">
            <v>309</v>
          </cell>
        </row>
        <row r="157">
          <cell r="A157" t="str">
            <v>6247 ДОМАШНЯЯ Папа может вар п/о 0,4кг 8шт.  ОСТАНКИНО</v>
          </cell>
          <cell r="B157"/>
          <cell r="C157"/>
          <cell r="D157"/>
          <cell r="E157">
            <v>169</v>
          </cell>
          <cell r="F157">
            <v>169</v>
          </cell>
        </row>
        <row r="158">
          <cell r="A158" t="str">
            <v>6268 ГОВЯЖЬЯ Папа может вар п/о 0,4кг 8 шт.  ОСТАНКИНО</v>
          </cell>
          <cell r="B158"/>
          <cell r="C158"/>
          <cell r="D158"/>
          <cell r="E158">
            <v>410</v>
          </cell>
          <cell r="F158">
            <v>410</v>
          </cell>
        </row>
        <row r="159">
          <cell r="A159" t="str">
            <v>6279 КОРЕЙКА ПО-ОСТ.к/в в/с с/н в/у 1/150_45с  ОСТАНКИНО</v>
          </cell>
          <cell r="B159"/>
          <cell r="C159"/>
          <cell r="D159"/>
          <cell r="E159">
            <v>307</v>
          </cell>
          <cell r="F159">
            <v>307</v>
          </cell>
        </row>
        <row r="160">
          <cell r="A160" t="str">
            <v>6303 МЯСНЫЕ Папа может сос п/о мгс 1.5*3  ОСТАНКИНО</v>
          </cell>
          <cell r="B160"/>
          <cell r="C160"/>
          <cell r="D160"/>
          <cell r="E160">
            <v>361.5</v>
          </cell>
          <cell r="F160">
            <v>361.5</v>
          </cell>
        </row>
        <row r="161">
          <cell r="A161" t="str">
            <v>6324 ДОКТОРСКАЯ ГОСТ вар п/о 0.4кг 8шт.  ОСТАНКИНО</v>
          </cell>
          <cell r="B161"/>
          <cell r="C161"/>
          <cell r="D161"/>
          <cell r="E161">
            <v>193</v>
          </cell>
          <cell r="F161">
            <v>193</v>
          </cell>
        </row>
        <row r="162">
          <cell r="A162" t="str">
            <v>6325 ДОКТОРСКАЯ ПРЕМИУМ вар п/о 0.4кг 8шт.  ОСТАНКИНО</v>
          </cell>
          <cell r="B162"/>
          <cell r="C162"/>
          <cell r="D162"/>
          <cell r="E162">
            <v>545</v>
          </cell>
          <cell r="F162">
            <v>545</v>
          </cell>
        </row>
        <row r="163">
          <cell r="A163" t="str">
            <v>6333 МЯСНАЯ Папа может вар п/о 0.4кг 8шт.  ОСТАНКИНО</v>
          </cell>
          <cell r="B163"/>
          <cell r="C163"/>
          <cell r="D163"/>
          <cell r="E163">
            <v>4452</v>
          </cell>
          <cell r="F163">
            <v>4464</v>
          </cell>
        </row>
        <row r="164">
          <cell r="A164" t="str">
            <v>6340 ДОМАШНИЙ РЕЦЕПТ Коровино 0.5кг 8шт.  ОСТАНКИНО</v>
          </cell>
          <cell r="B164"/>
          <cell r="C164"/>
          <cell r="D164"/>
          <cell r="E164">
            <v>588</v>
          </cell>
          <cell r="F164">
            <v>603</v>
          </cell>
        </row>
        <row r="165">
          <cell r="A165" t="str">
            <v>6341 ДОМАШНИЙ РЕЦЕПТ СО ШПИКОМ Коровино 0.5кг  ОСТАНКИНО</v>
          </cell>
          <cell r="B165"/>
          <cell r="C165"/>
          <cell r="D165"/>
          <cell r="E165">
            <v>25</v>
          </cell>
          <cell r="F165">
            <v>25</v>
          </cell>
        </row>
        <row r="166">
          <cell r="A166" t="str">
            <v>6344 СОЧНАЯ Папа может вар п/о 0.4кг  ОСТАНКИНО</v>
          </cell>
          <cell r="B166"/>
          <cell r="C166"/>
          <cell r="D166"/>
          <cell r="E166">
            <v>4</v>
          </cell>
          <cell r="F166">
            <v>4</v>
          </cell>
        </row>
        <row r="167">
          <cell r="A167" t="str">
            <v>6353 ЭКСТРА Папа может вар п/о 0.4кг 8шт.  ОСТАНКИНО</v>
          </cell>
          <cell r="B167"/>
          <cell r="C167"/>
          <cell r="D167"/>
          <cell r="E167">
            <v>2422</v>
          </cell>
          <cell r="F167">
            <v>2430</v>
          </cell>
        </row>
        <row r="168">
          <cell r="A168" t="str">
            <v>6392 ФИЛЕЙНАЯ Папа может вар п/о 0.4кг. ОСТАНКИНО</v>
          </cell>
          <cell r="B168"/>
          <cell r="C168"/>
          <cell r="D168"/>
          <cell r="E168">
            <v>4574</v>
          </cell>
          <cell r="F168">
            <v>4586</v>
          </cell>
        </row>
        <row r="169">
          <cell r="A169" t="str">
            <v>6411 ВЕТЧ.РУБЛЕНАЯ ПМ в/у срез 0.3кг 6шт.  ОСТАНКИНО</v>
          </cell>
          <cell r="B169"/>
          <cell r="C169"/>
          <cell r="D169"/>
          <cell r="E169">
            <v>63</v>
          </cell>
          <cell r="F169">
            <v>63</v>
          </cell>
        </row>
        <row r="170">
          <cell r="A170" t="str">
            <v>6415 БАЛЫКОВАЯ Коровино п/к в/у 0.84кг 6шт.  ОСТАНКИНО</v>
          </cell>
          <cell r="B170"/>
          <cell r="C170"/>
          <cell r="D170"/>
          <cell r="E170">
            <v>27</v>
          </cell>
          <cell r="F170">
            <v>27</v>
          </cell>
        </row>
        <row r="171">
          <cell r="A171" t="str">
            <v>6426 КЛАССИЧЕСКАЯ ПМ вар п/о 0.3кг 8шт.  ОСТАНКИНО</v>
          </cell>
          <cell r="B171"/>
          <cell r="C171"/>
          <cell r="D171"/>
          <cell r="E171">
            <v>1598</v>
          </cell>
          <cell r="F171">
            <v>1598</v>
          </cell>
        </row>
        <row r="172">
          <cell r="A172" t="str">
            <v>6448 СВИНИНА МАДЕРА с/к с/н в/у 1/100 10шт.   ОСТАНКИНО</v>
          </cell>
          <cell r="B172"/>
          <cell r="C172"/>
          <cell r="D172"/>
          <cell r="E172">
            <v>338</v>
          </cell>
          <cell r="F172">
            <v>338</v>
          </cell>
        </row>
        <row r="173">
          <cell r="A173" t="str">
            <v>6453 ЭКСТРА Папа может с/к с/н в/у 1/100 14шт.   ОСТАНКИНО</v>
          </cell>
          <cell r="B173"/>
          <cell r="C173"/>
          <cell r="D173"/>
          <cell r="E173">
            <v>1443</v>
          </cell>
          <cell r="F173">
            <v>1443</v>
          </cell>
        </row>
        <row r="174">
          <cell r="A174" t="str">
            <v>6454 АРОМАТНАЯ с/к с/н в/у 1/100 14шт.  ОСТАНКИНО</v>
          </cell>
          <cell r="B174"/>
          <cell r="C174"/>
          <cell r="D174"/>
          <cell r="E174">
            <v>1333</v>
          </cell>
          <cell r="F174">
            <v>1333</v>
          </cell>
        </row>
        <row r="175">
          <cell r="A175" t="str">
            <v>6459 СЕРВЕЛАТ ШВЕЙЦАРСК. в/к с/н в/у 1/100*10  ОСТАНКИНО</v>
          </cell>
          <cell r="B175"/>
          <cell r="C175"/>
          <cell r="D175"/>
          <cell r="E175">
            <v>572</v>
          </cell>
          <cell r="F175">
            <v>572</v>
          </cell>
        </row>
        <row r="176">
          <cell r="A176" t="str">
            <v>6470 ВЕТЧ.МРАМОРНАЯ в/у_45с  ОСТАНКИНО</v>
          </cell>
          <cell r="B176"/>
          <cell r="C176"/>
          <cell r="D176"/>
          <cell r="E176">
            <v>64.900000000000006</v>
          </cell>
          <cell r="F176">
            <v>64.900000000000006</v>
          </cell>
        </row>
        <row r="177">
          <cell r="A177" t="str">
            <v>6492 ШПИК С ЧЕСНОК.И ПЕРЦЕМ к/в в/у 0.3кг_45c  ОСТАНКИНО</v>
          </cell>
          <cell r="B177"/>
          <cell r="C177"/>
          <cell r="D177"/>
          <cell r="E177">
            <v>211</v>
          </cell>
          <cell r="F177">
            <v>211</v>
          </cell>
        </row>
        <row r="178">
          <cell r="A178" t="str">
            <v>6495 ВЕТЧ.МРАМОРНАЯ в/у срез 0.3кг 6шт_45с  ОСТАНКИНО</v>
          </cell>
          <cell r="B178"/>
          <cell r="C178"/>
          <cell r="D178"/>
          <cell r="E178">
            <v>430</v>
          </cell>
          <cell r="F178">
            <v>430</v>
          </cell>
        </row>
        <row r="179">
          <cell r="A179" t="str">
            <v>6527 ШПИКАЧКИ СОЧНЫЕ ПМ сар б/о мгс 1*3 45с ОСТАНКИНО</v>
          </cell>
          <cell r="B179"/>
          <cell r="C179"/>
          <cell r="D179"/>
          <cell r="E179">
            <v>451.6</v>
          </cell>
          <cell r="F179">
            <v>451.6</v>
          </cell>
        </row>
        <row r="180">
          <cell r="A180" t="str">
            <v>6528 ШПИКАЧКИ СОЧНЫЕ ПМ сар б/о мгс 0.4кг 45с  ОСТАНКИНО</v>
          </cell>
          <cell r="B180"/>
          <cell r="C180"/>
          <cell r="D180"/>
          <cell r="E180">
            <v>27</v>
          </cell>
          <cell r="F180">
            <v>27</v>
          </cell>
        </row>
        <row r="181">
          <cell r="A181" t="str">
            <v>6538 СЕРВЕЛАТ КЛАССИЧЕСКИЙ ПМ в/к в/у 0.62кг  ОСТАНКИНО 8шт</v>
          </cell>
          <cell r="B181"/>
          <cell r="C181"/>
          <cell r="D181"/>
          <cell r="E181">
            <v>2664</v>
          </cell>
          <cell r="F181">
            <v>2664</v>
          </cell>
        </row>
        <row r="182">
          <cell r="A182" t="str">
            <v>6561 ТИРОЛЬСКАЯ Папа может п/к в/у 0.62кг 8шт  ОСТАНКИНО</v>
          </cell>
          <cell r="B182"/>
          <cell r="C182"/>
          <cell r="D182"/>
          <cell r="E182">
            <v>2568</v>
          </cell>
          <cell r="F182">
            <v>2568</v>
          </cell>
        </row>
        <row r="183">
          <cell r="A183" t="str">
            <v>6578 СЕРВЕЛАТ ДОМАШНИЙ ПМ в/к в/у 0.84кг 6шт.  ОСТАНКИНО</v>
          </cell>
          <cell r="B183"/>
          <cell r="C183"/>
          <cell r="D183"/>
          <cell r="E183">
            <v>2232</v>
          </cell>
          <cell r="F183">
            <v>2232</v>
          </cell>
        </row>
        <row r="184">
          <cell r="A184" t="str">
            <v>6579 БАЛЫКОВАЯ СТМ Kvalita п/к в/у 0.84кг 6шт  ОСТАНКИНО</v>
          </cell>
          <cell r="B184"/>
          <cell r="C184"/>
          <cell r="D184"/>
          <cell r="E184">
            <v>2196</v>
          </cell>
          <cell r="F184">
            <v>2196</v>
          </cell>
        </row>
        <row r="185">
          <cell r="A185" t="str">
            <v>6586 МРАМОРНАЯ И БАЛЫКОВАЯ в/к с/н мгс 1/90 ОСТАНКИНО</v>
          </cell>
          <cell r="B185"/>
          <cell r="C185"/>
          <cell r="D185"/>
          <cell r="E185">
            <v>257</v>
          </cell>
          <cell r="F185">
            <v>257</v>
          </cell>
        </row>
        <row r="186">
          <cell r="A186" t="str">
            <v>6602 БАВАРСКИЕ ПМ сос ц/о мгс 0,35кг 8шт.  ОСТАНКИНО</v>
          </cell>
          <cell r="B186"/>
          <cell r="C186"/>
          <cell r="D186"/>
          <cell r="E186">
            <v>3408</v>
          </cell>
          <cell r="F186">
            <v>3408</v>
          </cell>
        </row>
        <row r="187">
          <cell r="A187" t="str">
            <v>6608 С ГОВЯДИНОЙ ОРИГИН. сар б/о мгс 1*3_45с  ОСТАНКИНО</v>
          </cell>
          <cell r="B187"/>
          <cell r="C187"/>
          <cell r="D187"/>
          <cell r="E187">
            <v>2753.19</v>
          </cell>
          <cell r="F187">
            <v>2781</v>
          </cell>
        </row>
        <row r="188">
          <cell r="A188" t="str">
            <v>6609 С ГОВЯДИНОЙ ПМ сар б/о мгс 0.4кг_45с ОСТАНКИНО</v>
          </cell>
          <cell r="B188"/>
          <cell r="C188"/>
          <cell r="D188"/>
          <cell r="E188">
            <v>32</v>
          </cell>
          <cell r="F188">
            <v>32</v>
          </cell>
        </row>
        <row r="189">
          <cell r="A189" t="str">
            <v>6616 МОЛОЧНЫЕ КЛАССИЧЕСКИЕ сос п/о в/у 0.3кг  ОСТАНКИНО</v>
          </cell>
          <cell r="B189"/>
          <cell r="C189"/>
          <cell r="D189"/>
          <cell r="E189">
            <v>508</v>
          </cell>
          <cell r="F189">
            <v>508</v>
          </cell>
        </row>
        <row r="190">
          <cell r="A190" t="str">
            <v>6620 РЕБРЫШКИ к/в в/у_30c (код покуп. 50392)  ОСТАНКИНО</v>
          </cell>
          <cell r="B190"/>
          <cell r="C190"/>
          <cell r="D190"/>
          <cell r="E190">
            <v>1615</v>
          </cell>
          <cell r="F190">
            <v>1674</v>
          </cell>
        </row>
        <row r="191">
          <cell r="A191" t="str">
            <v>6666 БОЯНСКАЯ Папа может п/к в/у 0,28кг 8 шт. ОСТАНКИНО</v>
          </cell>
          <cell r="B191"/>
          <cell r="C191"/>
          <cell r="D191"/>
          <cell r="E191">
            <v>1273</v>
          </cell>
          <cell r="F191">
            <v>1273</v>
          </cell>
        </row>
        <row r="192">
          <cell r="A192" t="str">
            <v>6683 СЕРВЕЛАТ ЗЕРНИСТЫЙ ПМ в/к в/у 0,35кг  ОСТАНКИНО</v>
          </cell>
          <cell r="B192"/>
          <cell r="C192"/>
          <cell r="D192"/>
          <cell r="E192">
            <v>2982</v>
          </cell>
          <cell r="F192">
            <v>3026</v>
          </cell>
        </row>
        <row r="193">
          <cell r="A193" t="str">
            <v>6684 СЕРВЕЛАТ КАРЕЛЬСКИЙ ПМ в/к в/у 0.28кг  ОСТАНКИНО</v>
          </cell>
          <cell r="B193"/>
          <cell r="C193"/>
          <cell r="D193"/>
          <cell r="E193">
            <v>2451</v>
          </cell>
          <cell r="F193">
            <v>2459</v>
          </cell>
        </row>
        <row r="194">
          <cell r="A194" t="str">
            <v>6689 СЕРВЕЛАТ ОХОТНИЧИЙ ПМ в/к в/у 0,35кг 8шт  ОСТАНКИНО</v>
          </cell>
          <cell r="B194"/>
          <cell r="C194"/>
          <cell r="D194"/>
          <cell r="E194">
            <v>3099</v>
          </cell>
          <cell r="F194">
            <v>3144</v>
          </cell>
        </row>
        <row r="195">
          <cell r="A195" t="str">
            <v>6697 СЕРВЕЛАТ ФИНСКИЙ ПМ в/к в/у 0,35кг 8шт.  ОСТАНКИНО</v>
          </cell>
          <cell r="B195"/>
          <cell r="C195"/>
          <cell r="D195"/>
          <cell r="E195">
            <v>4506</v>
          </cell>
          <cell r="F195">
            <v>4514</v>
          </cell>
        </row>
        <row r="196">
          <cell r="A196" t="str">
            <v>6713 СОЧНЫЙ ГРИЛЬ ПМ сос п/о мгс 0.41кг 8шт.  ОСТАНКИНО</v>
          </cell>
          <cell r="B196"/>
          <cell r="C196"/>
          <cell r="D196"/>
          <cell r="E196">
            <v>1470</v>
          </cell>
          <cell r="F196">
            <v>1470</v>
          </cell>
        </row>
        <row r="197">
          <cell r="A197" t="str">
            <v>6724 МОЛОЧНЫЕ ПМ сос п/о мгс 0.41кг 10шт.  ОСТАНКИНО</v>
          </cell>
          <cell r="B197"/>
          <cell r="C197"/>
          <cell r="D197"/>
          <cell r="E197">
            <v>281</v>
          </cell>
          <cell r="F197">
            <v>281</v>
          </cell>
        </row>
        <row r="198">
          <cell r="A198" t="str">
            <v>6738 Сосиски КОПЧЕНЫЕ п/о мгс (код покуп. 25277)  ОСТАНКИНО</v>
          </cell>
          <cell r="B198"/>
          <cell r="C198"/>
          <cell r="D198"/>
          <cell r="E198">
            <v>3326.4</v>
          </cell>
          <cell r="F198">
            <v>3464.8</v>
          </cell>
        </row>
        <row r="199">
          <cell r="A199" t="str">
            <v>6739 Сосиски Классические 1кг Папа может Квалита п/о  ОСТАНКИНО</v>
          </cell>
          <cell r="B199"/>
          <cell r="C199"/>
          <cell r="D199"/>
          <cell r="E199">
            <v>1478.4</v>
          </cell>
          <cell r="F199">
            <v>1561.6</v>
          </cell>
        </row>
        <row r="200">
          <cell r="A200" t="str">
            <v>6744 ОХОТНИЧЬЯ ПМ с/к с/н в/у 1/200 12шт.  ОСТАНКИНО</v>
          </cell>
          <cell r="B200"/>
          <cell r="C200"/>
          <cell r="D200"/>
          <cell r="E200">
            <v>672</v>
          </cell>
          <cell r="F200">
            <v>672</v>
          </cell>
        </row>
        <row r="201">
          <cell r="A201" t="str">
            <v>6762 СЛИВОЧНЫЕ сос ц/о мгс 0.41кг 8шт.  ОСТАНКИНО</v>
          </cell>
          <cell r="B201"/>
          <cell r="C201"/>
          <cell r="D201"/>
          <cell r="E201">
            <v>84</v>
          </cell>
          <cell r="F201">
            <v>84</v>
          </cell>
        </row>
        <row r="202">
          <cell r="A202" t="str">
            <v>6765 РУБЛЕНЫЕ сос ц/о мгс 0.36кг 6шт.  ОСТАНКИНО</v>
          </cell>
          <cell r="B202"/>
          <cell r="C202"/>
          <cell r="D202"/>
          <cell r="E202">
            <v>576</v>
          </cell>
          <cell r="F202">
            <v>576</v>
          </cell>
        </row>
        <row r="203">
          <cell r="A203" t="str">
            <v>6773 САЛЯМИ Папа может п/к в/у 0,28кг 8шт.  ОСТАНКИНО</v>
          </cell>
          <cell r="B203"/>
          <cell r="C203"/>
          <cell r="D203"/>
          <cell r="E203">
            <v>619</v>
          </cell>
          <cell r="F203">
            <v>619</v>
          </cell>
        </row>
        <row r="204">
          <cell r="A204" t="str">
            <v>6781 ПОСОЛЬСКАЯ с/к в/у 0.5кг 8шт.  ОСТАНКИНО</v>
          </cell>
          <cell r="B204"/>
          <cell r="C204"/>
          <cell r="D204"/>
          <cell r="E204">
            <v>1680</v>
          </cell>
          <cell r="F204">
            <v>1680</v>
          </cell>
        </row>
        <row r="205">
          <cell r="A205" t="str">
            <v>6785 ВЕНСКАЯ САЛЯМИ п/к в/у 0.33кг 8шт.  ОСТАНКИНО</v>
          </cell>
          <cell r="B205"/>
          <cell r="C205"/>
          <cell r="D205"/>
          <cell r="E205">
            <v>345</v>
          </cell>
          <cell r="F205">
            <v>345</v>
          </cell>
        </row>
        <row r="206">
          <cell r="A206" t="str">
            <v>6787 СЕРВЕЛАТ КРЕМЛЕВСКИЙ в/к в/у 0,33кг 8шт.  ОСТАНКИНО</v>
          </cell>
          <cell r="B206"/>
          <cell r="C206"/>
          <cell r="D206"/>
          <cell r="E206">
            <v>207</v>
          </cell>
          <cell r="F206">
            <v>207</v>
          </cell>
        </row>
        <row r="207">
          <cell r="A207" t="str">
            <v>6793 БАЛЫКОВАЯ в/к в/у 0,33кг 8шт.  ОСТАНКИНО</v>
          </cell>
          <cell r="B207"/>
          <cell r="C207"/>
          <cell r="D207"/>
          <cell r="E207">
            <v>466</v>
          </cell>
          <cell r="F207">
            <v>466</v>
          </cell>
        </row>
        <row r="208">
          <cell r="A208" t="str">
            <v>6794 БАЛЫКОВАЯ в/к в/у  ОСТАНКИНО</v>
          </cell>
          <cell r="B208"/>
          <cell r="C208"/>
          <cell r="D208"/>
          <cell r="E208">
            <v>10.96</v>
          </cell>
          <cell r="F208">
            <v>10.96</v>
          </cell>
        </row>
        <row r="209">
          <cell r="A209" t="str">
            <v>6801 ОСТАНКИНСКАЯ вар п/о 0.4кг 8шт.  ОСТАНКИНО</v>
          </cell>
          <cell r="B209"/>
          <cell r="C209"/>
          <cell r="D209"/>
          <cell r="E209">
            <v>38</v>
          </cell>
          <cell r="F209">
            <v>38</v>
          </cell>
        </row>
        <row r="210">
          <cell r="A210" t="str">
            <v>6823 Ветчина Домашняя Останкино 1кг п/о (код покуп. 95067)  ОСТАНКИНО</v>
          </cell>
          <cell r="B210"/>
          <cell r="C210"/>
          <cell r="D210"/>
          <cell r="E210">
            <v>2406</v>
          </cell>
          <cell r="F210">
            <v>2406</v>
          </cell>
        </row>
        <row r="211">
          <cell r="A211" t="str">
            <v>6829 МОЛОЧНЫЕ КЛАССИЧЕСКИЕ сос п/о мгс 2*4_С  ОСТАНКИНО</v>
          </cell>
          <cell r="B211"/>
          <cell r="C211"/>
          <cell r="D211"/>
          <cell r="E211">
            <v>461</v>
          </cell>
          <cell r="F211">
            <v>471</v>
          </cell>
        </row>
        <row r="212">
          <cell r="A212" t="str">
            <v>6837 ФИЛЕЙНЫЕ Папа Может сос ц/о мгс 0.4кг  ОСТАНКИНО</v>
          </cell>
          <cell r="B212"/>
          <cell r="C212"/>
          <cell r="D212"/>
          <cell r="E212">
            <v>1008</v>
          </cell>
          <cell r="F212">
            <v>1014</v>
          </cell>
        </row>
        <row r="213">
          <cell r="A213" t="str">
            <v>6842 ДЫМОВИЦА ИЗ ОКОРОКА к/в мл/к в/у 0,3кг  ОСТАНКИНО</v>
          </cell>
          <cell r="B213"/>
          <cell r="C213"/>
          <cell r="D213"/>
          <cell r="E213">
            <v>24</v>
          </cell>
          <cell r="F213">
            <v>24</v>
          </cell>
        </row>
        <row r="214">
          <cell r="A214" t="str">
            <v>6852 МОЛОЧНЫЕ ПРЕМИУМ ПМ сос п/о в/ у 1/350  ОСТАНКИНО</v>
          </cell>
          <cell r="B214"/>
          <cell r="C214"/>
          <cell r="D214"/>
          <cell r="E214">
            <v>2</v>
          </cell>
          <cell r="F214">
            <v>2</v>
          </cell>
        </row>
        <row r="215">
          <cell r="A215" t="str">
            <v>6861 ДОМАШНИЙ РЕЦЕПТ Коровино вар п/о  ОСТАНКИНО</v>
          </cell>
          <cell r="B215"/>
          <cell r="C215"/>
          <cell r="D215"/>
          <cell r="E215">
            <v>191.6</v>
          </cell>
          <cell r="F215">
            <v>191.6</v>
          </cell>
        </row>
        <row r="216">
          <cell r="A216" t="str">
            <v>6862 ДОМАШНИЙ РЕЦЕПТ СО ШПИК. Коровино вар п/о  ОСТАНКИНО</v>
          </cell>
          <cell r="B216"/>
          <cell r="C216"/>
          <cell r="D216"/>
          <cell r="E216">
            <v>32.4</v>
          </cell>
          <cell r="F216">
            <v>32.4</v>
          </cell>
        </row>
        <row r="217">
          <cell r="A217" t="str">
            <v>6866 ВЕТЧ.НЕЖНАЯ Коровино п/о_Маяк  ОСТАНКИНО</v>
          </cell>
          <cell r="B217"/>
          <cell r="C217"/>
          <cell r="D217"/>
          <cell r="E217">
            <v>133.30000000000001</v>
          </cell>
          <cell r="F217">
            <v>133.30000000000001</v>
          </cell>
        </row>
        <row r="218">
          <cell r="A218" t="str">
            <v>6874 Колбаса вар Папа может б/шпика 1кг п/о Квалита  ОСТАНКИНО</v>
          </cell>
          <cell r="B218"/>
          <cell r="C218"/>
          <cell r="D218"/>
          <cell r="E218">
            <v>5111.1000000000004</v>
          </cell>
          <cell r="F218">
            <v>5111.1000000000004</v>
          </cell>
        </row>
        <row r="219">
          <cell r="A219" t="str">
            <v>6909 ДЛЯ ДЕТЕЙ сос п/о мгс 0.33кг 8шт.  ОСТАНКИНО</v>
          </cell>
          <cell r="B219"/>
          <cell r="C219"/>
          <cell r="D219"/>
          <cell r="E219">
            <v>261</v>
          </cell>
          <cell r="F219">
            <v>261</v>
          </cell>
        </row>
        <row r="220">
          <cell r="A220" t="str">
            <v>6924 КАРЕЛЬСКАЯ ПМ с/к в/у 0.5кг 8шт.  ОСТАНКИНО</v>
          </cell>
          <cell r="B220"/>
          <cell r="C220"/>
          <cell r="D220"/>
          <cell r="E220">
            <v>1944</v>
          </cell>
          <cell r="F220">
            <v>1944</v>
          </cell>
        </row>
        <row r="221">
          <cell r="A221" t="str">
            <v>6962 МЯСНИКС ПМ сос б/о мгс 1/160 10шт.  ОСТАНКИНО</v>
          </cell>
          <cell r="B221"/>
          <cell r="C221"/>
          <cell r="D221"/>
          <cell r="E221">
            <v>16</v>
          </cell>
          <cell r="F221">
            <v>16</v>
          </cell>
        </row>
        <row r="222">
          <cell r="A222" t="str">
            <v>6963 СЕРВЕЛАТ ОРИГИНАЛЬНЫЙ ПМ в/к в/у 0.42кг  ОСТАНКИНО 8 шт</v>
          </cell>
          <cell r="B222"/>
          <cell r="C222"/>
          <cell r="D222"/>
          <cell r="E222">
            <v>4992</v>
          </cell>
          <cell r="F222">
            <v>4992</v>
          </cell>
        </row>
        <row r="223">
          <cell r="A223" t="str">
            <v>6987 СУПЕР СЫТНЫЕ ПМ сос п/о мгс 0.6кг 8 шт.  ОСТАНКИНО</v>
          </cell>
          <cell r="B223"/>
          <cell r="C223"/>
          <cell r="D223"/>
          <cell r="E223">
            <v>37</v>
          </cell>
          <cell r="F223">
            <v>37</v>
          </cell>
        </row>
        <row r="224">
          <cell r="A224" t="str">
            <v>7001 КЛАССИЧЕСКИЕ Папа может сар б/о мгс 1*3  ОСТАНКИНО</v>
          </cell>
          <cell r="B224"/>
          <cell r="C224"/>
          <cell r="D224"/>
          <cell r="E224">
            <v>151</v>
          </cell>
          <cell r="F224">
            <v>151</v>
          </cell>
        </row>
        <row r="225">
          <cell r="A225" t="str">
            <v>7025 ГОВЯЖЬЯ Папа может вар п/о 0.85кг 4шт.  ОСТАНКИНО</v>
          </cell>
          <cell r="B225"/>
          <cell r="C225"/>
          <cell r="D225"/>
          <cell r="E225">
            <v>2416</v>
          </cell>
          <cell r="F225">
            <v>2416</v>
          </cell>
        </row>
        <row r="226">
          <cell r="A226" t="str">
            <v>7035 ВЕТЧ.КЛАССИЧЕСКАЯ ПМ п/о 0.35кг 8шт.  ОСТАНКИНО</v>
          </cell>
          <cell r="B226"/>
          <cell r="C226"/>
          <cell r="D226"/>
          <cell r="E226">
            <v>230</v>
          </cell>
          <cell r="F226">
            <v>230</v>
          </cell>
        </row>
        <row r="227">
          <cell r="A227" t="str">
            <v>7037 Сосиски С говядиной Папа Может п/о мгс 1кг  ОСТАНКИНО</v>
          </cell>
          <cell r="B227"/>
          <cell r="C227"/>
          <cell r="D227"/>
          <cell r="E227">
            <v>1734.3</v>
          </cell>
          <cell r="F227">
            <v>1914</v>
          </cell>
        </row>
        <row r="228">
          <cell r="A228" t="str">
            <v>7038 С ГОВЯДИНОЙ ПМ сос п/о мгс 1.5*4  ОСТАНКИНО</v>
          </cell>
          <cell r="B228"/>
          <cell r="C228"/>
          <cell r="D228"/>
          <cell r="E228">
            <v>122.9</v>
          </cell>
          <cell r="F228">
            <v>122.9</v>
          </cell>
        </row>
        <row r="229">
          <cell r="A229" t="str">
            <v>7040 С ИНДЕЙКОЙ ПМ сос ц/о в/у 1/270 8шт.  ОСТАНКИНО</v>
          </cell>
          <cell r="B229"/>
          <cell r="C229"/>
          <cell r="D229"/>
          <cell r="E229">
            <v>211</v>
          </cell>
          <cell r="F229">
            <v>211</v>
          </cell>
        </row>
        <row r="230">
          <cell r="A230" t="str">
            <v>7045 БЕКОН Папа может с/к с/н в/у 1/250 7 шт ОСТАНКИНО</v>
          </cell>
          <cell r="B230"/>
          <cell r="C230"/>
          <cell r="D230"/>
          <cell r="E230">
            <v>3</v>
          </cell>
          <cell r="F230">
            <v>3</v>
          </cell>
        </row>
        <row r="231">
          <cell r="A231" t="str">
            <v>7052 ПЕППЕРОНИ с/к с/н мгс 1*2_HRC  ОСТАНКИНО</v>
          </cell>
          <cell r="B231"/>
          <cell r="C231"/>
          <cell r="D231"/>
          <cell r="E231">
            <v>5</v>
          </cell>
          <cell r="F231">
            <v>5</v>
          </cell>
        </row>
        <row r="232">
          <cell r="A232" t="str">
            <v>7053 БЕКОН ДЛЯ КУЛИНАРИИ с/к с/н мгс 1*2_HRC  ОСТАНКИНО</v>
          </cell>
          <cell r="B232"/>
          <cell r="C232"/>
          <cell r="D232"/>
          <cell r="E232">
            <v>12</v>
          </cell>
          <cell r="F232">
            <v>12</v>
          </cell>
        </row>
        <row r="233">
          <cell r="A233" t="str">
            <v>7058 ШПИКАЧКИ СОЧНЫЕ С БЕКОНОМ п/о мгс 1*3  ОСТАНКИНО</v>
          </cell>
          <cell r="B233"/>
          <cell r="C233"/>
          <cell r="D233"/>
          <cell r="E233">
            <v>2165.35</v>
          </cell>
          <cell r="F233">
            <v>2209.4899999999998</v>
          </cell>
        </row>
        <row r="234">
          <cell r="A234" t="str">
            <v>7059 ШПИКАЧКИ СОЧНЫЕ С БЕК. п/о мгс 0.3кг_60с  ОСТАНКИНО</v>
          </cell>
          <cell r="B234"/>
          <cell r="C234"/>
          <cell r="D234"/>
          <cell r="E234">
            <v>116</v>
          </cell>
          <cell r="F234">
            <v>116</v>
          </cell>
        </row>
        <row r="235">
          <cell r="A235" t="str">
            <v>7066 СОЧНЫЕ ПМ сос п/о мгс 0.41кг 10шт_50с  ОСТАНКИНО</v>
          </cell>
          <cell r="B235"/>
          <cell r="C235"/>
          <cell r="D235"/>
          <cell r="E235">
            <v>6867</v>
          </cell>
          <cell r="F235">
            <v>6947</v>
          </cell>
        </row>
        <row r="236">
          <cell r="A236" t="str">
            <v>7070 СОЧНЫЕ ПМ сос п/о мгс 1.5*4_А_50с  ОСТАНКИНО</v>
          </cell>
          <cell r="B236"/>
          <cell r="C236"/>
          <cell r="D236"/>
          <cell r="E236">
            <v>3174.9</v>
          </cell>
          <cell r="F236">
            <v>3174.9</v>
          </cell>
        </row>
        <row r="237">
          <cell r="A237" t="str">
            <v>7073 МОЛОЧ.ПРЕМИУМ ПМ сос п/о в/у 1/350_50с  ОСТАНКИНО</v>
          </cell>
          <cell r="B237"/>
          <cell r="C237"/>
          <cell r="D237"/>
          <cell r="E237">
            <v>2199</v>
          </cell>
          <cell r="F237">
            <v>2207</v>
          </cell>
        </row>
        <row r="238">
          <cell r="A238" t="str">
            <v>7074 МОЛОЧ.ПРЕМИУМ ПМ сос п/о мгс 0.6кг_50с  ОСТАНКИНО</v>
          </cell>
          <cell r="B238"/>
          <cell r="C238"/>
          <cell r="D238"/>
          <cell r="E238">
            <v>225</v>
          </cell>
          <cell r="F238">
            <v>225</v>
          </cell>
        </row>
        <row r="239">
          <cell r="A239" t="str">
            <v>7075 МОЛОЧ.ПРЕМИУМ ПМ сос п/о мгс 1.5*4_О_50с  ОСТАНКИНО</v>
          </cell>
          <cell r="B239"/>
          <cell r="C239"/>
          <cell r="D239"/>
          <cell r="E239">
            <v>114</v>
          </cell>
          <cell r="F239">
            <v>114</v>
          </cell>
        </row>
        <row r="240">
          <cell r="A240" t="str">
            <v>7077 МЯСНЫЕ С ГОВЯД.ПМ сос п/о мгс 0.4кг_50с  ОСТАНКИНО</v>
          </cell>
          <cell r="B240"/>
          <cell r="C240"/>
          <cell r="D240"/>
          <cell r="E240">
            <v>1190</v>
          </cell>
          <cell r="F240">
            <v>1250</v>
          </cell>
        </row>
        <row r="241">
          <cell r="A241" t="str">
            <v>7079 Сосиски Молочные оригинальные 1кг Папа может Квалита  ОСТАНКИНО</v>
          </cell>
          <cell r="B241"/>
          <cell r="C241"/>
          <cell r="D241"/>
          <cell r="E241">
            <v>2154.6</v>
          </cell>
          <cell r="F241">
            <v>2154.6</v>
          </cell>
        </row>
        <row r="242">
          <cell r="A242" t="str">
            <v>7080 СЛИВОЧНЫЕ ПМ сос п/о мгс 0.41кг 10шт. 50с  ОСТАНКИНО</v>
          </cell>
          <cell r="B242"/>
          <cell r="C242"/>
          <cell r="D242"/>
          <cell r="E242">
            <v>2521</v>
          </cell>
          <cell r="F242">
            <v>2534</v>
          </cell>
        </row>
        <row r="243">
          <cell r="A243" t="str">
            <v>7082 СЛИВОЧНЫЕ ПМ сос п/о мгс 1.5*4_50с  ОСТАНКИНО</v>
          </cell>
          <cell r="B243"/>
          <cell r="C243"/>
          <cell r="D243"/>
          <cell r="E243">
            <v>169.1</v>
          </cell>
          <cell r="F243">
            <v>169.1</v>
          </cell>
        </row>
        <row r="244">
          <cell r="A244" t="str">
            <v>7087 ШПИК С ЧЕСНОК.И ПЕРЦЕМ к/в в/у 0.3кг_50с  ОСТАНКИНО</v>
          </cell>
          <cell r="B244"/>
          <cell r="C244"/>
          <cell r="D244"/>
          <cell r="E244">
            <v>17</v>
          </cell>
          <cell r="F244">
            <v>17</v>
          </cell>
        </row>
        <row r="245">
          <cell r="A245" t="str">
            <v>7090 СВИНИНА ПО-ДОМ. к/в мл/к в/у 0.3кг_50с  ОСТАНКИНО</v>
          </cell>
          <cell r="B245"/>
          <cell r="C245"/>
          <cell r="D245"/>
          <cell r="E245">
            <v>58</v>
          </cell>
          <cell r="F245">
            <v>58</v>
          </cell>
        </row>
        <row r="246">
          <cell r="A246" t="str">
            <v>7091 СВИНИНА ПО-ДОМАШНЕМУ к/в с/н в/у 1/250*6  ОСТАНКИНО</v>
          </cell>
          <cell r="B246"/>
          <cell r="C246"/>
          <cell r="D246"/>
          <cell r="E246">
            <v>1536</v>
          </cell>
          <cell r="F246">
            <v>1536</v>
          </cell>
        </row>
        <row r="247">
          <cell r="A247" t="str">
            <v>7092 БЕКОН Папа может с/к с/н в/у 1/140_50с  ОСТАНКИНО</v>
          </cell>
          <cell r="B247"/>
          <cell r="C247"/>
          <cell r="D247"/>
          <cell r="E247">
            <v>798</v>
          </cell>
          <cell r="F247">
            <v>798</v>
          </cell>
        </row>
        <row r="248">
          <cell r="A248" t="str">
            <v>7103 БЕКОН с/к с/н в/у 1/180 10шт.  ОСТАНКИНО</v>
          </cell>
          <cell r="B248"/>
          <cell r="C248"/>
          <cell r="D248"/>
          <cell r="E248">
            <v>3612</v>
          </cell>
          <cell r="F248">
            <v>3612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B249"/>
          <cell r="C249"/>
          <cell r="D249"/>
          <cell r="E249">
            <v>114</v>
          </cell>
          <cell r="F249">
            <v>114</v>
          </cell>
        </row>
        <row r="250">
          <cell r="A250" t="str">
            <v>Балык свиной с/к "Эликатессе" 0,10 кг.шт. нарезка (лоток с ср.защ.атм.)  СПК</v>
          </cell>
          <cell r="B250"/>
          <cell r="C250"/>
          <cell r="D250"/>
          <cell r="E250">
            <v>186</v>
          </cell>
          <cell r="F250">
            <v>186</v>
          </cell>
        </row>
        <row r="251">
          <cell r="A251" t="str">
            <v>Балыковая с/к 200 гр. срез "Эликатессе" термоформ.пак.  СПК</v>
          </cell>
          <cell r="B251"/>
          <cell r="C251"/>
          <cell r="D251"/>
          <cell r="E251">
            <v>88</v>
          </cell>
          <cell r="F251">
            <v>88</v>
          </cell>
        </row>
        <row r="252">
          <cell r="A252" t="str">
            <v>БОНУС ДОМАШНИЙ РЕЦЕПТ Коровино 0.5кг 8шт. (6305)</v>
          </cell>
          <cell r="B252"/>
          <cell r="C252"/>
          <cell r="D252"/>
          <cell r="E252">
            <v>7</v>
          </cell>
          <cell r="F252">
            <v>7</v>
          </cell>
        </row>
        <row r="253">
          <cell r="A253" t="str">
            <v>БОНУС ДОМАШНИЙ РЕЦЕПТ Коровино вар п/о (5324)</v>
          </cell>
          <cell r="B253"/>
          <cell r="C253"/>
          <cell r="D253"/>
          <cell r="E253">
            <v>6</v>
          </cell>
          <cell r="F253">
            <v>6</v>
          </cell>
        </row>
        <row r="254">
          <cell r="A254" t="str">
            <v>БОНУС МОЛОЧНЫЕ КЛАССИЧЕСКИЕ сос п/о в/у 0.3кг (6084)  ОСТАНКИНО</v>
          </cell>
          <cell r="B254"/>
          <cell r="C254"/>
          <cell r="D254"/>
          <cell r="E254">
            <v>17</v>
          </cell>
          <cell r="F254">
            <v>17</v>
          </cell>
        </row>
        <row r="255">
          <cell r="A255" t="str">
            <v>БОНУС МОЛОЧНЫЕ КЛАССИЧЕСКИЕ сос п/о мгс 2*4_С (4980)  ОСТАНКИНО</v>
          </cell>
          <cell r="B255"/>
          <cell r="C255"/>
          <cell r="D255"/>
          <cell r="E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B256"/>
          <cell r="C256"/>
          <cell r="D256"/>
          <cell r="E256">
            <v>188</v>
          </cell>
          <cell r="F256">
            <v>188</v>
          </cell>
        </row>
        <row r="257">
          <cell r="A257" t="str">
            <v>БОНУС СОЧНЫЕ сос п/о мгс 0.41кг_UZ (6087)  ОСТАНКИНО</v>
          </cell>
          <cell r="B257"/>
          <cell r="C257"/>
          <cell r="D257"/>
          <cell r="E257">
            <v>96</v>
          </cell>
          <cell r="F257">
            <v>96</v>
          </cell>
        </row>
        <row r="258">
          <cell r="A258" t="str">
            <v>БОНУС_ 017  Сосиски Вязанка Сливочные, Вязанка амицел ВЕС.ПОКОМ</v>
          </cell>
          <cell r="B258"/>
          <cell r="C258"/>
          <cell r="D258"/>
          <cell r="E258"/>
          <cell r="F258">
            <v>288.3</v>
          </cell>
        </row>
        <row r="259">
          <cell r="A259" t="str">
            <v>БОНУС_ 456  Колбаса Филейная ТМ Особый рецепт ВЕС большой батон  ПОКОМ</v>
          </cell>
          <cell r="B259"/>
          <cell r="C259"/>
          <cell r="D259"/>
          <cell r="E259"/>
          <cell r="F259">
            <v>458.06400000000002</v>
          </cell>
        </row>
        <row r="260">
          <cell r="A260" t="str">
            <v>БОНУС_ 457  Колбаса Молочная ТМ Особый рецепт ВЕС большой батон  ПОКОМ</v>
          </cell>
          <cell r="B260"/>
          <cell r="C260"/>
          <cell r="D260"/>
          <cell r="E260"/>
          <cell r="F260">
            <v>285.00799999999998</v>
          </cell>
        </row>
        <row r="261">
          <cell r="A261" t="str">
            <v>БОНУС_079  Колбаса Сервелат Кремлевский,  0.35 кг, ПОКОМ</v>
          </cell>
          <cell r="B261"/>
          <cell r="C261"/>
          <cell r="D261"/>
          <cell r="E261"/>
          <cell r="F261">
            <v>475</v>
          </cell>
        </row>
        <row r="262">
          <cell r="A262" t="str">
            <v>БОНУС_302  Сосиски Сочинки по-баварски,  0.4кг, ТМ Стародворье  ПОКОМ</v>
          </cell>
          <cell r="B262"/>
          <cell r="C262"/>
          <cell r="D262"/>
          <cell r="E262"/>
          <cell r="F262">
            <v>118</v>
          </cell>
        </row>
        <row r="263">
          <cell r="A263" t="str">
            <v>БОНУС_312  Ветчина Филейская ВЕС ТМ  Вязанка ТС Столичная  ПОКОМ</v>
          </cell>
          <cell r="B263"/>
          <cell r="C263"/>
          <cell r="D263"/>
          <cell r="E263"/>
          <cell r="F263">
            <v>173.69200000000001</v>
          </cell>
        </row>
        <row r="264">
          <cell r="A264" t="str">
            <v>БОНУС_412  Сосиски Баварские ТМ Стародворье 0,35 кг ПОКОМ</v>
          </cell>
          <cell r="B264"/>
          <cell r="C264"/>
          <cell r="D264"/>
          <cell r="E264"/>
          <cell r="F264">
            <v>690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B265"/>
          <cell r="C265"/>
          <cell r="D265"/>
          <cell r="E265"/>
          <cell r="F265">
            <v>658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B266"/>
          <cell r="C266"/>
          <cell r="D266"/>
          <cell r="E266"/>
          <cell r="F266">
            <v>8</v>
          </cell>
        </row>
        <row r="267">
          <cell r="A267" t="str">
            <v>БОНУС_Колбаса вареная Филейская ТМ Вязанка. ВЕС  ПОКОМ</v>
          </cell>
          <cell r="B267"/>
          <cell r="C267"/>
          <cell r="D267"/>
          <cell r="E267"/>
          <cell r="F267">
            <v>12.5</v>
          </cell>
        </row>
        <row r="268">
          <cell r="A268" t="str">
            <v>БОНУС_Колбаса Сервелат Филедворский, фиброуз, в/у 0,35 кг срез,  ПОКОМ</v>
          </cell>
          <cell r="B268"/>
          <cell r="C268"/>
          <cell r="D268"/>
          <cell r="E268"/>
          <cell r="F268">
            <v>239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B269"/>
          <cell r="C269"/>
          <cell r="D269"/>
          <cell r="E269"/>
          <cell r="F269">
            <v>114</v>
          </cell>
        </row>
        <row r="270">
          <cell r="A270" t="str">
            <v>БОНУС_Пельмени Отборные из свинины и говядины 0,9 кг ТМ Стародворье ТС Медвежье ушко  ПОКОМ</v>
          </cell>
          <cell r="B270"/>
          <cell r="C270"/>
          <cell r="D270"/>
          <cell r="E270"/>
          <cell r="F270">
            <v>159</v>
          </cell>
        </row>
        <row r="271">
          <cell r="A271" t="str">
            <v>Бутербродная вареная 0,47 кг шт.  СПК</v>
          </cell>
          <cell r="B271"/>
          <cell r="C271"/>
          <cell r="D271"/>
          <cell r="E271">
            <v>47</v>
          </cell>
          <cell r="F271">
            <v>47</v>
          </cell>
        </row>
        <row r="272">
          <cell r="A272" t="str">
            <v>Вацлавская п/к (черева) 390 гр.шт. термоус.пак  СПК</v>
          </cell>
          <cell r="B272"/>
          <cell r="C272"/>
          <cell r="D272"/>
          <cell r="E272">
            <v>39</v>
          </cell>
          <cell r="F272">
            <v>39</v>
          </cell>
        </row>
        <row r="273">
          <cell r="A273" t="str">
            <v>Готовые бельмеши сочные с мясом ТМ Горячая штучка 0,3кг зам  ПОКОМ</v>
          </cell>
          <cell r="B273"/>
          <cell r="C273"/>
          <cell r="D273"/>
          <cell r="E273"/>
          <cell r="F273">
            <v>223</v>
          </cell>
        </row>
        <row r="274">
          <cell r="A274" t="str">
            <v>Готовые чебупели острые с мясом Горячая штучка 0,3 кг зам  ПОКОМ</v>
          </cell>
          <cell r="B274"/>
          <cell r="C274"/>
          <cell r="D274"/>
          <cell r="E274">
            <v>4</v>
          </cell>
          <cell r="F274">
            <v>493</v>
          </cell>
        </row>
        <row r="275">
          <cell r="A275" t="str">
            <v>Готовые чебупели с ветчиной и сыром Горячая штучка 0,3кг зам  ПОКОМ</v>
          </cell>
          <cell r="B275"/>
          <cell r="C275"/>
          <cell r="D275"/>
          <cell r="E275">
            <v>795</v>
          </cell>
          <cell r="F275">
            <v>2134</v>
          </cell>
        </row>
        <row r="276">
          <cell r="A276" t="str">
            <v>Готовые чебупели сочные с мясом ТМ Горячая штучка  0,3кг зам  ПОКОМ</v>
          </cell>
          <cell r="B276"/>
          <cell r="C276"/>
          <cell r="D276"/>
          <cell r="E276">
            <v>533</v>
          </cell>
          <cell r="F276">
            <v>1895</v>
          </cell>
        </row>
        <row r="277">
          <cell r="A277" t="str">
            <v>Готовые чебуреки с мясом ТМ Горячая штучка 0,09 кг флоу-пак ПОКОМ</v>
          </cell>
          <cell r="B277"/>
          <cell r="C277"/>
          <cell r="D277"/>
          <cell r="E277">
            <v>4</v>
          </cell>
          <cell r="F277">
            <v>367</v>
          </cell>
        </row>
        <row r="278">
          <cell r="A278" t="str">
            <v>Грудинка "По-московски" в/к термоус.пак.  СПК</v>
          </cell>
          <cell r="B278"/>
          <cell r="C278"/>
          <cell r="D278"/>
          <cell r="E278">
            <v>13.5</v>
          </cell>
          <cell r="F278">
            <v>13.5</v>
          </cell>
        </row>
        <row r="279">
          <cell r="A279" t="str">
            <v>Гуцульская с/к "КолбасГрад" 160 гр.шт. термоус. пак  СПК</v>
          </cell>
          <cell r="B279"/>
          <cell r="C279"/>
          <cell r="D279"/>
          <cell r="E279">
            <v>170</v>
          </cell>
          <cell r="F279">
            <v>170</v>
          </cell>
        </row>
        <row r="280">
          <cell r="A280" t="str">
            <v>Дельгаро с/в "Эликатессе" 140 гр.шт.  СПК</v>
          </cell>
          <cell r="B280"/>
          <cell r="C280"/>
          <cell r="D280"/>
          <cell r="E280">
            <v>63</v>
          </cell>
          <cell r="F280">
            <v>63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B281"/>
          <cell r="C281"/>
          <cell r="D281"/>
          <cell r="E281">
            <v>207</v>
          </cell>
          <cell r="F281">
            <v>207</v>
          </cell>
        </row>
        <row r="282">
          <cell r="A282" t="str">
            <v>Докторская вареная в/с 0,47 кг шт.  СПК</v>
          </cell>
          <cell r="B282"/>
          <cell r="C282"/>
          <cell r="D282"/>
          <cell r="E282">
            <v>55</v>
          </cell>
          <cell r="F282">
            <v>55</v>
          </cell>
        </row>
        <row r="283">
          <cell r="A283" t="str">
            <v>Докторская вареная термоус.пак. "Высокий вкус"  СПК</v>
          </cell>
          <cell r="B283"/>
          <cell r="C283"/>
          <cell r="D283"/>
          <cell r="E283">
            <v>57.6</v>
          </cell>
          <cell r="F283">
            <v>57.6</v>
          </cell>
        </row>
        <row r="284">
          <cell r="A284" t="str">
            <v>ЖАР-ладушки с клубникой и вишней ТМ Стародворье 0,2 кг ПОКОМ</v>
          </cell>
          <cell r="B284"/>
          <cell r="C284"/>
          <cell r="D284"/>
          <cell r="E284">
            <v>1</v>
          </cell>
          <cell r="F284">
            <v>56</v>
          </cell>
        </row>
        <row r="285">
          <cell r="A285" t="str">
            <v>ЖАР-ладушки с мясом 0,2кг ТМ Стародворье  ПОКОМ</v>
          </cell>
          <cell r="B285"/>
          <cell r="C285"/>
          <cell r="D285"/>
          <cell r="E285">
            <v>8</v>
          </cell>
          <cell r="F285">
            <v>417</v>
          </cell>
        </row>
        <row r="286">
          <cell r="A286" t="str">
            <v>ЖАР-ладушки с яблоком и грушей ТМ Стародворье 0,2 кг. ПОКОМ</v>
          </cell>
          <cell r="B286"/>
          <cell r="C286"/>
          <cell r="D286"/>
          <cell r="E286"/>
          <cell r="F286">
            <v>24</v>
          </cell>
        </row>
        <row r="287">
          <cell r="A287" t="str">
            <v>Карбонад Юбилейный термоус.пак.  СПК</v>
          </cell>
          <cell r="B287"/>
          <cell r="C287"/>
          <cell r="D287"/>
          <cell r="E287">
            <v>51.2</v>
          </cell>
          <cell r="F287">
            <v>51.2</v>
          </cell>
        </row>
        <row r="288">
          <cell r="A288" t="str">
            <v>Каша гречневая с говядиной "СПК" ж/б 0,340 кг.шт. термоус. пл. ЧМК  СПК</v>
          </cell>
          <cell r="B288"/>
          <cell r="C288"/>
          <cell r="D288"/>
          <cell r="E288">
            <v>5</v>
          </cell>
          <cell r="F288">
            <v>5</v>
          </cell>
        </row>
        <row r="289">
          <cell r="A289" t="str">
            <v>Классическая с/к 80 гр.шт.нар. (лоток с ср.защ.атм.)  СПК</v>
          </cell>
          <cell r="B289"/>
          <cell r="C289"/>
          <cell r="D289"/>
          <cell r="E289">
            <v>17</v>
          </cell>
          <cell r="F289">
            <v>17</v>
          </cell>
        </row>
        <row r="290">
          <cell r="A290" t="str">
            <v>Колбаски ПодПивасики оригинальные с/к 0,10 кг.шт. термофор.пак.  СПК</v>
          </cell>
          <cell r="B290"/>
          <cell r="C290"/>
          <cell r="D290"/>
          <cell r="E290">
            <v>568</v>
          </cell>
          <cell r="F290">
            <v>568</v>
          </cell>
        </row>
        <row r="291">
          <cell r="A291" t="str">
            <v>Колбаски ПодПивасики острые с/к 0,10 кг.шт. термофор.пак.  СПК</v>
          </cell>
          <cell r="B291"/>
          <cell r="C291"/>
          <cell r="D291"/>
          <cell r="E291">
            <v>462</v>
          </cell>
          <cell r="F291">
            <v>462</v>
          </cell>
        </row>
        <row r="292">
          <cell r="A292" t="str">
            <v>Колбаски ПодПивасики с сыром с/к 100 гр.шт. (в ср.защ.атм.)  СПК</v>
          </cell>
          <cell r="B292"/>
          <cell r="C292"/>
          <cell r="D292"/>
          <cell r="E292">
            <v>87</v>
          </cell>
          <cell r="F292">
            <v>87</v>
          </cell>
        </row>
        <row r="293">
          <cell r="A293" t="str">
            <v>Коньячная с/к 0,10 кг.шт. нарезка (лоток с ср.зад.атм.) "Высокий вкус"  СПК</v>
          </cell>
          <cell r="B293"/>
          <cell r="C293"/>
          <cell r="D293"/>
          <cell r="E293">
            <v>5</v>
          </cell>
          <cell r="F293">
            <v>5</v>
          </cell>
        </row>
        <row r="294">
          <cell r="A294" t="str">
            <v>Круггетсы с сырным соусом ТМ Горячая штучка 0,25 кг зам  ПОКОМ</v>
          </cell>
          <cell r="B294"/>
          <cell r="C294"/>
          <cell r="D294"/>
          <cell r="E294">
            <v>12</v>
          </cell>
          <cell r="F294">
            <v>621</v>
          </cell>
        </row>
        <row r="295">
          <cell r="A295" t="str">
            <v>Круггетсы сочные ТМ Горячая штучка ТС Круггетсы 0,25 кг зам  ПОКОМ</v>
          </cell>
          <cell r="B295"/>
          <cell r="C295"/>
          <cell r="D295"/>
          <cell r="E295">
            <v>286</v>
          </cell>
          <cell r="F295">
            <v>1140</v>
          </cell>
        </row>
        <row r="296">
          <cell r="A296" t="str">
            <v>Ла Фаворте с/в "Эликатессе" 140 гр.шт.  СПК</v>
          </cell>
          <cell r="B296"/>
          <cell r="C296"/>
          <cell r="D296"/>
          <cell r="E296">
            <v>79</v>
          </cell>
          <cell r="F296">
            <v>79</v>
          </cell>
        </row>
        <row r="297">
          <cell r="A297" t="str">
            <v>Ливерная Печеночная "Просто выгодно" 0,3 кг.шт.  СПК</v>
          </cell>
          <cell r="B297"/>
          <cell r="C297"/>
          <cell r="D297"/>
          <cell r="E297">
            <v>82</v>
          </cell>
          <cell r="F297">
            <v>82</v>
          </cell>
        </row>
        <row r="298">
          <cell r="A298" t="str">
            <v>Любительская вареная термоус.пак. "Высокий вкус"  СПК</v>
          </cell>
          <cell r="B298"/>
          <cell r="C298"/>
          <cell r="D298"/>
          <cell r="E298">
            <v>85.2</v>
          </cell>
          <cell r="F298">
            <v>85.2</v>
          </cell>
        </row>
        <row r="299">
          <cell r="A299" t="str">
            <v>Мини-пицца Владимирский стандарт с ветчиной и грибами 0,25кг ТМ Владимирский стандарт  ПОКОМ</v>
          </cell>
          <cell r="B299"/>
          <cell r="C299"/>
          <cell r="D299"/>
          <cell r="E299"/>
          <cell r="F299">
            <v>4</v>
          </cell>
        </row>
        <row r="300">
          <cell r="A300" t="str">
            <v>Мини-сосиски в тесте 0,3кг ТМ Зареченские  ПОКОМ</v>
          </cell>
          <cell r="B300"/>
          <cell r="C300"/>
          <cell r="D300"/>
          <cell r="E300"/>
          <cell r="F300">
            <v>1</v>
          </cell>
        </row>
        <row r="301">
          <cell r="A301" t="str">
            <v>Мини-сосиски в тесте 3,7кг ВЕС заморож. ТМ Зареченские  ПОКОМ</v>
          </cell>
          <cell r="B301"/>
          <cell r="C301"/>
          <cell r="D301"/>
          <cell r="E301"/>
          <cell r="F301">
            <v>173.90299999999999</v>
          </cell>
        </row>
        <row r="302">
          <cell r="A302" t="str">
            <v>Мини-чебуречки с мясом ВЕС 5,5кг ТМ Зареченские  ПОКОМ</v>
          </cell>
          <cell r="B302"/>
          <cell r="C302"/>
          <cell r="D302"/>
          <cell r="E302"/>
          <cell r="F302">
            <v>121</v>
          </cell>
        </row>
        <row r="303">
          <cell r="A303" t="str">
            <v>Мини-шарики с курочкой и сыром ТМ Зареченские ВЕС  ПОКОМ</v>
          </cell>
          <cell r="B303"/>
          <cell r="C303"/>
          <cell r="D303"/>
          <cell r="E303"/>
          <cell r="F303">
            <v>105</v>
          </cell>
        </row>
        <row r="304">
          <cell r="A304" t="str">
            <v>Наггетсы Foodgital 0,25кг ТМ Горячая штучка  ПОКОМ</v>
          </cell>
          <cell r="B304"/>
          <cell r="C304"/>
          <cell r="D304"/>
          <cell r="E304"/>
          <cell r="F304">
            <v>12</v>
          </cell>
        </row>
        <row r="305">
          <cell r="A305" t="str">
            <v>Наггетсы из печи 0,25кг ТМ Вязанка ТС Няняггетсы Сливушки замор.  ПОКОМ</v>
          </cell>
          <cell r="B305"/>
          <cell r="C305"/>
          <cell r="D305"/>
          <cell r="E305">
            <v>12</v>
          </cell>
          <cell r="F305">
            <v>2659</v>
          </cell>
        </row>
        <row r="306">
          <cell r="A306" t="str">
            <v>Наггетсы Нагетосы Сочная курочка ТМ Горячая штучка 0,25 кг зам  ПОКОМ</v>
          </cell>
          <cell r="B306"/>
          <cell r="C306"/>
          <cell r="D306"/>
          <cell r="E306">
            <v>16</v>
          </cell>
          <cell r="F306">
            <v>2121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B307"/>
          <cell r="C307"/>
          <cell r="D307"/>
          <cell r="E307">
            <v>11</v>
          </cell>
          <cell r="F307">
            <v>2822</v>
          </cell>
        </row>
        <row r="308">
          <cell r="A308" t="str">
            <v>Наггетсы с куриным филе и сыром ТМ Вязанка 0,25 кг ПОКОМ</v>
          </cell>
          <cell r="B308"/>
          <cell r="C308"/>
          <cell r="D308"/>
          <cell r="E308">
            <v>8</v>
          </cell>
          <cell r="F308">
            <v>1064</v>
          </cell>
        </row>
        <row r="309">
          <cell r="A309" t="str">
            <v>Наггетсы Хрустящие 0,3кг ТМ Зареченские  ПОКОМ</v>
          </cell>
          <cell r="B309"/>
          <cell r="C309"/>
          <cell r="D309"/>
          <cell r="E309">
            <v>1</v>
          </cell>
          <cell r="F309">
            <v>181</v>
          </cell>
        </row>
        <row r="310">
          <cell r="A310" t="str">
            <v>Наггетсы Хрустящие ТМ Зареченские. ВЕС ПОКОМ</v>
          </cell>
          <cell r="B310"/>
          <cell r="C310"/>
          <cell r="D310"/>
          <cell r="E310">
            <v>6</v>
          </cell>
          <cell r="F310">
            <v>699</v>
          </cell>
        </row>
        <row r="311">
          <cell r="A311" t="str">
            <v>Оригинальная с перцем с/к  СПК</v>
          </cell>
          <cell r="B311"/>
          <cell r="C311"/>
          <cell r="D311"/>
          <cell r="E311">
            <v>104</v>
          </cell>
          <cell r="F311">
            <v>104</v>
          </cell>
        </row>
        <row r="312">
          <cell r="A312" t="str">
            <v>Оригинальная с перцем с/к 0,235 кг.шт.  СПК</v>
          </cell>
          <cell r="B312"/>
          <cell r="C312"/>
          <cell r="D312"/>
          <cell r="E312">
            <v>23</v>
          </cell>
          <cell r="F312">
            <v>23</v>
          </cell>
        </row>
        <row r="313">
          <cell r="A313" t="str">
            <v>Особая вареная  СПК</v>
          </cell>
          <cell r="B313"/>
          <cell r="C313"/>
          <cell r="D313"/>
          <cell r="E313">
            <v>4</v>
          </cell>
          <cell r="F313">
            <v>4</v>
          </cell>
        </row>
        <row r="314">
          <cell r="A314" t="str">
            <v>Паштет печеночный 140 гр.шт.  СПК</v>
          </cell>
          <cell r="B314"/>
          <cell r="C314"/>
          <cell r="D314"/>
          <cell r="E314">
            <v>28</v>
          </cell>
          <cell r="F314">
            <v>28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B315"/>
          <cell r="C315"/>
          <cell r="D315"/>
          <cell r="E315"/>
          <cell r="F315">
            <v>186</v>
          </cell>
        </row>
        <row r="316">
          <cell r="A316" t="str">
            <v>Пельмени Grandmeni с говядиной и свининой 0,7кг ТМ Горячая штучка  ПОКОМ</v>
          </cell>
          <cell r="B316"/>
          <cell r="C316"/>
          <cell r="D316"/>
          <cell r="E316"/>
          <cell r="F316">
            <v>169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B317"/>
          <cell r="C317"/>
          <cell r="D317"/>
          <cell r="E317">
            <v>2</v>
          </cell>
          <cell r="F317">
            <v>65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B318"/>
          <cell r="C318"/>
          <cell r="D318"/>
          <cell r="E318">
            <v>4</v>
          </cell>
          <cell r="F318">
            <v>461</v>
          </cell>
        </row>
        <row r="319">
          <cell r="A319" t="str">
            <v>Пельмени Бигбули с мясом ТМ Горячая штучка. флоу-пак сфера 0,4 кг. ПОКОМ</v>
          </cell>
          <cell r="B319"/>
          <cell r="C319"/>
          <cell r="D319"/>
          <cell r="E319"/>
          <cell r="F319">
            <v>121</v>
          </cell>
        </row>
        <row r="320">
          <cell r="A320" t="str">
            <v>Пельмени Бигбули с мясом ТМ Горячая штучка. флоу-пак сфера 0,7 кг ПОКОМ</v>
          </cell>
          <cell r="B320"/>
          <cell r="C320"/>
          <cell r="D320"/>
          <cell r="E320">
            <v>192</v>
          </cell>
          <cell r="F320">
            <v>807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B321"/>
          <cell r="C321"/>
          <cell r="D321"/>
          <cell r="E321"/>
          <cell r="F321">
            <v>27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B322"/>
          <cell r="C322"/>
          <cell r="D322"/>
          <cell r="E322"/>
          <cell r="F322">
            <v>110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B323"/>
          <cell r="C323"/>
          <cell r="D323"/>
          <cell r="E323">
            <v>2</v>
          </cell>
          <cell r="F323">
            <v>1016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B324"/>
          <cell r="C324"/>
          <cell r="D324"/>
          <cell r="E324">
            <v>1</v>
          </cell>
          <cell r="F324">
            <v>664</v>
          </cell>
        </row>
        <row r="325">
          <cell r="A325" t="str">
            <v>Пельмени Бульмени с говядиной и свининой Горячая штучка 0,43  ПОКОМ</v>
          </cell>
          <cell r="B325"/>
          <cell r="C325"/>
          <cell r="D325"/>
          <cell r="E325"/>
          <cell r="F325">
            <v>1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B326"/>
          <cell r="C326"/>
          <cell r="D326"/>
          <cell r="E326"/>
          <cell r="F326">
            <v>93.701999999999998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B327"/>
          <cell r="C327"/>
          <cell r="D327"/>
          <cell r="E327"/>
          <cell r="F327">
            <v>977.70299999999997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B328"/>
          <cell r="C328"/>
          <cell r="D328"/>
          <cell r="E328">
            <v>5</v>
          </cell>
          <cell r="F328">
            <v>893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B329"/>
          <cell r="C329"/>
          <cell r="D329"/>
          <cell r="E329">
            <v>655</v>
          </cell>
          <cell r="F329">
            <v>2485</v>
          </cell>
        </row>
        <row r="330">
          <cell r="A330" t="str">
            <v>Пельмени Бульмени со сливочным маслом ТМ Горячая шт. 0,43 кг  ПОКОМ</v>
          </cell>
          <cell r="B330"/>
          <cell r="C330"/>
          <cell r="D330"/>
          <cell r="E330"/>
          <cell r="F330">
            <v>3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B331"/>
          <cell r="C331"/>
          <cell r="D331"/>
          <cell r="E331">
            <v>8</v>
          </cell>
          <cell r="F331">
            <v>1086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B332"/>
          <cell r="C332"/>
          <cell r="D332"/>
          <cell r="E332">
            <v>1073</v>
          </cell>
          <cell r="F332">
            <v>3418</v>
          </cell>
        </row>
        <row r="333">
          <cell r="A333" t="str">
            <v>Пельмени Домашние с говядиной и свининой 0,7кг, сфера ТМ Зареченские  ПОКОМ</v>
          </cell>
          <cell r="B333"/>
          <cell r="C333"/>
          <cell r="D333"/>
          <cell r="E333"/>
          <cell r="F333">
            <v>7</v>
          </cell>
        </row>
        <row r="334">
          <cell r="A334" t="str">
            <v>Пельмени Домашние со сливочным маслом 0,7кг, сфера ТМ Зареченские  ПОКОМ</v>
          </cell>
          <cell r="B334"/>
          <cell r="C334"/>
          <cell r="D334"/>
          <cell r="E334"/>
          <cell r="F334">
            <v>4</v>
          </cell>
        </row>
        <row r="335">
          <cell r="A335" t="str">
            <v>Пельмени Медвежьи ушки с фермерскими сливками 0,7кг  ПОКОМ</v>
          </cell>
          <cell r="B335"/>
          <cell r="C335"/>
          <cell r="D335"/>
          <cell r="E335">
            <v>1</v>
          </cell>
          <cell r="F335">
            <v>213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B336"/>
          <cell r="C336"/>
          <cell r="D336"/>
          <cell r="E336"/>
          <cell r="F336">
            <v>250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B337"/>
          <cell r="C337"/>
          <cell r="D337"/>
          <cell r="E337">
            <v>3</v>
          </cell>
          <cell r="F337">
            <v>92</v>
          </cell>
        </row>
        <row r="338">
          <cell r="A338" t="str">
            <v>Пельмени Мясорубские ТМ Стародворье фоупак равиоли 0,7 кг  ПОКОМ</v>
          </cell>
          <cell r="B338"/>
          <cell r="C338"/>
          <cell r="D338"/>
          <cell r="E338">
            <v>2</v>
          </cell>
          <cell r="F338">
            <v>1199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B339"/>
          <cell r="C339"/>
          <cell r="D339"/>
          <cell r="E339"/>
          <cell r="F339">
            <v>179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B340"/>
          <cell r="C340"/>
          <cell r="D340"/>
          <cell r="E340">
            <v>5</v>
          </cell>
          <cell r="F340">
            <v>350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B341"/>
          <cell r="C341"/>
          <cell r="D341"/>
          <cell r="E341"/>
          <cell r="F341">
            <v>548</v>
          </cell>
        </row>
        <row r="342">
          <cell r="A342" t="str">
            <v>Пельмени Сочные сфера 0,8 кг ТМ Стародворье  ПОКОМ</v>
          </cell>
          <cell r="B342"/>
          <cell r="C342"/>
          <cell r="D342"/>
          <cell r="E342">
            <v>2</v>
          </cell>
          <cell r="F342">
            <v>154</v>
          </cell>
        </row>
        <row r="343">
          <cell r="A343" t="str">
            <v>Пирожки с мясом 0,3кг ТМ Зареченские  ПОКОМ</v>
          </cell>
          <cell r="B343"/>
          <cell r="C343"/>
          <cell r="D343"/>
          <cell r="E343">
            <v>1</v>
          </cell>
          <cell r="F343">
            <v>35</v>
          </cell>
        </row>
        <row r="344">
          <cell r="A344" t="str">
            <v>Пирожки с мясом 3,7кг ВЕС ТМ Зареченские  ПОКОМ</v>
          </cell>
          <cell r="B344"/>
          <cell r="C344"/>
          <cell r="D344"/>
          <cell r="E344"/>
          <cell r="F344">
            <v>140.60300000000001</v>
          </cell>
        </row>
        <row r="345">
          <cell r="A345" t="str">
            <v>Пирожки с яблоком и грушей ВЕС ТМ Зареченские  ПОКОМ</v>
          </cell>
          <cell r="B345"/>
          <cell r="C345"/>
          <cell r="D345"/>
          <cell r="E345"/>
          <cell r="F345">
            <v>11.101000000000001</v>
          </cell>
        </row>
        <row r="346">
          <cell r="A346" t="str">
            <v>Плавленый сыр "Шоколадный" 30% 180 гр ТМ "ПАПА МОЖЕТ"  ОСТАНКИНО</v>
          </cell>
          <cell r="B346"/>
          <cell r="C346"/>
          <cell r="D346"/>
          <cell r="E346">
            <v>23</v>
          </cell>
          <cell r="F346">
            <v>23</v>
          </cell>
        </row>
        <row r="347">
          <cell r="A347" t="str">
            <v>Плавленый Сыр 45% "С ветчиной" СТМ "ПапаМожет" 180гр  ОСТАНКИНО</v>
          </cell>
          <cell r="B347"/>
          <cell r="C347"/>
          <cell r="D347"/>
          <cell r="E347">
            <v>29</v>
          </cell>
          <cell r="F347">
            <v>29</v>
          </cell>
        </row>
        <row r="348">
          <cell r="A348" t="str">
            <v>Плавленый Сыр 45% "С грибами" СТМ "ПапаМожет 180гр  ОСТАНКИНО</v>
          </cell>
          <cell r="B348"/>
          <cell r="C348"/>
          <cell r="D348"/>
          <cell r="E348">
            <v>19</v>
          </cell>
          <cell r="F348">
            <v>19</v>
          </cell>
        </row>
        <row r="349">
          <cell r="A349" t="str">
            <v>Покровская вареная 0,47 кг шт.  СПК</v>
          </cell>
          <cell r="B349"/>
          <cell r="C349"/>
          <cell r="D349"/>
          <cell r="E349">
            <v>17</v>
          </cell>
          <cell r="F349">
            <v>17</v>
          </cell>
        </row>
        <row r="350">
          <cell r="A350" t="str">
            <v>ПолуКоп п/к 250 гр.шт. термоформ.пак.  СПК</v>
          </cell>
          <cell r="B350"/>
          <cell r="C350"/>
          <cell r="D350"/>
          <cell r="E350">
            <v>10</v>
          </cell>
          <cell r="F350">
            <v>10</v>
          </cell>
        </row>
        <row r="351">
          <cell r="A351" t="str">
            <v>Продукт колбасный с сыром копченый Коровино 400 гр  ОСТАНКИНО</v>
          </cell>
          <cell r="B351"/>
          <cell r="C351"/>
          <cell r="D351"/>
          <cell r="E351">
            <v>8</v>
          </cell>
          <cell r="F351">
            <v>8</v>
          </cell>
        </row>
        <row r="352">
          <cell r="A352" t="str">
            <v>Ричеза с/к 230 гр.шт.  СПК</v>
          </cell>
          <cell r="B352"/>
          <cell r="C352"/>
          <cell r="D352"/>
          <cell r="E352">
            <v>56</v>
          </cell>
          <cell r="F352">
            <v>56</v>
          </cell>
        </row>
        <row r="353">
          <cell r="A353" t="str">
            <v>Российский сливочный 45% ТМ Папа Может, брус (2шт)  ОСТАНКИНО</v>
          </cell>
          <cell r="B353"/>
          <cell r="C353"/>
          <cell r="D353"/>
          <cell r="E353">
            <v>28.6</v>
          </cell>
          <cell r="F353">
            <v>28.6</v>
          </cell>
        </row>
        <row r="354">
          <cell r="A354" t="str">
            <v>Сальчетти с/к 230 гр.шт.  СПК</v>
          </cell>
          <cell r="B354"/>
          <cell r="C354"/>
          <cell r="D354"/>
          <cell r="E354">
            <v>143</v>
          </cell>
          <cell r="F354">
            <v>143</v>
          </cell>
        </row>
        <row r="355">
          <cell r="A355" t="str">
            <v>Сальчичон с/к 200 гр. срез "Эликатессе" термоформ.пак.  СПК</v>
          </cell>
          <cell r="B355"/>
          <cell r="C355"/>
          <cell r="D355"/>
          <cell r="E355">
            <v>8</v>
          </cell>
          <cell r="F355">
            <v>8</v>
          </cell>
        </row>
        <row r="356">
          <cell r="A356" t="str">
            <v>Салями с перчиком с/к "КолбасГрад" 160 гр.шт. термоус. пак.  СПК</v>
          </cell>
          <cell r="B356"/>
          <cell r="C356"/>
          <cell r="D356"/>
          <cell r="E356">
            <v>150</v>
          </cell>
          <cell r="F356">
            <v>150</v>
          </cell>
        </row>
        <row r="357">
          <cell r="A357" t="str">
            <v>Салями с/к 100 гр.шт.нар. (лоток с ср.защ.атм.)  СПК</v>
          </cell>
          <cell r="B357"/>
          <cell r="C357"/>
          <cell r="D357"/>
          <cell r="E357">
            <v>26</v>
          </cell>
          <cell r="F357">
            <v>26</v>
          </cell>
        </row>
        <row r="358">
          <cell r="A358" t="str">
            <v>Салями Трюфель с/в "Эликатессе" 0,16 кг.шт.  СПК</v>
          </cell>
          <cell r="B358"/>
          <cell r="C358"/>
          <cell r="D358"/>
          <cell r="E358">
            <v>108</v>
          </cell>
          <cell r="F358">
            <v>108</v>
          </cell>
        </row>
        <row r="359">
          <cell r="A359" t="str">
            <v>Сардельки "Докторские" (черева) ( в ср.защ.атм.) 1.0 кг. "Высокий вкус"  СПК</v>
          </cell>
          <cell r="B359"/>
          <cell r="C359"/>
          <cell r="D359"/>
          <cell r="E359">
            <v>57</v>
          </cell>
          <cell r="F359">
            <v>57</v>
          </cell>
        </row>
        <row r="360">
          <cell r="A360" t="str">
            <v>Сардельки "Необыкновенные" (в ср.защ.атм.)  СПК</v>
          </cell>
          <cell r="B360"/>
          <cell r="C360"/>
          <cell r="D360"/>
          <cell r="E360">
            <v>4</v>
          </cell>
          <cell r="F360">
            <v>4</v>
          </cell>
        </row>
        <row r="361">
          <cell r="A361" t="str">
            <v>Сардельки из говядины (черева) (в ср.защ.атм.) "Высокий вкус"  СПК</v>
          </cell>
          <cell r="B361"/>
          <cell r="C361"/>
          <cell r="D361"/>
          <cell r="E361">
            <v>28</v>
          </cell>
          <cell r="F361">
            <v>28</v>
          </cell>
        </row>
        <row r="362">
          <cell r="A362" t="str">
            <v>Семейная с чесночком Экстра вареная  СПК</v>
          </cell>
          <cell r="B362"/>
          <cell r="C362"/>
          <cell r="D362"/>
          <cell r="E362">
            <v>14</v>
          </cell>
          <cell r="F362">
            <v>14</v>
          </cell>
        </row>
        <row r="363">
          <cell r="A363" t="str">
            <v>Сервелат Европейский в/к, в/с 0,38 кг.шт.термофор.пак  СПК</v>
          </cell>
          <cell r="B363"/>
          <cell r="C363"/>
          <cell r="D363"/>
          <cell r="E363">
            <v>63</v>
          </cell>
          <cell r="F363">
            <v>63</v>
          </cell>
        </row>
        <row r="364">
          <cell r="A364" t="str">
            <v>Сервелат Коньячный в/к 0,38 кг.шт термофор.пак  СПК</v>
          </cell>
          <cell r="B364"/>
          <cell r="C364"/>
          <cell r="D364"/>
          <cell r="E364">
            <v>9</v>
          </cell>
          <cell r="F364">
            <v>9</v>
          </cell>
        </row>
        <row r="365">
          <cell r="A365" t="str">
            <v>Сервелат мелкозернистый в/к 0,5 кг.шт. термоус.пак. "Высокий вкус"  СПК</v>
          </cell>
          <cell r="B365"/>
          <cell r="C365"/>
          <cell r="D365"/>
          <cell r="E365">
            <v>71</v>
          </cell>
          <cell r="F365">
            <v>71</v>
          </cell>
        </row>
        <row r="366">
          <cell r="A366" t="str">
            <v>Сервелат Финский в/к 0,38 кг.шт. термофор.пак.  СПК</v>
          </cell>
          <cell r="B366"/>
          <cell r="C366"/>
          <cell r="D366"/>
          <cell r="E366">
            <v>67</v>
          </cell>
          <cell r="F366">
            <v>67</v>
          </cell>
        </row>
        <row r="367">
          <cell r="A367" t="str">
            <v>Сервелат Фирменный в/к 0,10 кг.шт. нарезка (лоток с ср.защ.атм.)  СПК</v>
          </cell>
          <cell r="B367"/>
          <cell r="C367"/>
          <cell r="D367"/>
          <cell r="E367">
            <v>52</v>
          </cell>
          <cell r="F367">
            <v>52</v>
          </cell>
        </row>
        <row r="368">
          <cell r="A368" t="str">
            <v>Сибирская особая с/к 0,10 кг.шт. нарезка (лоток с ср.защ.атм.)  СПК</v>
          </cell>
          <cell r="B368"/>
          <cell r="C368"/>
          <cell r="D368"/>
          <cell r="E368">
            <v>137</v>
          </cell>
          <cell r="F368">
            <v>137</v>
          </cell>
        </row>
        <row r="369">
          <cell r="A369" t="str">
            <v>Сибирская особая с/к 0,235 кг шт.  СПК</v>
          </cell>
          <cell r="B369"/>
          <cell r="C369"/>
          <cell r="D369"/>
          <cell r="E369">
            <v>202</v>
          </cell>
          <cell r="F369">
            <v>202</v>
          </cell>
        </row>
        <row r="370">
          <cell r="A370" t="str">
            <v>Сливочный со вкусом топл. молока 45% тм Папа Может. брус (2шт)  ОСТАНКИНО</v>
          </cell>
          <cell r="B370"/>
          <cell r="C370"/>
          <cell r="D370"/>
          <cell r="E370">
            <v>31.7</v>
          </cell>
          <cell r="F370">
            <v>31.7</v>
          </cell>
        </row>
        <row r="371">
          <cell r="A371" t="str">
            <v>Сосиски "Баварские" 0,36 кг.шт. вак.упак.  СПК</v>
          </cell>
          <cell r="B371"/>
          <cell r="C371"/>
          <cell r="D371"/>
          <cell r="E371">
            <v>7</v>
          </cell>
          <cell r="F371">
            <v>7</v>
          </cell>
        </row>
        <row r="372">
          <cell r="A372" t="str">
            <v>Сосиски "Молочные" 0,36 кг.шт. вак.упак.  СПК</v>
          </cell>
          <cell r="B372"/>
          <cell r="C372"/>
          <cell r="D372"/>
          <cell r="E372">
            <v>6</v>
          </cell>
          <cell r="F372">
            <v>6</v>
          </cell>
        </row>
        <row r="373">
          <cell r="A373" t="str">
            <v>Сосиски Мусульманские "Просто выгодно" (в ср.защ.атм.)  СПК</v>
          </cell>
          <cell r="B373"/>
          <cell r="C373"/>
          <cell r="D373"/>
          <cell r="E373">
            <v>13</v>
          </cell>
          <cell r="F373">
            <v>13</v>
          </cell>
        </row>
        <row r="374">
          <cell r="A374" t="str">
            <v>Сосиски Хот-дог подкопченные (лоток с ср.защ.атм.)  СПК</v>
          </cell>
          <cell r="B374"/>
          <cell r="C374"/>
          <cell r="D374"/>
          <cell r="E374">
            <v>11</v>
          </cell>
          <cell r="F374">
            <v>11</v>
          </cell>
        </row>
        <row r="375">
          <cell r="A375" t="str">
            <v>Сочный мегачебурек ТМ Зареченские ВЕС ПОКОМ</v>
          </cell>
          <cell r="B375"/>
          <cell r="C375"/>
          <cell r="D375"/>
          <cell r="E375"/>
          <cell r="F375">
            <v>132.25</v>
          </cell>
        </row>
        <row r="376">
          <cell r="A376" t="str">
            <v>Сыр "Пармезан" 40% кусок 180 гр  ОСТАНКИНО</v>
          </cell>
          <cell r="B376"/>
          <cell r="C376"/>
          <cell r="D376"/>
          <cell r="E376">
            <v>103</v>
          </cell>
          <cell r="F376">
            <v>103</v>
          </cell>
        </row>
        <row r="377">
          <cell r="A377" t="str">
            <v>Сыр Боккончини копченый 40% 100 гр.  ОСТАНКИНО</v>
          </cell>
          <cell r="B377"/>
          <cell r="C377"/>
          <cell r="D377"/>
          <cell r="E377">
            <v>69</v>
          </cell>
          <cell r="F377">
            <v>69</v>
          </cell>
        </row>
        <row r="378">
          <cell r="A378" t="str">
            <v>Сыр колбасный копченый Папа Может 400 гр  ОСТАНКИНО</v>
          </cell>
          <cell r="B378"/>
          <cell r="C378"/>
          <cell r="D378"/>
          <cell r="E378">
            <v>13</v>
          </cell>
          <cell r="F378">
            <v>13</v>
          </cell>
        </row>
        <row r="379">
          <cell r="A379" t="str">
            <v>Сыр Останкино "Алтайский Gold" 50% вес  ОСТАНКИНО</v>
          </cell>
          <cell r="B379"/>
          <cell r="C379"/>
          <cell r="D379"/>
          <cell r="E379">
            <v>2.4</v>
          </cell>
          <cell r="F379">
            <v>2.4</v>
          </cell>
        </row>
        <row r="380">
          <cell r="A380" t="str">
            <v>Сыр ПАПА МОЖЕТ "Гауда Голд" 45% 180 г  ОСТАНКИНО</v>
          </cell>
          <cell r="B380"/>
          <cell r="C380"/>
          <cell r="D380"/>
          <cell r="E380">
            <v>490</v>
          </cell>
          <cell r="F380">
            <v>490</v>
          </cell>
        </row>
        <row r="381">
          <cell r="A381" t="str">
            <v>Сыр ПАПА МОЖЕТ "Голландский традиционный" 45% 180 г  ОСТАНКИНО</v>
          </cell>
          <cell r="B381"/>
          <cell r="C381"/>
          <cell r="D381"/>
          <cell r="E381">
            <v>545</v>
          </cell>
          <cell r="F381">
            <v>545</v>
          </cell>
        </row>
        <row r="382">
          <cell r="A382" t="str">
            <v>Сыр ПАПА МОЖЕТ "Министерский" 180гр, 45 %  ОСТАНКИНО</v>
          </cell>
          <cell r="B382"/>
          <cell r="C382"/>
          <cell r="D382"/>
          <cell r="E382">
            <v>187</v>
          </cell>
          <cell r="F382">
            <v>187</v>
          </cell>
        </row>
        <row r="383">
          <cell r="A383" t="str">
            <v>Сыр ПАПА МОЖЕТ "Папин завтрак" 180гр, 45 %  ОСТАНКИНО</v>
          </cell>
          <cell r="B383"/>
          <cell r="C383"/>
          <cell r="D383"/>
          <cell r="E383">
            <v>112</v>
          </cell>
          <cell r="F383">
            <v>112</v>
          </cell>
        </row>
        <row r="384">
          <cell r="A384" t="str">
            <v>Сыр ПАПА МОЖЕТ "Российский традиционный" 45% 180 г  ОСТАНКИНО</v>
          </cell>
          <cell r="B384"/>
          <cell r="C384"/>
          <cell r="D384"/>
          <cell r="E384">
            <v>897</v>
          </cell>
          <cell r="F384">
            <v>897</v>
          </cell>
        </row>
        <row r="385">
          <cell r="A385" t="str">
            <v>Сыр Папа Может "Российский традиционный" ВЕС брусок массовая доля жира 50%  ОСТАНКИНО</v>
          </cell>
          <cell r="B385"/>
          <cell r="C385"/>
          <cell r="D385"/>
          <cell r="E385">
            <v>5.4</v>
          </cell>
          <cell r="F385">
            <v>5.4</v>
          </cell>
        </row>
        <row r="386">
          <cell r="A386" t="str">
            <v>Сыр ПАПА МОЖЕТ "Тильзитер" 45% 180 г  ОСТАНКИНО</v>
          </cell>
          <cell r="B386"/>
          <cell r="C386"/>
          <cell r="D386"/>
          <cell r="E386">
            <v>291</v>
          </cell>
          <cell r="F386">
            <v>291</v>
          </cell>
        </row>
        <row r="387">
          <cell r="A387" t="str">
            <v>Сыр плавленый Сливочный ж 45 % 180г ТМ Папа Может (16шт) ОСТАНКИНО</v>
          </cell>
          <cell r="B387"/>
          <cell r="C387"/>
          <cell r="D387"/>
          <cell r="E387">
            <v>75</v>
          </cell>
          <cell r="F387">
            <v>75</v>
          </cell>
        </row>
        <row r="388">
          <cell r="A388" t="str">
            <v>Сыр полутвердый "Гауда", 45%, ВЕС брус из блока 1/5  ОСТАНКИНО</v>
          </cell>
          <cell r="B388"/>
          <cell r="C388"/>
          <cell r="D388"/>
          <cell r="E388">
            <v>17.100000000000001</v>
          </cell>
          <cell r="F388">
            <v>17.100000000000001</v>
          </cell>
        </row>
        <row r="389">
          <cell r="A389" t="str">
            <v>Сыр полутвердый "Голландский" 45%, брус ВЕС  ОСТАНКИНО</v>
          </cell>
          <cell r="B389"/>
          <cell r="C389"/>
          <cell r="D389"/>
          <cell r="E389">
            <v>50</v>
          </cell>
          <cell r="F389">
            <v>50</v>
          </cell>
        </row>
        <row r="390">
          <cell r="A390" t="str">
            <v>Сыр полутвердый "Тильзитер" 45%, ВЕС брус ТМ "Папа может"  ОСТАНКИНО</v>
          </cell>
          <cell r="B390"/>
          <cell r="C390"/>
          <cell r="D390"/>
          <cell r="E390">
            <v>15.4</v>
          </cell>
          <cell r="F390">
            <v>17.89</v>
          </cell>
        </row>
        <row r="391">
          <cell r="A391" t="str">
            <v>Сыр рассольный жирный Чечил 45% 100 гр  ОСТАНКИНО</v>
          </cell>
          <cell r="B391"/>
          <cell r="C391"/>
          <cell r="D391"/>
          <cell r="E391">
            <v>1</v>
          </cell>
          <cell r="F391">
            <v>1</v>
          </cell>
        </row>
        <row r="392">
          <cell r="A392" t="str">
            <v>Сыр Скаморца свежий 40% 100 гр.  ОСТАНКИНО</v>
          </cell>
          <cell r="B392"/>
          <cell r="C392"/>
          <cell r="D392"/>
          <cell r="E392">
            <v>108</v>
          </cell>
          <cell r="F392">
            <v>108</v>
          </cell>
        </row>
        <row r="393">
          <cell r="A393" t="str">
            <v>Сыр творожный с зеленью 60% Папа может 140 гр.  ОСТАНКИНО</v>
          </cell>
          <cell r="B393"/>
          <cell r="C393"/>
          <cell r="D393"/>
          <cell r="E393">
            <v>78</v>
          </cell>
          <cell r="F393">
            <v>78</v>
          </cell>
        </row>
        <row r="394">
          <cell r="A394" t="str">
            <v>Сыр Чечил копченый 43% 100г/6шт ТМ Папа Может  ОСТАНКИНО</v>
          </cell>
          <cell r="B394"/>
          <cell r="C394"/>
          <cell r="D394"/>
          <cell r="E394">
            <v>164</v>
          </cell>
          <cell r="F394">
            <v>164</v>
          </cell>
        </row>
        <row r="395">
          <cell r="A395" t="str">
            <v>Сыр Чечил свежий 45% 100г/6шт ТМ Папа Может  ОСТАНКИНО</v>
          </cell>
          <cell r="B395"/>
          <cell r="C395"/>
          <cell r="D395"/>
          <cell r="E395">
            <v>188</v>
          </cell>
          <cell r="F395">
            <v>188</v>
          </cell>
        </row>
        <row r="396">
          <cell r="A396" t="str">
            <v>Сыч/Прод Коровино Российский 50% 200г СЗМЖ  ОСТАНКИНО</v>
          </cell>
          <cell r="B396"/>
          <cell r="C396"/>
          <cell r="D396"/>
          <cell r="E396">
            <v>173</v>
          </cell>
          <cell r="F396">
            <v>173</v>
          </cell>
        </row>
        <row r="397">
          <cell r="A397" t="str">
            <v>Сыч/Прод Коровино Российский Оригин 50% ВЕС (5 кг)  ОСТАНКИНО</v>
          </cell>
          <cell r="B397"/>
          <cell r="C397"/>
          <cell r="D397"/>
          <cell r="E397">
            <v>169.9</v>
          </cell>
          <cell r="F397">
            <v>169.9</v>
          </cell>
        </row>
        <row r="398">
          <cell r="A398" t="str">
            <v>Сыч/Прод Коровино Тильзитер 50% 200г СЗМЖ  ОСТАНКИНО</v>
          </cell>
          <cell r="B398"/>
          <cell r="C398"/>
          <cell r="D398"/>
          <cell r="E398">
            <v>117</v>
          </cell>
          <cell r="F398">
            <v>117</v>
          </cell>
        </row>
        <row r="399">
          <cell r="A399" t="str">
            <v>Сыч/Прод Коровино Тильзитер Оригин 50% ВЕС (5 кг брус) СЗМЖ  ОСТАНКИНО</v>
          </cell>
          <cell r="B399"/>
          <cell r="C399"/>
          <cell r="D399"/>
          <cell r="E399">
            <v>171.2</v>
          </cell>
          <cell r="F399">
            <v>171.2</v>
          </cell>
        </row>
        <row r="400">
          <cell r="A400" t="str">
            <v>Творожный Сыр 60% Сливочный  СТМ "ПапаМожет" - 140гр  ОСТАНКИНО</v>
          </cell>
          <cell r="B400"/>
          <cell r="C400"/>
          <cell r="D400"/>
          <cell r="E400">
            <v>230</v>
          </cell>
          <cell r="F400">
            <v>230</v>
          </cell>
        </row>
        <row r="401">
          <cell r="A401" t="str">
            <v>Торо Неро с/в "Эликатессе" 140 гр.шт.  СПК</v>
          </cell>
          <cell r="B401"/>
          <cell r="C401"/>
          <cell r="D401"/>
          <cell r="E401">
            <v>48</v>
          </cell>
          <cell r="F401">
            <v>48</v>
          </cell>
        </row>
        <row r="402">
          <cell r="A402" t="str">
            <v>Уши свиные копченые к пиву 0,15кг нар. д/ф шт.  СПК</v>
          </cell>
          <cell r="B402"/>
          <cell r="C402"/>
          <cell r="D402"/>
          <cell r="E402">
            <v>44</v>
          </cell>
          <cell r="F402">
            <v>44</v>
          </cell>
        </row>
        <row r="403">
          <cell r="A403" t="str">
            <v>Фестивальная пора с/к 100 гр.шт.нар. (лоток с ср.защ.атм.)  СПК</v>
          </cell>
          <cell r="B403"/>
          <cell r="C403"/>
          <cell r="D403"/>
          <cell r="E403">
            <v>135</v>
          </cell>
          <cell r="F403">
            <v>135</v>
          </cell>
        </row>
        <row r="404">
          <cell r="A404" t="str">
            <v>Фестивальная пора с/к 235 гр.шт.  СПК</v>
          </cell>
          <cell r="B404"/>
          <cell r="C404"/>
          <cell r="D404"/>
          <cell r="E404">
            <v>380</v>
          </cell>
          <cell r="F404">
            <v>380</v>
          </cell>
        </row>
        <row r="405">
          <cell r="A405" t="str">
            <v>Фестивальная пора с/к термоус.пак  СПК</v>
          </cell>
          <cell r="B405"/>
          <cell r="C405"/>
          <cell r="D405"/>
          <cell r="E405">
            <v>40.1</v>
          </cell>
          <cell r="F405">
            <v>40.1</v>
          </cell>
        </row>
        <row r="406">
          <cell r="A406" t="str">
            <v>Фирменная с/к 200 гр. срез "Эликатессе" термоформ.пак.  СПК</v>
          </cell>
          <cell r="B406"/>
          <cell r="C406"/>
          <cell r="D406"/>
          <cell r="E406">
            <v>83</v>
          </cell>
          <cell r="F406">
            <v>83</v>
          </cell>
        </row>
        <row r="407">
          <cell r="A407" t="str">
            <v>Фуэт с/в "Эликатессе" 160 гр.шт.  СПК</v>
          </cell>
          <cell r="B407"/>
          <cell r="C407"/>
          <cell r="D407"/>
          <cell r="E407">
            <v>110</v>
          </cell>
          <cell r="F407">
            <v>110</v>
          </cell>
        </row>
        <row r="408">
          <cell r="A408" t="str">
            <v>Хинкали Классические ТМ Зареченские ВЕС ПОКОМ</v>
          </cell>
          <cell r="B408"/>
          <cell r="C408"/>
          <cell r="D408"/>
          <cell r="E408"/>
          <cell r="F408">
            <v>55</v>
          </cell>
        </row>
        <row r="409">
          <cell r="A409" t="str">
            <v>Хот-догстер ТМ Горячая штучка ТС Хот-Догстер флоу-пак 0,09 кг. ПОКОМ</v>
          </cell>
          <cell r="B409"/>
          <cell r="C409"/>
          <cell r="D409"/>
          <cell r="E409">
            <v>6</v>
          </cell>
          <cell r="F409">
            <v>274</v>
          </cell>
        </row>
        <row r="410">
          <cell r="A410" t="str">
            <v>Хотстеры с сыром 0,25кг ТМ Горячая штучка  ПОКОМ</v>
          </cell>
          <cell r="B410"/>
          <cell r="C410"/>
          <cell r="D410"/>
          <cell r="E410">
            <v>5</v>
          </cell>
          <cell r="F410">
            <v>441</v>
          </cell>
        </row>
        <row r="411">
          <cell r="A411" t="str">
            <v>Хотстеры ТМ Горячая штучка ТС Хотстеры 0,25 кг зам  ПОКОМ</v>
          </cell>
          <cell r="B411"/>
          <cell r="C411"/>
          <cell r="D411"/>
          <cell r="E411">
            <v>637</v>
          </cell>
          <cell r="F411">
            <v>1937</v>
          </cell>
        </row>
        <row r="412">
          <cell r="A412" t="str">
            <v>Хрустящие крылышки острые к пиву ТМ Горячая штучка 0,3кг зам  ПОКОМ</v>
          </cell>
          <cell r="B412"/>
          <cell r="C412"/>
          <cell r="D412"/>
          <cell r="E412">
            <v>1</v>
          </cell>
          <cell r="F412">
            <v>504</v>
          </cell>
        </row>
        <row r="413">
          <cell r="A413" t="str">
            <v>Хрустящие крылышки ТМ Горячая штучка 0,3 кг зам  ПОКОМ</v>
          </cell>
          <cell r="B413"/>
          <cell r="C413"/>
          <cell r="D413"/>
          <cell r="E413">
            <v>1</v>
          </cell>
          <cell r="F413">
            <v>533</v>
          </cell>
        </row>
        <row r="414">
          <cell r="A414" t="str">
            <v>Чебупели Foodgital 0,25кг ТМ Горячая штучка  ПОКОМ</v>
          </cell>
          <cell r="B414"/>
          <cell r="C414"/>
          <cell r="D414"/>
          <cell r="E414"/>
          <cell r="F414">
            <v>5</v>
          </cell>
        </row>
        <row r="415">
          <cell r="A415" t="str">
            <v>Чебупели Курочка гриль ТМ Горячая штучка, 0,3 кг зам  ПОКОМ</v>
          </cell>
          <cell r="B415"/>
          <cell r="C415"/>
          <cell r="D415"/>
          <cell r="E415">
            <v>4</v>
          </cell>
          <cell r="F415">
            <v>267</v>
          </cell>
        </row>
        <row r="416">
          <cell r="A416" t="str">
            <v>Чебупицца курочка по-итальянски Горячая штучка 0,25 кг зам  ПОКОМ</v>
          </cell>
          <cell r="B416"/>
          <cell r="C416"/>
          <cell r="D416"/>
          <cell r="E416">
            <v>1024</v>
          </cell>
          <cell r="F416">
            <v>2553</v>
          </cell>
        </row>
        <row r="417">
          <cell r="A417" t="str">
            <v>Чебупицца Пепперони ТМ Горячая штучка ТС Чебупицца 0.25кг зам  ПОКОМ</v>
          </cell>
          <cell r="B417"/>
          <cell r="C417"/>
          <cell r="D417"/>
          <cell r="E417">
            <v>1520</v>
          </cell>
          <cell r="F417">
            <v>4183</v>
          </cell>
        </row>
        <row r="418">
          <cell r="A418" t="str">
            <v>Чебуреки Мясные вес 2,7 кг ТМ Зареченские ВЕС ПОКОМ</v>
          </cell>
          <cell r="B418"/>
          <cell r="C418"/>
          <cell r="D418"/>
          <cell r="E418"/>
          <cell r="F418">
            <v>5.4</v>
          </cell>
        </row>
        <row r="419">
          <cell r="A419" t="str">
            <v>Чебуреки сочные ВЕС ТМ Зареченские  ПОКОМ</v>
          </cell>
          <cell r="B419"/>
          <cell r="C419"/>
          <cell r="D419"/>
          <cell r="E419"/>
          <cell r="F419">
            <v>460</v>
          </cell>
        </row>
        <row r="420">
          <cell r="A420" t="str">
            <v>Шпикачки Русские (черева) (в ср.защ.атм.) "Высокий вкус"  СПК</v>
          </cell>
          <cell r="B420"/>
          <cell r="C420"/>
          <cell r="D420"/>
          <cell r="E420">
            <v>44</v>
          </cell>
          <cell r="F420">
            <v>44</v>
          </cell>
        </row>
        <row r="421">
          <cell r="A421" t="str">
            <v>Эликапреза с/в "Эликатессе" 85 гр.шт. нарезка (лоток с ср.защ.атм.)  СПК</v>
          </cell>
          <cell r="B421"/>
          <cell r="C421"/>
          <cell r="D421"/>
          <cell r="E421">
            <v>23</v>
          </cell>
          <cell r="F421">
            <v>23</v>
          </cell>
        </row>
        <row r="422">
          <cell r="A422" t="str">
            <v>Юбилейная с/к 0,235 кг.шт.  СПК</v>
          </cell>
          <cell r="B422"/>
          <cell r="C422"/>
          <cell r="D422"/>
          <cell r="E422">
            <v>502</v>
          </cell>
          <cell r="F422">
            <v>502</v>
          </cell>
        </row>
        <row r="423">
          <cell r="A423" t="str">
            <v>Юбилейная с/к термоус.пак.  СПК</v>
          </cell>
          <cell r="B423"/>
          <cell r="C423"/>
          <cell r="D423"/>
          <cell r="E423">
            <v>5</v>
          </cell>
          <cell r="F423">
            <v>5</v>
          </cell>
        </row>
        <row r="424">
          <cell r="A424" t="str">
            <v>Итого</v>
          </cell>
          <cell r="B424"/>
          <cell r="C424"/>
          <cell r="D424"/>
          <cell r="E424">
            <v>158880.57999999999</v>
          </cell>
          <cell r="F424">
            <v>296835.42099999997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19.02.2025 - 26.02.2025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27,02,</v>
          </cell>
          <cell r="M5" t="str">
            <v>28,02,</v>
          </cell>
          <cell r="T5" t="str">
            <v>03,03,</v>
          </cell>
        </row>
        <row r="6">
          <cell r="E6">
            <v>112289.58300000001</v>
          </cell>
          <cell r="F6">
            <v>85865.092999999979</v>
          </cell>
          <cell r="J6">
            <v>114147.18999999997</v>
          </cell>
          <cell r="K6">
            <v>-1857.6070000000004</v>
          </cell>
          <cell r="L6">
            <v>26960</v>
          </cell>
          <cell r="M6">
            <v>27020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9916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442.61900000000003</v>
          </cell>
          <cell r="D7">
            <v>639.72</v>
          </cell>
          <cell r="E7">
            <v>579.95299999999997</v>
          </cell>
          <cell r="F7">
            <v>467.03</v>
          </cell>
          <cell r="G7" t="str">
            <v>н</v>
          </cell>
          <cell r="H7">
            <v>1</v>
          </cell>
          <cell r="I7">
            <v>45</v>
          </cell>
          <cell r="J7">
            <v>589.01499999999999</v>
          </cell>
          <cell r="K7">
            <v>-9.0620000000000118</v>
          </cell>
          <cell r="L7">
            <v>220</v>
          </cell>
          <cell r="M7">
            <v>250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344.34899999999999</v>
          </cell>
          <cell r="D8">
            <v>771.26800000000003</v>
          </cell>
          <cell r="E8">
            <v>519.48400000000004</v>
          </cell>
          <cell r="F8">
            <v>568.09299999999996</v>
          </cell>
          <cell r="G8" t="str">
            <v>ябл</v>
          </cell>
          <cell r="H8">
            <v>1</v>
          </cell>
          <cell r="I8">
            <v>45</v>
          </cell>
          <cell r="J8">
            <v>497.988</v>
          </cell>
          <cell r="K8">
            <v>21.496000000000038</v>
          </cell>
          <cell r="L8">
            <v>200</v>
          </cell>
          <cell r="M8">
            <v>150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1969.7719999999999</v>
          </cell>
          <cell r="D9">
            <v>963.80200000000002</v>
          </cell>
          <cell r="E9">
            <v>1813.2919999999999</v>
          </cell>
          <cell r="F9">
            <v>1060.0519999999999</v>
          </cell>
          <cell r="G9" t="str">
            <v>бнмарт</v>
          </cell>
          <cell r="H9">
            <v>1</v>
          </cell>
          <cell r="I9">
            <v>45</v>
          </cell>
          <cell r="J9">
            <v>1768.0730000000001</v>
          </cell>
          <cell r="K9">
            <v>45.218999999999824</v>
          </cell>
          <cell r="L9">
            <v>500</v>
          </cell>
          <cell r="M9">
            <v>400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1373</v>
          </cell>
          <cell r="D10">
            <v>2184</v>
          </cell>
          <cell r="E10">
            <v>2495</v>
          </cell>
          <cell r="F10">
            <v>1042</v>
          </cell>
          <cell r="G10" t="str">
            <v>ябл</v>
          </cell>
          <cell r="H10">
            <v>0.4</v>
          </cell>
          <cell r="I10">
            <v>45</v>
          </cell>
          <cell r="J10">
            <v>2950</v>
          </cell>
          <cell r="K10">
            <v>-455</v>
          </cell>
          <cell r="L10">
            <v>800</v>
          </cell>
          <cell r="M10">
            <v>500</v>
          </cell>
          <cell r="T10">
            <v>780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3917</v>
          </cell>
          <cell r="D11">
            <v>2452</v>
          </cell>
          <cell r="E11">
            <v>3555</v>
          </cell>
          <cell r="F11">
            <v>2724</v>
          </cell>
          <cell r="G11">
            <v>0</v>
          </cell>
          <cell r="H11">
            <v>0.45</v>
          </cell>
          <cell r="I11">
            <v>45</v>
          </cell>
          <cell r="J11">
            <v>3628</v>
          </cell>
          <cell r="K11">
            <v>-73</v>
          </cell>
          <cell r="L11">
            <v>800</v>
          </cell>
          <cell r="M11">
            <v>800</v>
          </cell>
          <cell r="T11">
            <v>792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3971</v>
          </cell>
          <cell r="D12">
            <v>4413</v>
          </cell>
          <cell r="E12">
            <v>5357</v>
          </cell>
          <cell r="F12">
            <v>2899</v>
          </cell>
          <cell r="G12" t="str">
            <v>оконч</v>
          </cell>
          <cell r="H12">
            <v>0.45</v>
          </cell>
          <cell r="I12">
            <v>45</v>
          </cell>
          <cell r="J12">
            <v>5497</v>
          </cell>
          <cell r="K12">
            <v>-140</v>
          </cell>
          <cell r="L12">
            <v>1200</v>
          </cell>
          <cell r="M12">
            <v>1000</v>
          </cell>
          <cell r="T12">
            <v>210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40</v>
          </cell>
          <cell r="D13">
            <v>35</v>
          </cell>
          <cell r="E13">
            <v>31</v>
          </cell>
          <cell r="F13">
            <v>43</v>
          </cell>
          <cell r="G13">
            <v>0</v>
          </cell>
          <cell r="H13">
            <v>0.4</v>
          </cell>
          <cell r="I13">
            <v>50</v>
          </cell>
          <cell r="J13">
            <v>78</v>
          </cell>
          <cell r="K13">
            <v>-47</v>
          </cell>
          <cell r="L13">
            <v>0</v>
          </cell>
          <cell r="M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846</v>
          </cell>
          <cell r="D14">
            <v>36</v>
          </cell>
          <cell r="E14">
            <v>187</v>
          </cell>
          <cell r="F14">
            <v>655</v>
          </cell>
          <cell r="G14">
            <v>0</v>
          </cell>
          <cell r="H14">
            <v>0.17</v>
          </cell>
          <cell r="I14">
            <v>180</v>
          </cell>
          <cell r="J14">
            <v>231</v>
          </cell>
          <cell r="K14">
            <v>-44</v>
          </cell>
          <cell r="L14">
            <v>0</v>
          </cell>
          <cell r="M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192</v>
          </cell>
          <cell r="D15">
            <v>184</v>
          </cell>
          <cell r="E15">
            <v>184</v>
          </cell>
          <cell r="F15">
            <v>181</v>
          </cell>
          <cell r="G15">
            <v>0</v>
          </cell>
          <cell r="H15">
            <v>0.3</v>
          </cell>
          <cell r="I15">
            <v>40</v>
          </cell>
          <cell r="J15">
            <v>239</v>
          </cell>
          <cell r="K15">
            <v>-55</v>
          </cell>
          <cell r="L15">
            <v>50</v>
          </cell>
          <cell r="M15">
            <v>30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17</v>
          </cell>
          <cell r="D16">
            <v>1864</v>
          </cell>
          <cell r="E16">
            <v>1347</v>
          </cell>
          <cell r="F16">
            <v>733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14</v>
          </cell>
          <cell r="K16">
            <v>1333</v>
          </cell>
          <cell r="L16">
            <v>200</v>
          </cell>
          <cell r="M16">
            <v>200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3168</v>
          </cell>
          <cell r="D17">
            <v>34</v>
          </cell>
          <cell r="E17">
            <v>1021</v>
          </cell>
          <cell r="F17">
            <v>2152</v>
          </cell>
          <cell r="G17">
            <v>0</v>
          </cell>
          <cell r="H17">
            <v>0.17</v>
          </cell>
          <cell r="I17">
            <v>180</v>
          </cell>
          <cell r="J17">
            <v>1053</v>
          </cell>
          <cell r="K17">
            <v>-32</v>
          </cell>
          <cell r="L17">
            <v>0</v>
          </cell>
          <cell r="M17">
            <v>1700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473</v>
          </cell>
          <cell r="D18">
            <v>165</v>
          </cell>
          <cell r="E18">
            <v>303</v>
          </cell>
          <cell r="F18">
            <v>330</v>
          </cell>
          <cell r="G18">
            <v>0</v>
          </cell>
          <cell r="H18">
            <v>0.35</v>
          </cell>
          <cell r="I18">
            <v>45</v>
          </cell>
          <cell r="J18">
            <v>571</v>
          </cell>
          <cell r="K18">
            <v>-268</v>
          </cell>
          <cell r="L18">
            <v>300</v>
          </cell>
          <cell r="M18">
            <v>80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78</v>
          </cell>
          <cell r="D19">
            <v>3399</v>
          </cell>
          <cell r="E19">
            <v>342</v>
          </cell>
          <cell r="F19">
            <v>50</v>
          </cell>
          <cell r="G19" t="str">
            <v>н</v>
          </cell>
          <cell r="H19">
            <v>0.35</v>
          </cell>
          <cell r="I19">
            <v>45</v>
          </cell>
          <cell r="J19">
            <v>380</v>
          </cell>
          <cell r="K19">
            <v>-38</v>
          </cell>
          <cell r="L19">
            <v>40</v>
          </cell>
          <cell r="M19">
            <v>20</v>
          </cell>
          <cell r="T19">
            <v>528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749</v>
          </cell>
          <cell r="D20">
            <v>2344</v>
          </cell>
          <cell r="E20">
            <v>379</v>
          </cell>
          <cell r="F20">
            <v>450</v>
          </cell>
          <cell r="G20">
            <v>0</v>
          </cell>
          <cell r="H20">
            <v>0.35</v>
          </cell>
          <cell r="I20">
            <v>45</v>
          </cell>
          <cell r="J20">
            <v>410</v>
          </cell>
          <cell r="K20">
            <v>-31</v>
          </cell>
          <cell r="L20">
            <v>40</v>
          </cell>
          <cell r="M20">
            <v>80</v>
          </cell>
          <cell r="T20">
            <v>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435</v>
          </cell>
          <cell r="D21">
            <v>2103</v>
          </cell>
          <cell r="E21">
            <v>649</v>
          </cell>
          <cell r="F21">
            <v>374</v>
          </cell>
          <cell r="G21">
            <v>0</v>
          </cell>
          <cell r="H21">
            <v>0.35</v>
          </cell>
          <cell r="I21">
            <v>45</v>
          </cell>
          <cell r="J21">
            <v>678</v>
          </cell>
          <cell r="K21">
            <v>-29</v>
          </cell>
          <cell r="L21">
            <v>100</v>
          </cell>
          <cell r="M21">
            <v>80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455.93599999999998</v>
          </cell>
          <cell r="D22">
            <v>236.434</v>
          </cell>
          <cell r="E22">
            <v>409.75099999999998</v>
          </cell>
          <cell r="F22">
            <v>258.755</v>
          </cell>
          <cell r="G22">
            <v>0</v>
          </cell>
          <cell r="H22">
            <v>1</v>
          </cell>
          <cell r="I22">
            <v>50</v>
          </cell>
          <cell r="J22">
            <v>411.13600000000002</v>
          </cell>
          <cell r="K22">
            <v>-1.3850000000000477</v>
          </cell>
          <cell r="L22">
            <v>200</v>
          </cell>
          <cell r="M22">
            <v>100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3867.482</v>
          </cell>
          <cell r="D23">
            <v>4078.33</v>
          </cell>
          <cell r="E23">
            <v>4394.1480000000001</v>
          </cell>
          <cell r="F23">
            <v>3348.4769999999999</v>
          </cell>
          <cell r="G23">
            <v>0</v>
          </cell>
          <cell r="H23">
            <v>1</v>
          </cell>
          <cell r="I23">
            <v>50</v>
          </cell>
          <cell r="J23">
            <v>4580.3540000000003</v>
          </cell>
          <cell r="K23">
            <v>-186.20600000000013</v>
          </cell>
          <cell r="L23">
            <v>2000</v>
          </cell>
          <cell r="M23">
            <v>2300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434.37599999999998</v>
          </cell>
          <cell r="D24">
            <v>83.691000000000003</v>
          </cell>
          <cell r="E24">
            <v>356.702</v>
          </cell>
          <cell r="F24">
            <v>153.35400000000001</v>
          </cell>
          <cell r="G24">
            <v>0</v>
          </cell>
          <cell r="H24">
            <v>1</v>
          </cell>
          <cell r="I24">
            <v>50</v>
          </cell>
          <cell r="J24">
            <v>352.00599999999997</v>
          </cell>
          <cell r="K24">
            <v>4.6960000000000264</v>
          </cell>
          <cell r="L24">
            <v>50</v>
          </cell>
          <cell r="M24">
            <v>80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590.30499999999995</v>
          </cell>
          <cell r="D25">
            <v>1285.0630000000001</v>
          </cell>
          <cell r="E25">
            <v>994.12199999999996</v>
          </cell>
          <cell r="F25">
            <v>819.58399999999995</v>
          </cell>
          <cell r="G25">
            <v>0</v>
          </cell>
          <cell r="H25">
            <v>1</v>
          </cell>
          <cell r="I25">
            <v>60</v>
          </cell>
          <cell r="J25">
            <v>1051.0119999999999</v>
          </cell>
          <cell r="K25">
            <v>-56.889999999999986</v>
          </cell>
          <cell r="L25">
            <v>100</v>
          </cell>
          <cell r="M25">
            <v>250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491.92700000000002</v>
          </cell>
          <cell r="D26">
            <v>453.37799999999999</v>
          </cell>
          <cell r="E26">
            <v>571.06399999999996</v>
          </cell>
          <cell r="F26">
            <v>361.875</v>
          </cell>
          <cell r="G26">
            <v>0</v>
          </cell>
          <cell r="H26">
            <v>1</v>
          </cell>
          <cell r="I26">
            <v>50</v>
          </cell>
          <cell r="J26">
            <v>555.48299999999995</v>
          </cell>
          <cell r="K26">
            <v>15.581000000000017</v>
          </cell>
          <cell r="L26">
            <v>250</v>
          </cell>
          <cell r="M26">
            <v>150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186.608</v>
          </cell>
          <cell r="D27">
            <v>162.82499999999999</v>
          </cell>
          <cell r="E27">
            <v>169.482</v>
          </cell>
          <cell r="F27">
            <v>176.47</v>
          </cell>
          <cell r="G27">
            <v>0</v>
          </cell>
          <cell r="H27">
            <v>1</v>
          </cell>
          <cell r="I27">
            <v>60</v>
          </cell>
          <cell r="J27">
            <v>163.375</v>
          </cell>
          <cell r="K27">
            <v>6.1069999999999993</v>
          </cell>
          <cell r="L27">
            <v>50</v>
          </cell>
          <cell r="M27">
            <v>50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160.03100000000001</v>
          </cell>
          <cell r="D28">
            <v>158.87899999999999</v>
          </cell>
          <cell r="E28">
            <v>168.071</v>
          </cell>
          <cell r="F28">
            <v>146.37299999999999</v>
          </cell>
          <cell r="G28">
            <v>0</v>
          </cell>
          <cell r="H28">
            <v>1</v>
          </cell>
          <cell r="I28">
            <v>60</v>
          </cell>
          <cell r="J28">
            <v>163.767</v>
          </cell>
          <cell r="K28">
            <v>4.304000000000002</v>
          </cell>
          <cell r="L28">
            <v>90</v>
          </cell>
          <cell r="M28">
            <v>50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410.53800000000001</v>
          </cell>
          <cell r="D29">
            <v>410.16399999999999</v>
          </cell>
          <cell r="E29">
            <v>415.37900000000002</v>
          </cell>
          <cell r="F29">
            <v>398.34100000000001</v>
          </cell>
          <cell r="G29">
            <v>0</v>
          </cell>
          <cell r="H29">
            <v>1</v>
          </cell>
          <cell r="I29">
            <v>60</v>
          </cell>
          <cell r="J29">
            <v>400.87400000000002</v>
          </cell>
          <cell r="K29">
            <v>14.504999999999995</v>
          </cell>
          <cell r="L29">
            <v>160</v>
          </cell>
          <cell r="M29">
            <v>120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111.226</v>
          </cell>
          <cell r="D30">
            <v>114.46599999999999</v>
          </cell>
          <cell r="E30">
            <v>111.754</v>
          </cell>
          <cell r="F30">
            <v>111.19799999999999</v>
          </cell>
          <cell r="G30">
            <v>0</v>
          </cell>
          <cell r="H30">
            <v>1</v>
          </cell>
          <cell r="I30">
            <v>30</v>
          </cell>
          <cell r="J30">
            <v>111.55</v>
          </cell>
          <cell r="K30">
            <v>0.20400000000000773</v>
          </cell>
          <cell r="L30">
            <v>30</v>
          </cell>
          <cell r="M30">
            <v>20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114.015</v>
          </cell>
          <cell r="D31">
            <v>382.31099999999998</v>
          </cell>
          <cell r="E31">
            <v>100.08</v>
          </cell>
          <cell r="F31">
            <v>55.061</v>
          </cell>
          <cell r="G31" t="str">
            <v>н</v>
          </cell>
          <cell r="H31">
            <v>1</v>
          </cell>
          <cell r="I31">
            <v>30</v>
          </cell>
          <cell r="J31">
            <v>127.57299999999999</v>
          </cell>
          <cell r="K31">
            <v>-27.492999999999995</v>
          </cell>
          <cell r="L31">
            <v>20</v>
          </cell>
          <cell r="M31">
            <v>20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664.13699999999994</v>
          </cell>
          <cell r="D32">
            <v>1010.183</v>
          </cell>
          <cell r="E32">
            <v>968.31799999999998</v>
          </cell>
          <cell r="F32">
            <v>670.71900000000005</v>
          </cell>
          <cell r="G32">
            <v>0</v>
          </cell>
          <cell r="H32">
            <v>1</v>
          </cell>
          <cell r="I32">
            <v>30</v>
          </cell>
          <cell r="J32">
            <v>1001.663</v>
          </cell>
          <cell r="K32">
            <v>-33.345000000000027</v>
          </cell>
          <cell r="L32">
            <v>300</v>
          </cell>
          <cell r="M32">
            <v>200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42.320999999999998</v>
          </cell>
          <cell r="D33">
            <v>122.79600000000001</v>
          </cell>
          <cell r="E33">
            <v>54.808</v>
          </cell>
          <cell r="F33">
            <v>104.58799999999999</v>
          </cell>
          <cell r="G33">
            <v>0</v>
          </cell>
          <cell r="H33">
            <v>1</v>
          </cell>
          <cell r="I33">
            <v>40</v>
          </cell>
          <cell r="J33">
            <v>73.915000000000006</v>
          </cell>
          <cell r="K33">
            <v>-19.107000000000006</v>
          </cell>
          <cell r="L33">
            <v>0</v>
          </cell>
          <cell r="M33">
            <v>30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109.78700000000001</v>
          </cell>
          <cell r="D34">
            <v>60.530999999999999</v>
          </cell>
          <cell r="E34">
            <v>112.56399999999999</v>
          </cell>
          <cell r="F34">
            <v>51.259</v>
          </cell>
          <cell r="G34" t="str">
            <v>н</v>
          </cell>
          <cell r="H34">
            <v>1</v>
          </cell>
          <cell r="I34">
            <v>35</v>
          </cell>
          <cell r="J34">
            <v>150.30000000000001</v>
          </cell>
          <cell r="K34">
            <v>-37.736000000000018</v>
          </cell>
          <cell r="L34">
            <v>80</v>
          </cell>
          <cell r="M34">
            <v>40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84.638999999999996</v>
          </cell>
          <cell r="D35">
            <v>73.686000000000007</v>
          </cell>
          <cell r="E35">
            <v>51.106000000000002</v>
          </cell>
          <cell r="F35">
            <v>104.529</v>
          </cell>
          <cell r="G35">
            <v>0</v>
          </cell>
          <cell r="H35">
            <v>1</v>
          </cell>
          <cell r="I35">
            <v>30</v>
          </cell>
          <cell r="J35">
            <v>125.819</v>
          </cell>
          <cell r="K35">
            <v>-74.712999999999994</v>
          </cell>
          <cell r="L35">
            <v>0</v>
          </cell>
          <cell r="M35">
            <v>10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28.96</v>
          </cell>
          <cell r="D36">
            <v>23.256</v>
          </cell>
          <cell r="E36">
            <v>18.085000000000001</v>
          </cell>
          <cell r="F36">
            <v>33.225000000000001</v>
          </cell>
          <cell r="G36" t="str">
            <v>н</v>
          </cell>
          <cell r="H36">
            <v>1</v>
          </cell>
          <cell r="I36">
            <v>45</v>
          </cell>
          <cell r="J36">
            <v>43.8</v>
          </cell>
          <cell r="K36">
            <v>-25.714999999999996</v>
          </cell>
          <cell r="L36">
            <v>0</v>
          </cell>
          <cell r="M36">
            <v>10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24.998999999999999</v>
          </cell>
          <cell r="D37">
            <v>2.8719999999999999</v>
          </cell>
          <cell r="E37">
            <v>14.032</v>
          </cell>
          <cell r="F37">
            <v>11.678000000000001</v>
          </cell>
          <cell r="G37" t="str">
            <v>н</v>
          </cell>
          <cell r="H37">
            <v>1</v>
          </cell>
          <cell r="I37">
            <v>45</v>
          </cell>
          <cell r="J37">
            <v>47.9</v>
          </cell>
          <cell r="K37">
            <v>-33.867999999999995</v>
          </cell>
          <cell r="L37">
            <v>30</v>
          </cell>
          <cell r="M37">
            <v>20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74.489999999999995</v>
          </cell>
          <cell r="D38">
            <v>19.843</v>
          </cell>
          <cell r="E38">
            <v>44.59</v>
          </cell>
          <cell r="F38">
            <v>44.468000000000004</v>
          </cell>
          <cell r="G38" t="str">
            <v>н</v>
          </cell>
          <cell r="H38">
            <v>1</v>
          </cell>
          <cell r="I38">
            <v>45</v>
          </cell>
          <cell r="J38">
            <v>74.105000000000004</v>
          </cell>
          <cell r="K38">
            <v>-29.515000000000001</v>
          </cell>
          <cell r="L38">
            <v>10</v>
          </cell>
          <cell r="M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1822</v>
          </cell>
          <cell r="D39">
            <v>38</v>
          </cell>
          <cell r="E39">
            <v>916</v>
          </cell>
          <cell r="F39">
            <v>910</v>
          </cell>
          <cell r="G39" t="str">
            <v>бнмарт</v>
          </cell>
          <cell r="H39">
            <v>0.35</v>
          </cell>
          <cell r="I39">
            <v>40</v>
          </cell>
          <cell r="J39">
            <v>938</v>
          </cell>
          <cell r="K39">
            <v>-22</v>
          </cell>
          <cell r="L39">
            <v>300</v>
          </cell>
          <cell r="M39">
            <v>300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2284</v>
          </cell>
          <cell r="D40">
            <v>3753</v>
          </cell>
          <cell r="E40">
            <v>3901</v>
          </cell>
          <cell r="F40">
            <v>2063</v>
          </cell>
          <cell r="G40">
            <v>0</v>
          </cell>
          <cell r="H40">
            <v>0.4</v>
          </cell>
          <cell r="I40">
            <v>40</v>
          </cell>
          <cell r="J40">
            <v>3978</v>
          </cell>
          <cell r="K40">
            <v>-77</v>
          </cell>
          <cell r="L40">
            <v>700</v>
          </cell>
          <cell r="M40">
            <v>600</v>
          </cell>
          <cell r="T40">
            <v>594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4567</v>
          </cell>
          <cell r="D41">
            <v>5505</v>
          </cell>
          <cell r="E41">
            <v>6057</v>
          </cell>
          <cell r="F41">
            <v>3935</v>
          </cell>
          <cell r="G41">
            <v>0</v>
          </cell>
          <cell r="H41">
            <v>0.45</v>
          </cell>
          <cell r="I41">
            <v>45</v>
          </cell>
          <cell r="J41">
            <v>6131</v>
          </cell>
          <cell r="K41">
            <v>-74</v>
          </cell>
          <cell r="L41">
            <v>700</v>
          </cell>
          <cell r="M41">
            <v>700</v>
          </cell>
          <cell r="T41">
            <v>1620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373.524</v>
          </cell>
          <cell r="D42">
            <v>607</v>
          </cell>
          <cell r="E42">
            <v>528.40599999999995</v>
          </cell>
          <cell r="F42">
            <v>400.26600000000002</v>
          </cell>
          <cell r="G42">
            <v>0</v>
          </cell>
          <cell r="H42">
            <v>1</v>
          </cell>
          <cell r="I42">
            <v>40</v>
          </cell>
          <cell r="J42">
            <v>541.32500000000005</v>
          </cell>
          <cell r="K42">
            <v>-12.919000000000096</v>
          </cell>
          <cell r="L42">
            <v>220</v>
          </cell>
          <cell r="M42">
            <v>120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2767</v>
          </cell>
          <cell r="D43">
            <v>27</v>
          </cell>
          <cell r="E43">
            <v>663</v>
          </cell>
          <cell r="F43">
            <v>2110</v>
          </cell>
          <cell r="G43">
            <v>0</v>
          </cell>
          <cell r="H43">
            <v>0.1</v>
          </cell>
          <cell r="I43">
            <v>730</v>
          </cell>
          <cell r="J43">
            <v>684</v>
          </cell>
          <cell r="K43">
            <v>-21</v>
          </cell>
          <cell r="L43">
            <v>0</v>
          </cell>
          <cell r="M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974.46600000000001</v>
          </cell>
          <cell r="D44">
            <v>955</v>
          </cell>
          <cell r="E44">
            <v>1036</v>
          </cell>
          <cell r="F44">
            <v>855.46600000000001</v>
          </cell>
          <cell r="G44">
            <v>0</v>
          </cell>
          <cell r="H44">
            <v>0.35</v>
          </cell>
          <cell r="I44">
            <v>40</v>
          </cell>
          <cell r="J44">
            <v>1087</v>
          </cell>
          <cell r="K44">
            <v>-51</v>
          </cell>
          <cell r="L44">
            <v>300</v>
          </cell>
          <cell r="M44">
            <v>200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231.66499999999999</v>
          </cell>
          <cell r="D45">
            <v>240.33600000000001</v>
          </cell>
          <cell r="E45">
            <v>273.59199999999998</v>
          </cell>
          <cell r="F45">
            <v>188.256</v>
          </cell>
          <cell r="G45">
            <v>0</v>
          </cell>
          <cell r="H45">
            <v>1</v>
          </cell>
          <cell r="I45">
            <v>40</v>
          </cell>
          <cell r="J45">
            <v>279.03199999999998</v>
          </cell>
          <cell r="K45">
            <v>-5.4399999999999977</v>
          </cell>
          <cell r="L45">
            <v>150</v>
          </cell>
          <cell r="M45">
            <v>60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1385</v>
          </cell>
          <cell r="D46">
            <v>1367</v>
          </cell>
          <cell r="E46">
            <v>1256</v>
          </cell>
          <cell r="F46">
            <v>1418</v>
          </cell>
          <cell r="G46">
            <v>0</v>
          </cell>
          <cell r="H46">
            <v>0.4</v>
          </cell>
          <cell r="I46">
            <v>35</v>
          </cell>
          <cell r="J46">
            <v>1353</v>
          </cell>
          <cell r="K46">
            <v>-97</v>
          </cell>
          <cell r="L46">
            <v>300</v>
          </cell>
          <cell r="M46">
            <v>300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2157</v>
          </cell>
          <cell r="D47">
            <v>4139</v>
          </cell>
          <cell r="E47">
            <v>2419</v>
          </cell>
          <cell r="F47">
            <v>2357</v>
          </cell>
          <cell r="G47" t="str">
            <v>оконч</v>
          </cell>
          <cell r="H47">
            <v>0.4</v>
          </cell>
          <cell r="I47">
            <v>40</v>
          </cell>
          <cell r="J47">
            <v>2044</v>
          </cell>
          <cell r="K47">
            <v>375</v>
          </cell>
          <cell r="L47">
            <v>500</v>
          </cell>
          <cell r="M47">
            <v>500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126.69</v>
          </cell>
          <cell r="D48">
            <v>25.338999999999999</v>
          </cell>
          <cell r="E48">
            <v>102.456</v>
          </cell>
          <cell r="F48">
            <v>48.103000000000002</v>
          </cell>
          <cell r="G48" t="str">
            <v>лид, я</v>
          </cell>
          <cell r="H48">
            <v>1</v>
          </cell>
          <cell r="I48">
            <v>40</v>
          </cell>
          <cell r="J48">
            <v>99.578999999999994</v>
          </cell>
          <cell r="K48">
            <v>2.8770000000000095</v>
          </cell>
          <cell r="L48">
            <v>70</v>
          </cell>
          <cell r="M48">
            <v>30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295.60700000000003</v>
          </cell>
          <cell r="D49">
            <v>210.791</v>
          </cell>
          <cell r="E49">
            <v>247.54499999999999</v>
          </cell>
          <cell r="F49">
            <v>246.435</v>
          </cell>
          <cell r="G49" t="str">
            <v>оконч</v>
          </cell>
          <cell r="H49">
            <v>1</v>
          </cell>
          <cell r="I49">
            <v>40</v>
          </cell>
          <cell r="J49">
            <v>259.149</v>
          </cell>
          <cell r="K49">
            <v>-11.604000000000013</v>
          </cell>
          <cell r="L49">
            <v>120</v>
          </cell>
          <cell r="M49">
            <v>50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1069</v>
          </cell>
          <cell r="D50">
            <v>736</v>
          </cell>
          <cell r="E50">
            <v>1013</v>
          </cell>
          <cell r="F50">
            <v>770</v>
          </cell>
          <cell r="G50" t="str">
            <v>лид, я</v>
          </cell>
          <cell r="H50">
            <v>0.35</v>
          </cell>
          <cell r="I50">
            <v>40</v>
          </cell>
          <cell r="J50">
            <v>1031</v>
          </cell>
          <cell r="K50">
            <v>-18</v>
          </cell>
          <cell r="L50">
            <v>300</v>
          </cell>
          <cell r="M50">
            <v>250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1287</v>
          </cell>
          <cell r="D51">
            <v>1694</v>
          </cell>
          <cell r="E51">
            <v>1475</v>
          </cell>
          <cell r="F51">
            <v>1447</v>
          </cell>
          <cell r="G51" t="str">
            <v>неакк</v>
          </cell>
          <cell r="H51">
            <v>0.35</v>
          </cell>
          <cell r="I51">
            <v>40</v>
          </cell>
          <cell r="J51">
            <v>1532</v>
          </cell>
          <cell r="K51">
            <v>-57</v>
          </cell>
          <cell r="L51">
            <v>400</v>
          </cell>
          <cell r="M51">
            <v>300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846</v>
          </cell>
          <cell r="D52">
            <v>959</v>
          </cell>
          <cell r="E52">
            <v>912</v>
          </cell>
          <cell r="F52">
            <v>871</v>
          </cell>
          <cell r="G52">
            <v>0</v>
          </cell>
          <cell r="H52">
            <v>0.4</v>
          </cell>
          <cell r="I52">
            <v>35</v>
          </cell>
          <cell r="J52">
            <v>1001</v>
          </cell>
          <cell r="K52">
            <v>-89</v>
          </cell>
          <cell r="L52">
            <v>160</v>
          </cell>
          <cell r="M52">
            <v>180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136.571</v>
          </cell>
          <cell r="D53">
            <v>1071.5219999999999</v>
          </cell>
          <cell r="E53">
            <v>760</v>
          </cell>
          <cell r="F53">
            <v>558</v>
          </cell>
          <cell r="G53" t="str">
            <v>оконч</v>
          </cell>
          <cell r="H53">
            <v>1</v>
          </cell>
          <cell r="I53">
            <v>50</v>
          </cell>
          <cell r="J53">
            <v>217.9</v>
          </cell>
          <cell r="K53">
            <v>542.1</v>
          </cell>
          <cell r="L53">
            <v>100</v>
          </cell>
          <cell r="M53">
            <v>220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545.44299999999998</v>
          </cell>
          <cell r="D54">
            <v>731.63300000000004</v>
          </cell>
          <cell r="E54">
            <v>708.23500000000001</v>
          </cell>
          <cell r="F54">
            <v>548.45699999999999</v>
          </cell>
          <cell r="G54" t="str">
            <v>н</v>
          </cell>
          <cell r="H54">
            <v>1</v>
          </cell>
          <cell r="I54">
            <v>50</v>
          </cell>
          <cell r="J54">
            <v>711.51199999999994</v>
          </cell>
          <cell r="K54">
            <v>-3.27699999999993</v>
          </cell>
          <cell r="L54">
            <v>100</v>
          </cell>
          <cell r="M54">
            <v>200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104.871</v>
          </cell>
          <cell r="D55">
            <v>7.51</v>
          </cell>
          <cell r="E55">
            <v>67.997</v>
          </cell>
          <cell r="F55">
            <v>39.878</v>
          </cell>
          <cell r="G55">
            <v>0</v>
          </cell>
          <cell r="H55">
            <v>1</v>
          </cell>
          <cell r="I55">
            <v>50</v>
          </cell>
          <cell r="J55">
            <v>74.551000000000002</v>
          </cell>
          <cell r="K55">
            <v>-6.554000000000002</v>
          </cell>
          <cell r="L55">
            <v>0</v>
          </cell>
          <cell r="M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3718.7280000000001</v>
          </cell>
          <cell r="D56">
            <v>1976.0139999999999</v>
          </cell>
          <cell r="E56">
            <v>3346.9119999999998</v>
          </cell>
          <cell r="F56">
            <v>2280.14</v>
          </cell>
          <cell r="G56">
            <v>0</v>
          </cell>
          <cell r="H56">
            <v>1</v>
          </cell>
          <cell r="I56">
            <v>40</v>
          </cell>
          <cell r="J56">
            <v>3338.288</v>
          </cell>
          <cell r="K56">
            <v>8.6239999999997963</v>
          </cell>
          <cell r="L56">
            <v>1200</v>
          </cell>
          <cell r="M56">
            <v>1000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2040</v>
          </cell>
          <cell r="D57">
            <v>6217</v>
          </cell>
          <cell r="E57">
            <v>5785</v>
          </cell>
          <cell r="F57">
            <v>2368</v>
          </cell>
          <cell r="G57" t="str">
            <v>оконч</v>
          </cell>
          <cell r="H57">
            <v>0.45</v>
          </cell>
          <cell r="I57">
            <v>50</v>
          </cell>
          <cell r="J57">
            <v>5888</v>
          </cell>
          <cell r="K57">
            <v>-103</v>
          </cell>
          <cell r="L57">
            <v>800</v>
          </cell>
          <cell r="M57">
            <v>800</v>
          </cell>
          <cell r="T57">
            <v>1150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2767</v>
          </cell>
          <cell r="D58">
            <v>2540</v>
          </cell>
          <cell r="E58">
            <v>3020</v>
          </cell>
          <cell r="F58">
            <v>2191</v>
          </cell>
          <cell r="G58" t="str">
            <v>акяб</v>
          </cell>
          <cell r="H58">
            <v>0.45</v>
          </cell>
          <cell r="I58">
            <v>50</v>
          </cell>
          <cell r="J58">
            <v>3128</v>
          </cell>
          <cell r="K58">
            <v>-108</v>
          </cell>
          <cell r="L58">
            <v>1500</v>
          </cell>
          <cell r="M58">
            <v>1000</v>
          </cell>
          <cell r="T58">
            <v>750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890</v>
          </cell>
          <cell r="D59">
            <v>1045</v>
          </cell>
          <cell r="E59">
            <v>993</v>
          </cell>
          <cell r="F59">
            <v>910</v>
          </cell>
          <cell r="G59">
            <v>0</v>
          </cell>
          <cell r="H59">
            <v>0.45</v>
          </cell>
          <cell r="I59">
            <v>50</v>
          </cell>
          <cell r="J59">
            <v>1017</v>
          </cell>
          <cell r="K59">
            <v>-24</v>
          </cell>
          <cell r="L59">
            <v>150</v>
          </cell>
          <cell r="M59">
            <v>250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374</v>
          </cell>
          <cell r="D60">
            <v>321</v>
          </cell>
          <cell r="E60">
            <v>366</v>
          </cell>
          <cell r="F60">
            <v>316</v>
          </cell>
          <cell r="G60">
            <v>0</v>
          </cell>
          <cell r="H60">
            <v>0.4</v>
          </cell>
          <cell r="I60">
            <v>40</v>
          </cell>
          <cell r="J60">
            <v>406</v>
          </cell>
          <cell r="K60">
            <v>-40</v>
          </cell>
          <cell r="L60">
            <v>100</v>
          </cell>
          <cell r="M60">
            <v>80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184</v>
          </cell>
          <cell r="D61">
            <v>402</v>
          </cell>
          <cell r="E61">
            <v>273</v>
          </cell>
          <cell r="F61">
            <v>288</v>
          </cell>
          <cell r="G61">
            <v>0</v>
          </cell>
          <cell r="H61">
            <v>0.4</v>
          </cell>
          <cell r="I61">
            <v>40</v>
          </cell>
          <cell r="J61">
            <v>303</v>
          </cell>
          <cell r="K61">
            <v>-30</v>
          </cell>
          <cell r="L61">
            <v>30</v>
          </cell>
          <cell r="M61">
            <v>60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1015.745</v>
          </cell>
          <cell r="D62">
            <v>441.46</v>
          </cell>
          <cell r="E62">
            <v>866.32399999999996</v>
          </cell>
          <cell r="F62">
            <v>566.15899999999999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875.79300000000001</v>
          </cell>
          <cell r="K62">
            <v>-9.4690000000000509</v>
          </cell>
          <cell r="L62">
            <v>200</v>
          </cell>
          <cell r="M62">
            <v>200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1493</v>
          </cell>
          <cell r="D63">
            <v>29</v>
          </cell>
          <cell r="E63">
            <v>327</v>
          </cell>
          <cell r="F63">
            <v>1168</v>
          </cell>
          <cell r="G63">
            <v>0</v>
          </cell>
          <cell r="H63">
            <v>0.1</v>
          </cell>
          <cell r="I63">
            <v>730</v>
          </cell>
          <cell r="J63">
            <v>353</v>
          </cell>
          <cell r="K63">
            <v>-26</v>
          </cell>
          <cell r="L63">
            <v>0</v>
          </cell>
          <cell r="M63">
            <v>0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253.45</v>
          </cell>
          <cell r="D64">
            <v>142.52000000000001</v>
          </cell>
          <cell r="E64">
            <v>272.416</v>
          </cell>
          <cell r="F64">
            <v>116.749</v>
          </cell>
          <cell r="G64">
            <v>0</v>
          </cell>
          <cell r="H64">
            <v>1</v>
          </cell>
          <cell r="I64">
            <v>50</v>
          </cell>
          <cell r="J64">
            <v>277.23</v>
          </cell>
          <cell r="K64">
            <v>-4.8140000000000214</v>
          </cell>
          <cell r="L64">
            <v>120</v>
          </cell>
          <cell r="M64">
            <v>60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73.718000000000004</v>
          </cell>
          <cell r="D65">
            <v>8.2560000000000002</v>
          </cell>
          <cell r="E65">
            <v>27.52</v>
          </cell>
          <cell r="F65">
            <v>43.38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31.35</v>
          </cell>
          <cell r="K65">
            <v>-3.8300000000000018</v>
          </cell>
          <cell r="L65">
            <v>0</v>
          </cell>
          <cell r="M65">
            <v>0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2327</v>
          </cell>
          <cell r="D66">
            <v>3611</v>
          </cell>
          <cell r="E66">
            <v>3735</v>
          </cell>
          <cell r="F66">
            <v>2119</v>
          </cell>
          <cell r="G66">
            <v>0</v>
          </cell>
          <cell r="H66">
            <v>0.4</v>
          </cell>
          <cell r="I66">
            <v>40</v>
          </cell>
          <cell r="J66">
            <v>3794</v>
          </cell>
          <cell r="K66">
            <v>-59</v>
          </cell>
          <cell r="L66">
            <v>700</v>
          </cell>
          <cell r="M66">
            <v>600</v>
          </cell>
          <cell r="T66">
            <v>618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2266</v>
          </cell>
          <cell r="D67">
            <v>1637</v>
          </cell>
          <cell r="E67">
            <v>2092</v>
          </cell>
          <cell r="F67">
            <v>1758</v>
          </cell>
          <cell r="G67">
            <v>0</v>
          </cell>
          <cell r="H67">
            <v>0.4</v>
          </cell>
          <cell r="I67">
            <v>40</v>
          </cell>
          <cell r="J67">
            <v>2146</v>
          </cell>
          <cell r="K67">
            <v>-54</v>
          </cell>
          <cell r="L67">
            <v>600</v>
          </cell>
          <cell r="M67">
            <v>500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490.26400000000001</v>
          </cell>
          <cell r="D68">
            <v>382.51799999999997</v>
          </cell>
          <cell r="E68">
            <v>465.65100000000001</v>
          </cell>
          <cell r="F68">
            <v>389.23099999999999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477.19600000000003</v>
          </cell>
          <cell r="K68">
            <v>-11.545000000000016</v>
          </cell>
          <cell r="L68">
            <v>150</v>
          </cell>
          <cell r="M68">
            <v>100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195.423</v>
          </cell>
          <cell r="D69">
            <v>355.93900000000002</v>
          </cell>
          <cell r="E69">
            <v>287.20800000000003</v>
          </cell>
          <cell r="F69">
            <v>255.18799999999999</v>
          </cell>
          <cell r="G69">
            <v>0</v>
          </cell>
          <cell r="H69">
            <v>1</v>
          </cell>
          <cell r="I69">
            <v>40</v>
          </cell>
          <cell r="J69">
            <v>289.98</v>
          </cell>
          <cell r="K69">
            <v>-2.7719999999999914</v>
          </cell>
          <cell r="L69">
            <v>120</v>
          </cell>
          <cell r="M69">
            <v>60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357.76400000000001</v>
          </cell>
          <cell r="D70">
            <v>875.41800000000001</v>
          </cell>
          <cell r="E70">
            <v>687.29300000000001</v>
          </cell>
          <cell r="F70">
            <v>508.36</v>
          </cell>
          <cell r="G70" t="str">
            <v>ябл</v>
          </cell>
          <cell r="H70">
            <v>1</v>
          </cell>
          <cell r="I70">
            <v>40</v>
          </cell>
          <cell r="J70">
            <v>713.05499999999995</v>
          </cell>
          <cell r="K70">
            <v>-25.761999999999944</v>
          </cell>
          <cell r="L70">
            <v>400</v>
          </cell>
          <cell r="M70">
            <v>150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313.07</v>
          </cell>
          <cell r="D71">
            <v>325.37200000000001</v>
          </cell>
          <cell r="E71">
            <v>372.87200000000001</v>
          </cell>
          <cell r="F71">
            <v>254.92099999999999</v>
          </cell>
          <cell r="G71">
            <v>0</v>
          </cell>
          <cell r="H71">
            <v>1</v>
          </cell>
          <cell r="I71">
            <v>40</v>
          </cell>
          <cell r="J71">
            <v>375.928</v>
          </cell>
          <cell r="K71">
            <v>-3.0559999999999832</v>
          </cell>
          <cell r="L71">
            <v>160</v>
          </cell>
          <cell r="M71">
            <v>70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45</v>
          </cell>
          <cell r="D72">
            <v>203</v>
          </cell>
          <cell r="E72">
            <v>93</v>
          </cell>
          <cell r="F72">
            <v>151</v>
          </cell>
          <cell r="G72" t="str">
            <v>дк</v>
          </cell>
          <cell r="H72">
            <v>0.6</v>
          </cell>
          <cell r="I72">
            <v>60</v>
          </cell>
          <cell r="J72">
            <v>106</v>
          </cell>
          <cell r="K72">
            <v>-13</v>
          </cell>
          <cell r="L72">
            <v>0</v>
          </cell>
          <cell r="M72">
            <v>30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130</v>
          </cell>
          <cell r="D73">
            <v>492</v>
          </cell>
          <cell r="E73">
            <v>212</v>
          </cell>
          <cell r="F73">
            <v>407</v>
          </cell>
          <cell r="G73" t="str">
            <v>ябл</v>
          </cell>
          <cell r="H73">
            <v>0.6</v>
          </cell>
          <cell r="I73">
            <v>60</v>
          </cell>
          <cell r="J73">
            <v>213</v>
          </cell>
          <cell r="K73">
            <v>-1</v>
          </cell>
          <cell r="L73">
            <v>0</v>
          </cell>
          <cell r="M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373</v>
          </cell>
          <cell r="D74">
            <v>378</v>
          </cell>
          <cell r="E74">
            <v>449</v>
          </cell>
          <cell r="F74">
            <v>288</v>
          </cell>
          <cell r="G74" t="str">
            <v>ябл</v>
          </cell>
          <cell r="H74">
            <v>0.6</v>
          </cell>
          <cell r="I74">
            <v>60</v>
          </cell>
          <cell r="J74">
            <v>457</v>
          </cell>
          <cell r="K74">
            <v>-8</v>
          </cell>
          <cell r="L74">
            <v>250</v>
          </cell>
          <cell r="M74">
            <v>120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53.063000000000002</v>
          </cell>
          <cell r="D75">
            <v>478.70699999999999</v>
          </cell>
          <cell r="E75">
            <v>86.058000000000007</v>
          </cell>
          <cell r="F75">
            <v>112.37</v>
          </cell>
          <cell r="G75">
            <v>0</v>
          </cell>
          <cell r="H75">
            <v>1</v>
          </cell>
          <cell r="I75">
            <v>30</v>
          </cell>
          <cell r="J75">
            <v>108.435</v>
          </cell>
          <cell r="K75">
            <v>-22.376999999999995</v>
          </cell>
          <cell r="L75">
            <v>40</v>
          </cell>
          <cell r="M75">
            <v>20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443</v>
          </cell>
          <cell r="D76">
            <v>632</v>
          </cell>
          <cell r="E76">
            <v>887</v>
          </cell>
          <cell r="F76">
            <v>167</v>
          </cell>
          <cell r="G76" t="str">
            <v>ябл,дк</v>
          </cell>
          <cell r="H76">
            <v>0.6</v>
          </cell>
          <cell r="I76">
            <v>60</v>
          </cell>
          <cell r="J76">
            <v>895</v>
          </cell>
          <cell r="K76">
            <v>-8</v>
          </cell>
          <cell r="L76">
            <v>300</v>
          </cell>
          <cell r="M76">
            <v>200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664</v>
          </cell>
          <cell r="D77">
            <v>448</v>
          </cell>
          <cell r="E77">
            <v>882</v>
          </cell>
          <cell r="F77">
            <v>210</v>
          </cell>
          <cell r="G77" t="str">
            <v>ябл,дк</v>
          </cell>
          <cell r="H77">
            <v>0.6</v>
          </cell>
          <cell r="I77">
            <v>60</v>
          </cell>
          <cell r="J77">
            <v>904</v>
          </cell>
          <cell r="K77">
            <v>-22</v>
          </cell>
          <cell r="L77">
            <v>350</v>
          </cell>
          <cell r="M77">
            <v>150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183</v>
          </cell>
          <cell r="D78">
            <v>2266</v>
          </cell>
          <cell r="E78">
            <v>561</v>
          </cell>
          <cell r="F78">
            <v>522</v>
          </cell>
          <cell r="G78">
            <v>0</v>
          </cell>
          <cell r="H78">
            <v>0.4</v>
          </cell>
          <cell r="I78" t="e">
            <v>#N/A</v>
          </cell>
          <cell r="J78">
            <v>641</v>
          </cell>
          <cell r="K78">
            <v>-80</v>
          </cell>
          <cell r="L78">
            <v>200</v>
          </cell>
          <cell r="M78">
            <v>150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45</v>
          </cell>
          <cell r="D79">
            <v>682</v>
          </cell>
          <cell r="E79">
            <v>656</v>
          </cell>
          <cell r="F79">
            <v>10</v>
          </cell>
          <cell r="G79">
            <v>0</v>
          </cell>
          <cell r="H79">
            <v>0.33</v>
          </cell>
          <cell r="I79">
            <v>60</v>
          </cell>
          <cell r="J79">
            <v>914</v>
          </cell>
          <cell r="K79">
            <v>-258</v>
          </cell>
          <cell r="L79">
            <v>100</v>
          </cell>
          <cell r="M79">
            <v>100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432</v>
          </cell>
          <cell r="D80">
            <v>1104</v>
          </cell>
          <cell r="E80">
            <v>488</v>
          </cell>
          <cell r="F80">
            <v>41</v>
          </cell>
          <cell r="G80">
            <v>0</v>
          </cell>
          <cell r="H80">
            <v>0.35</v>
          </cell>
          <cell r="I80" t="e">
            <v>#N/A</v>
          </cell>
          <cell r="J80">
            <v>527</v>
          </cell>
          <cell r="K80">
            <v>-39</v>
          </cell>
          <cell r="L80">
            <v>100</v>
          </cell>
          <cell r="M80">
            <v>120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198</v>
          </cell>
          <cell r="D81">
            <v>231</v>
          </cell>
          <cell r="E81">
            <v>184</v>
          </cell>
          <cell r="F81">
            <v>243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200</v>
          </cell>
          <cell r="K81">
            <v>-16</v>
          </cell>
          <cell r="L81">
            <v>60</v>
          </cell>
          <cell r="M81">
            <v>110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3122</v>
          </cell>
          <cell r="D82">
            <v>6631</v>
          </cell>
          <cell r="E82">
            <v>6780</v>
          </cell>
          <cell r="F82">
            <v>2841</v>
          </cell>
          <cell r="G82">
            <v>0</v>
          </cell>
          <cell r="H82">
            <v>0.35</v>
          </cell>
          <cell r="I82">
            <v>40</v>
          </cell>
          <cell r="J82">
            <v>6894</v>
          </cell>
          <cell r="K82">
            <v>-114</v>
          </cell>
          <cell r="L82">
            <v>1000</v>
          </cell>
          <cell r="M82">
            <v>1200</v>
          </cell>
          <cell r="T82">
            <v>996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4213</v>
          </cell>
          <cell r="D83">
            <v>5134</v>
          </cell>
          <cell r="E83">
            <v>4836</v>
          </cell>
          <cell r="F83">
            <v>4371</v>
          </cell>
          <cell r="G83" t="str">
            <v>бнмарт</v>
          </cell>
          <cell r="H83">
            <v>0.35</v>
          </cell>
          <cell r="I83">
            <v>45</v>
          </cell>
          <cell r="J83">
            <v>4989</v>
          </cell>
          <cell r="K83">
            <v>-153</v>
          </cell>
          <cell r="L83">
            <v>2200</v>
          </cell>
          <cell r="M83">
            <v>1700</v>
          </cell>
          <cell r="T83">
            <v>1836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62</v>
          </cell>
          <cell r="D84">
            <v>5</v>
          </cell>
          <cell r="E84">
            <v>14</v>
          </cell>
          <cell r="F84">
            <v>48</v>
          </cell>
          <cell r="G84">
            <v>0</v>
          </cell>
          <cell r="H84">
            <v>0.11</v>
          </cell>
          <cell r="I84" t="e">
            <v>#N/A</v>
          </cell>
          <cell r="J84">
            <v>19</v>
          </cell>
          <cell r="K84">
            <v>-5</v>
          </cell>
          <cell r="L84">
            <v>0</v>
          </cell>
          <cell r="M84">
            <v>0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264</v>
          </cell>
          <cell r="D85">
            <v>694</v>
          </cell>
          <cell r="E85">
            <v>343</v>
          </cell>
          <cell r="F85">
            <v>601</v>
          </cell>
          <cell r="G85">
            <v>0</v>
          </cell>
          <cell r="H85">
            <v>0.4</v>
          </cell>
          <cell r="I85" t="e">
            <v>#N/A</v>
          </cell>
          <cell r="J85">
            <v>365</v>
          </cell>
          <cell r="K85">
            <v>-22</v>
          </cell>
          <cell r="L85">
            <v>0</v>
          </cell>
          <cell r="M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205.26499999999999</v>
          </cell>
          <cell r="D86">
            <v>8.6999999999999993</v>
          </cell>
          <cell r="E86">
            <v>113.081</v>
          </cell>
          <cell r="F86">
            <v>95.084000000000003</v>
          </cell>
          <cell r="G86" t="str">
            <v>н</v>
          </cell>
          <cell r="H86">
            <v>1</v>
          </cell>
          <cell r="I86" t="e">
            <v>#N/A</v>
          </cell>
          <cell r="J86">
            <v>115.202</v>
          </cell>
          <cell r="K86">
            <v>-2.1209999999999951</v>
          </cell>
          <cell r="L86">
            <v>0</v>
          </cell>
          <cell r="M86">
            <v>30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38.548999999999999</v>
          </cell>
          <cell r="D87">
            <v>1.45</v>
          </cell>
          <cell r="E87">
            <v>11.743</v>
          </cell>
          <cell r="F87">
            <v>25.363</v>
          </cell>
          <cell r="G87">
            <v>0</v>
          </cell>
          <cell r="H87">
            <v>1</v>
          </cell>
          <cell r="I87" t="e">
            <v>#N/A</v>
          </cell>
          <cell r="J87">
            <v>16.5</v>
          </cell>
          <cell r="K87">
            <v>-4.7569999999999997</v>
          </cell>
          <cell r="L87">
            <v>0</v>
          </cell>
          <cell r="M87">
            <v>0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305</v>
          </cell>
          <cell r="D88">
            <v>307</v>
          </cell>
          <cell r="E88">
            <v>357</v>
          </cell>
          <cell r="F88">
            <v>246</v>
          </cell>
          <cell r="G88">
            <v>0</v>
          </cell>
          <cell r="H88">
            <v>0.4</v>
          </cell>
          <cell r="I88" t="e">
            <v>#N/A</v>
          </cell>
          <cell r="J88">
            <v>376</v>
          </cell>
          <cell r="K88">
            <v>-19</v>
          </cell>
          <cell r="L88">
            <v>120</v>
          </cell>
          <cell r="M88">
            <v>100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109.777</v>
          </cell>
          <cell r="D89">
            <v>73.608000000000004</v>
          </cell>
          <cell r="E89">
            <v>76.828000000000003</v>
          </cell>
          <cell r="F89">
            <v>102.20699999999999</v>
          </cell>
          <cell r="G89">
            <v>0</v>
          </cell>
          <cell r="H89">
            <v>1</v>
          </cell>
          <cell r="I89" t="e">
            <v>#N/A</v>
          </cell>
          <cell r="J89">
            <v>91.6</v>
          </cell>
          <cell r="K89">
            <v>-14.771999999999991</v>
          </cell>
          <cell r="L89">
            <v>10</v>
          </cell>
          <cell r="M89">
            <v>20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74</v>
          </cell>
          <cell r="E90">
            <v>23</v>
          </cell>
          <cell r="F90">
            <v>48</v>
          </cell>
          <cell r="G90">
            <v>0</v>
          </cell>
          <cell r="H90">
            <v>0.2</v>
          </cell>
          <cell r="I90" t="e">
            <v>#N/A</v>
          </cell>
          <cell r="J90">
            <v>57</v>
          </cell>
          <cell r="K90">
            <v>-34</v>
          </cell>
          <cell r="L90">
            <v>0</v>
          </cell>
          <cell r="M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76</v>
          </cell>
          <cell r="D91">
            <v>1</v>
          </cell>
          <cell r="E91">
            <v>22</v>
          </cell>
          <cell r="F91">
            <v>45</v>
          </cell>
          <cell r="G91">
            <v>0</v>
          </cell>
          <cell r="H91">
            <v>0.2</v>
          </cell>
          <cell r="I91" t="e">
            <v>#N/A</v>
          </cell>
          <cell r="J91">
            <v>58</v>
          </cell>
          <cell r="K91">
            <v>-36</v>
          </cell>
          <cell r="L91">
            <v>0</v>
          </cell>
          <cell r="M91">
            <v>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100</v>
          </cell>
          <cell r="D92">
            <v>143</v>
          </cell>
          <cell r="E92">
            <v>72</v>
          </cell>
          <cell r="F92">
            <v>165</v>
          </cell>
          <cell r="G92">
            <v>0</v>
          </cell>
          <cell r="H92">
            <v>0.2</v>
          </cell>
          <cell r="I92" t="e">
            <v>#N/A</v>
          </cell>
          <cell r="J92">
            <v>141</v>
          </cell>
          <cell r="K92">
            <v>-69</v>
          </cell>
          <cell r="L92">
            <v>0</v>
          </cell>
          <cell r="M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443</v>
          </cell>
          <cell r="D93">
            <v>1455</v>
          </cell>
          <cell r="E93">
            <v>907</v>
          </cell>
          <cell r="F93">
            <v>934</v>
          </cell>
          <cell r="G93">
            <v>0</v>
          </cell>
          <cell r="H93">
            <v>0.3</v>
          </cell>
          <cell r="I93" t="e">
            <v>#N/A</v>
          </cell>
          <cell r="J93">
            <v>1014</v>
          </cell>
          <cell r="K93">
            <v>-107</v>
          </cell>
          <cell r="L93">
            <v>300</v>
          </cell>
          <cell r="M93">
            <v>250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275.62099999999998</v>
          </cell>
          <cell r="D94">
            <v>300.85500000000002</v>
          </cell>
          <cell r="E94">
            <v>290.80099999999999</v>
          </cell>
          <cell r="F94">
            <v>276.34399999999999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294.42700000000002</v>
          </cell>
          <cell r="K94">
            <v>-3.6260000000000332</v>
          </cell>
          <cell r="L94">
            <v>100</v>
          </cell>
          <cell r="M94">
            <v>70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2771.2689999999998</v>
          </cell>
          <cell r="D95">
            <v>4244.6419999999998</v>
          </cell>
          <cell r="E95">
            <v>3835.616</v>
          </cell>
          <cell r="F95">
            <v>3078.681</v>
          </cell>
          <cell r="G95">
            <v>0</v>
          </cell>
          <cell r="H95">
            <v>1</v>
          </cell>
          <cell r="I95" t="e">
            <v>#N/A</v>
          </cell>
          <cell r="J95">
            <v>3934.6550000000002</v>
          </cell>
          <cell r="K95">
            <v>-99.039000000000215</v>
          </cell>
          <cell r="L95">
            <v>600</v>
          </cell>
          <cell r="M95">
            <v>700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4845.9989999999998</v>
          </cell>
          <cell r="D96">
            <v>5198.4679999999998</v>
          </cell>
          <cell r="E96">
            <v>5019.701</v>
          </cell>
          <cell r="F96">
            <v>4892.9340000000002</v>
          </cell>
          <cell r="G96" t="str">
            <v>бнмарт</v>
          </cell>
          <cell r="H96">
            <v>1</v>
          </cell>
          <cell r="I96" t="e">
            <v>#N/A</v>
          </cell>
          <cell r="J96">
            <v>5237.473</v>
          </cell>
          <cell r="K96">
            <v>-217.77199999999993</v>
          </cell>
          <cell r="L96">
            <v>1100</v>
          </cell>
          <cell r="M96">
            <v>2600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3802.1680000000001</v>
          </cell>
          <cell r="D97">
            <v>5608.5309999999999</v>
          </cell>
          <cell r="E97">
            <v>5064</v>
          </cell>
          <cell r="F97">
            <v>4235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4337.7079999999996</v>
          </cell>
          <cell r="K97">
            <v>726.29200000000037</v>
          </cell>
          <cell r="L97">
            <v>1000</v>
          </cell>
          <cell r="M97">
            <v>900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8.2050000000000001</v>
          </cell>
          <cell r="D98">
            <v>10.803000000000001</v>
          </cell>
          <cell r="E98">
            <v>2.6840000000000002</v>
          </cell>
          <cell r="F98">
            <v>16.324000000000002</v>
          </cell>
          <cell r="G98">
            <v>0</v>
          </cell>
          <cell r="H98">
            <v>1</v>
          </cell>
          <cell r="I98" t="e">
            <v>#N/A</v>
          </cell>
          <cell r="J98">
            <v>3.95</v>
          </cell>
          <cell r="K98">
            <v>-1.266</v>
          </cell>
          <cell r="L98">
            <v>0</v>
          </cell>
          <cell r="M98">
            <v>10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225.67699999999999</v>
          </cell>
          <cell r="D99">
            <v>157.989</v>
          </cell>
          <cell r="E99">
            <v>247.33500000000001</v>
          </cell>
          <cell r="F99">
            <v>122.425</v>
          </cell>
          <cell r="G99" t="str">
            <v>г</v>
          </cell>
          <cell r="H99">
            <v>1</v>
          </cell>
          <cell r="I99" t="e">
            <v>#N/A</v>
          </cell>
          <cell r="J99">
            <v>259.28100000000001</v>
          </cell>
          <cell r="K99">
            <v>-11.945999999999998</v>
          </cell>
          <cell r="L99">
            <v>80</v>
          </cell>
          <cell r="M99">
            <v>50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118</v>
          </cell>
          <cell r="D100">
            <v>141</v>
          </cell>
          <cell r="E100">
            <v>102</v>
          </cell>
          <cell r="F100">
            <v>149</v>
          </cell>
          <cell r="G100">
            <v>0</v>
          </cell>
          <cell r="H100">
            <v>0.5</v>
          </cell>
          <cell r="I100" t="e">
            <v>#N/A</v>
          </cell>
          <cell r="J100">
            <v>185</v>
          </cell>
          <cell r="K100">
            <v>-83</v>
          </cell>
          <cell r="L100">
            <v>30</v>
          </cell>
          <cell r="M100">
            <v>20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0</v>
          </cell>
          <cell r="F101">
            <v>10</v>
          </cell>
          <cell r="G101">
            <v>0</v>
          </cell>
          <cell r="H101">
            <v>0.4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59.883000000000003</v>
          </cell>
          <cell r="D102">
            <v>150.346</v>
          </cell>
          <cell r="E102">
            <v>86.644999999999996</v>
          </cell>
          <cell r="F102">
            <v>119.58499999999999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122.006</v>
          </cell>
          <cell r="K102">
            <v>-35.361000000000004</v>
          </cell>
          <cell r="L102">
            <v>40</v>
          </cell>
          <cell r="M102">
            <v>20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60</v>
          </cell>
          <cell r="D103">
            <v>74</v>
          </cell>
          <cell r="E103">
            <v>33</v>
          </cell>
          <cell r="F103">
            <v>15</v>
          </cell>
          <cell r="G103" t="str">
            <v>н</v>
          </cell>
          <cell r="H103">
            <v>0.3</v>
          </cell>
          <cell r="I103" t="e">
            <v>#N/A</v>
          </cell>
          <cell r="J103">
            <v>63</v>
          </cell>
          <cell r="K103">
            <v>-30</v>
          </cell>
          <cell r="L103">
            <v>10</v>
          </cell>
          <cell r="M103">
            <v>10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122</v>
          </cell>
          <cell r="D104">
            <v>145</v>
          </cell>
          <cell r="E104">
            <v>52</v>
          </cell>
          <cell r="F104">
            <v>24</v>
          </cell>
          <cell r="G104" t="str">
            <v>н</v>
          </cell>
          <cell r="H104">
            <v>0.3</v>
          </cell>
          <cell r="I104" t="e">
            <v>#N/A</v>
          </cell>
          <cell r="J104">
            <v>88</v>
          </cell>
          <cell r="K104">
            <v>-36</v>
          </cell>
          <cell r="L104">
            <v>10</v>
          </cell>
          <cell r="M104">
            <v>10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101</v>
          </cell>
          <cell r="D105">
            <v>206</v>
          </cell>
          <cell r="E105">
            <v>30</v>
          </cell>
          <cell r="F105">
            <v>13</v>
          </cell>
          <cell r="G105" t="str">
            <v>н</v>
          </cell>
          <cell r="H105">
            <v>0.3</v>
          </cell>
          <cell r="I105" t="e">
            <v>#N/A</v>
          </cell>
          <cell r="J105">
            <v>78</v>
          </cell>
          <cell r="K105">
            <v>-48</v>
          </cell>
          <cell r="L105">
            <v>10</v>
          </cell>
          <cell r="M105">
            <v>10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486</v>
          </cell>
          <cell r="D106">
            <v>1356</v>
          </cell>
          <cell r="E106">
            <v>884</v>
          </cell>
          <cell r="F106">
            <v>926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969</v>
          </cell>
          <cell r="K106">
            <v>-85</v>
          </cell>
          <cell r="L106">
            <v>150</v>
          </cell>
          <cell r="M106">
            <v>150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391</v>
          </cell>
          <cell r="D107">
            <v>731</v>
          </cell>
          <cell r="E107">
            <v>533</v>
          </cell>
          <cell r="F107">
            <v>564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557</v>
          </cell>
          <cell r="K107">
            <v>-24</v>
          </cell>
          <cell r="L107">
            <v>50</v>
          </cell>
          <cell r="M107">
            <v>100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572</v>
          </cell>
          <cell r="D108">
            <v>594</v>
          </cell>
          <cell r="E108">
            <v>604</v>
          </cell>
          <cell r="F108">
            <v>525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658</v>
          </cell>
          <cell r="K108">
            <v>-54</v>
          </cell>
          <cell r="L108">
            <v>150</v>
          </cell>
          <cell r="M108">
            <v>150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305</v>
          </cell>
          <cell r="D109">
            <v>570</v>
          </cell>
          <cell r="E109">
            <v>404</v>
          </cell>
          <cell r="F109">
            <v>462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421</v>
          </cell>
          <cell r="K109">
            <v>-17</v>
          </cell>
          <cell r="L109">
            <v>0</v>
          </cell>
          <cell r="M109">
            <v>100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36.826000000000001</v>
          </cell>
          <cell r="D110">
            <v>17.041</v>
          </cell>
          <cell r="E110">
            <v>23.36</v>
          </cell>
          <cell r="F110">
            <v>9.5399999999999991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26.102</v>
          </cell>
          <cell r="K110">
            <v>-2.7420000000000009</v>
          </cell>
          <cell r="L110">
            <v>10</v>
          </cell>
          <cell r="M110">
            <v>10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451</v>
          </cell>
          <cell r="D111">
            <v>562</v>
          </cell>
          <cell r="E111">
            <v>549</v>
          </cell>
          <cell r="F111">
            <v>423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663</v>
          </cell>
          <cell r="K111">
            <v>-114</v>
          </cell>
          <cell r="L111">
            <v>100</v>
          </cell>
          <cell r="M111">
            <v>100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11</v>
          </cell>
          <cell r="E112">
            <v>1</v>
          </cell>
          <cell r="F112">
            <v>10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21</v>
          </cell>
          <cell r="K112">
            <v>-20</v>
          </cell>
          <cell r="L112">
            <v>10</v>
          </cell>
          <cell r="M112">
            <v>0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36.283000000000001</v>
          </cell>
          <cell r="D113">
            <v>33.192</v>
          </cell>
          <cell r="E113">
            <v>28.469000000000001</v>
          </cell>
          <cell r="F113">
            <v>24.791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44.2</v>
          </cell>
          <cell r="K113">
            <v>-15.731000000000002</v>
          </cell>
          <cell r="L113">
            <v>10</v>
          </cell>
          <cell r="M113">
            <v>10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14.26</v>
          </cell>
          <cell r="D114">
            <v>25.245999999999999</v>
          </cell>
          <cell r="E114">
            <v>12.217000000000001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37.347000000000001</v>
          </cell>
          <cell r="K114">
            <v>-25.130000000000003</v>
          </cell>
          <cell r="L114">
            <v>0</v>
          </cell>
          <cell r="M114">
            <v>0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9.1940000000000008</v>
          </cell>
          <cell r="D115">
            <v>50.98</v>
          </cell>
          <cell r="E115">
            <v>16.225000000000001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24.702000000000002</v>
          </cell>
          <cell r="K115">
            <v>-8.4770000000000003</v>
          </cell>
          <cell r="L115">
            <v>0</v>
          </cell>
          <cell r="M115">
            <v>10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4.0810000000000004</v>
          </cell>
          <cell r="D116">
            <v>20.184000000000001</v>
          </cell>
          <cell r="E116">
            <v>15.143000000000001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22.283999999999999</v>
          </cell>
          <cell r="K116">
            <v>-7.1409999999999982</v>
          </cell>
          <cell r="L116">
            <v>0</v>
          </cell>
          <cell r="M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627</v>
          </cell>
          <cell r="D117">
            <v>100</v>
          </cell>
          <cell r="E117">
            <v>304</v>
          </cell>
          <cell r="F117">
            <v>301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349</v>
          </cell>
          <cell r="K117">
            <v>-45</v>
          </cell>
          <cell r="L117">
            <v>0</v>
          </cell>
          <cell r="M117">
            <v>0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1247.68</v>
          </cell>
          <cell r="D118">
            <v>1592.665</v>
          </cell>
          <cell r="E118">
            <v>815.01499999999999</v>
          </cell>
          <cell r="F118">
            <v>1437.665</v>
          </cell>
          <cell r="G118" t="str">
            <v>ак</v>
          </cell>
          <cell r="H118">
            <v>0</v>
          </cell>
          <cell r="I118" t="e">
            <v>#N/A</v>
          </cell>
          <cell r="J118">
            <v>845.46799999999996</v>
          </cell>
          <cell r="K118">
            <v>-30.452999999999975</v>
          </cell>
          <cell r="L118">
            <v>0</v>
          </cell>
          <cell r="M118">
            <v>0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201</v>
          </cell>
          <cell r="D119">
            <v>1760</v>
          </cell>
          <cell r="E119">
            <v>1334</v>
          </cell>
          <cell r="F119">
            <v>497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1408</v>
          </cell>
          <cell r="K119">
            <v>-74</v>
          </cell>
          <cell r="L119">
            <v>0</v>
          </cell>
          <cell r="M119">
            <v>0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350</v>
          </cell>
          <cell r="D120">
            <v>1109</v>
          </cell>
          <cell r="E120">
            <v>426</v>
          </cell>
          <cell r="F120">
            <v>930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439</v>
          </cell>
          <cell r="K120">
            <v>-13</v>
          </cell>
          <cell r="L120">
            <v>0</v>
          </cell>
          <cell r="M120">
            <v>0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204.75700000000001</v>
          </cell>
          <cell r="D121">
            <v>654.01900000000001</v>
          </cell>
          <cell r="E121">
            <v>552.45000000000005</v>
          </cell>
          <cell r="F121">
            <v>253.66200000000001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562.274</v>
          </cell>
          <cell r="K121">
            <v>-9.8239999999999554</v>
          </cell>
          <cell r="L121">
            <v>0</v>
          </cell>
          <cell r="M12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04.03.2025 - 04.03.2025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195.167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164.154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444.67500000000001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539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969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76</v>
          </cell>
        </row>
        <row r="17">
          <cell r="A17" t="str">
            <v xml:space="preserve"> 079  Колбаса Сервелат Кремлевский,  0.35 кг, ПОКОМ</v>
          </cell>
          <cell r="D17">
            <v>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317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109.193</v>
          </cell>
        </row>
        <row r="24">
          <cell r="A24" t="str">
            <v xml:space="preserve"> 201  Ветчина Нежная ТМ Особый рецепт, (2,5кг), ПОКОМ</v>
          </cell>
          <cell r="D24">
            <v>1126.3430000000001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72.899000000000001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209.24299999999999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143.89699999999999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60.237000000000002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46.87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106.76300000000001</v>
          </cell>
        </row>
        <row r="32">
          <cell r="A32" t="str">
            <v xml:space="preserve"> 247  Сардельки Нежные, ВЕС.  ПОКОМ</v>
          </cell>
          <cell r="D32">
            <v>63.808999999999997</v>
          </cell>
        </row>
        <row r="33">
          <cell r="A33" t="str">
            <v xml:space="preserve"> 248  Сардельки Сочные ТМ Особый рецепт,   ПОКОМ</v>
          </cell>
          <cell r="D33">
            <v>34.198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306.339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32.204000000000001</v>
          </cell>
        </row>
        <row r="37">
          <cell r="A37" t="str">
            <v xml:space="preserve"> 263  Шпикачки Стародворские, ВЕС.  ПОКОМ</v>
          </cell>
          <cell r="D37">
            <v>12.106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2.718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9.9740000000000002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270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1377</v>
          </cell>
        </row>
        <row r="43">
          <cell r="A43" t="str">
            <v xml:space="preserve"> 283  Сосиски Сочинки, ВЕС, ТМ Стародворье ПОКОМ</v>
          </cell>
          <cell r="D43">
            <v>148.40600000000001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66.406999999999996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272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622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29.204999999999998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40.6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327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474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253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56.247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173.148</v>
          </cell>
        </row>
        <row r="56">
          <cell r="A56" t="str">
            <v xml:space="preserve"> 316  Колбаса Нежная ТМ Зареченские ВЕС  ПОКОМ</v>
          </cell>
          <cell r="D56">
            <v>1.502</v>
          </cell>
        </row>
        <row r="57">
          <cell r="A57" t="str">
            <v xml:space="preserve"> 318  Сосиски Датские ТМ Зареченские, ВЕС  ПОКОМ</v>
          </cell>
          <cell r="D57">
            <v>1130.761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827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447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109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181.63300000000001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141</v>
          </cell>
        </row>
        <row r="65">
          <cell r="A65" t="str">
            <v xml:space="preserve"> 335  Колбаса Сливушка ТМ Вязанка. ВЕС.  ПОКОМ </v>
          </cell>
          <cell r="D65">
            <v>78.938000000000002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6.88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603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155.30199999999999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79.153999999999996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171.43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107.42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35.646999999999998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166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1404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37.652000000000001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122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21.742000000000001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210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91.567999999999998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829.89800000000002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1259.568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872.12099999999998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59.640999999999998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23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26.687000000000001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7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6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333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157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119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2.76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189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2.72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25</v>
          </cell>
        </row>
        <row r="114">
          <cell r="A114" t="str">
            <v>1146 Ароматная с/к в/у ОСТАНКИНО</v>
          </cell>
          <cell r="D114">
            <v>0.98699999999999999</v>
          </cell>
        </row>
        <row r="115">
          <cell r="A115" t="str">
            <v>3215 ВЕТЧ.МЯСНАЯ Папа может п/о 0.4кг 8шт.    ОСТАНКИНО</v>
          </cell>
          <cell r="D115">
            <v>117</v>
          </cell>
        </row>
        <row r="116">
          <cell r="A116" t="str">
            <v>3684 ПРЕСИЖН с/к в/у 1/250 8шт.   ОСТАНКИНО</v>
          </cell>
          <cell r="D116">
            <v>26</v>
          </cell>
        </row>
        <row r="117">
          <cell r="A117" t="str">
            <v>4063 МЯСНАЯ Папа может вар п/о_Л   ОСТАНКИНО</v>
          </cell>
          <cell r="D117">
            <v>413.44099999999997</v>
          </cell>
        </row>
        <row r="118">
          <cell r="A118" t="str">
            <v>4117 ЭКСТРА Папа может с/к в/у_Л   ОСТАНКИНО</v>
          </cell>
          <cell r="D118">
            <v>5.4909999999999997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18.878</v>
          </cell>
        </row>
        <row r="120">
          <cell r="A120" t="str">
            <v>4786 КОЛБ.СНЭКИ Папа может в/к мгс 1/70_5  ОСТАНКИНО</v>
          </cell>
          <cell r="D120">
            <v>8</v>
          </cell>
        </row>
        <row r="121">
          <cell r="A121" t="str">
            <v>4813 ФИЛЕЙНАЯ Папа может вар п/о_Л   ОСТАНКИНО</v>
          </cell>
          <cell r="D121">
            <v>147.738</v>
          </cell>
        </row>
        <row r="122">
          <cell r="A122" t="str">
            <v>4993 САЛЯМИ ИТАЛЬЯНСКАЯ с/к в/у 1/250*8_120c ОСТАНКИНО</v>
          </cell>
          <cell r="D122">
            <v>86</v>
          </cell>
        </row>
        <row r="123">
          <cell r="A123" t="str">
            <v>5246 ДОКТОРСКАЯ ПРЕМИУМ вар б/о мгс_30с ОСТАНКИНО</v>
          </cell>
          <cell r="D123">
            <v>17.882999999999999</v>
          </cell>
        </row>
        <row r="124">
          <cell r="A124" t="str">
            <v>5247 РУССКАЯ ПРЕМИУМ вар б/о мгс_30с ОСТАНКИНО</v>
          </cell>
          <cell r="D124">
            <v>29.974</v>
          </cell>
        </row>
        <row r="125">
          <cell r="A125" t="str">
            <v>5341 СЕРВЕЛАТ ОХОТНИЧИЙ в/к в/у  ОСТАНКИНО</v>
          </cell>
          <cell r="D125">
            <v>168.08799999999999</v>
          </cell>
        </row>
        <row r="126">
          <cell r="A126" t="str">
            <v>5483 ЭКСТРА Папа может с/к в/у 1/250 8шт.   ОСТАНКИНО</v>
          </cell>
          <cell r="D126">
            <v>115</v>
          </cell>
        </row>
        <row r="127">
          <cell r="A127" t="str">
            <v>5544 Сервелат Финский в/к в/у_45с НОВАЯ ОСТАНКИНО</v>
          </cell>
          <cell r="D127">
            <v>420.15</v>
          </cell>
        </row>
        <row r="128">
          <cell r="A128" t="str">
            <v>5679 САЛЯМИ ИТАЛЬЯНСКАЯ с/к в/у 1/150_60с ОСТАНКИНО</v>
          </cell>
          <cell r="D128">
            <v>75</v>
          </cell>
        </row>
        <row r="129">
          <cell r="A129" t="str">
            <v>5682 САЛЯМИ МЕЛКОЗЕРНЕНАЯ с/к в/у 1/120_60с   ОСТАНКИНО</v>
          </cell>
          <cell r="D129">
            <v>598</v>
          </cell>
        </row>
        <row r="130">
          <cell r="A130" t="str">
            <v>5706 АРОМАТНАЯ Папа может с/к в/у 1/250 8шт.  ОСТАНКИНО</v>
          </cell>
          <cell r="D130">
            <v>166</v>
          </cell>
        </row>
        <row r="131">
          <cell r="A131" t="str">
            <v>5708 ПОСОЛЬСКАЯ Папа может с/к в/у ОСТАНКИНО</v>
          </cell>
          <cell r="D131">
            <v>1.4930000000000001</v>
          </cell>
        </row>
        <row r="132">
          <cell r="A132" t="str">
            <v>5851 ЭКСТРА Папа может вар п/о   ОСТАНКИНО</v>
          </cell>
          <cell r="D132">
            <v>64.98</v>
          </cell>
        </row>
        <row r="133">
          <cell r="A133" t="str">
            <v>5931 ОХОТНИЧЬЯ Папа может с/к в/у 1/220 8шт.   ОСТАНКИНО</v>
          </cell>
          <cell r="D133">
            <v>205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6158 ВРЕМЯ ОЛИВЬЕ Папа может вар п/о 0.4кг   ОСТАНКИНО</v>
          </cell>
          <cell r="D135">
            <v>279</v>
          </cell>
        </row>
        <row r="136">
          <cell r="A136" t="str">
            <v>6200 ГРУДИНКА ПРЕМИУМ к/в мл/к в/у 0.3кг  ОСТАНКИНО</v>
          </cell>
          <cell r="D136">
            <v>96</v>
          </cell>
        </row>
        <row r="137">
          <cell r="A137" t="str">
            <v>6206 СВИНИНА ПО-ДОМАШНЕМУ к/в мл/к в/у 0.3кг  ОСТАНКИНО</v>
          </cell>
          <cell r="D137">
            <v>130</v>
          </cell>
        </row>
        <row r="138">
          <cell r="A138" t="str">
            <v>6221 НЕАПОЛИТАНСКИЙ ДУЭТ с/к с/н мгс 1/90  ОСТАНКИНО</v>
          </cell>
          <cell r="D138">
            <v>87</v>
          </cell>
        </row>
        <row r="139">
          <cell r="A139" t="str">
            <v>6222 ИТАЛЬЯНСКОЕ АССОРТИ с/в с/н мгс 1/90 ОСТАНКИНО</v>
          </cell>
          <cell r="D139">
            <v>32</v>
          </cell>
        </row>
        <row r="140">
          <cell r="A140" t="str">
            <v>6228 МЯСНОЕ АССОРТИ к/з с/н мгс 1/90 10шт.  ОСТАНКИНО</v>
          </cell>
          <cell r="D140">
            <v>52</v>
          </cell>
        </row>
        <row r="141">
          <cell r="A141" t="str">
            <v>6247 ДОМАШНЯЯ Папа может вар п/о 0,4кг 8шт.  ОСТАНКИНО</v>
          </cell>
          <cell r="D141">
            <v>57</v>
          </cell>
        </row>
        <row r="142">
          <cell r="A142" t="str">
            <v>6268 ГОВЯЖЬЯ Папа может вар п/о 0,4кг 8 шт.  ОСТАНКИНО</v>
          </cell>
          <cell r="D142">
            <v>127</v>
          </cell>
        </row>
        <row r="143">
          <cell r="A143" t="str">
            <v>6279 КОРЕЙКА ПО-ОСТ.к/в в/с с/н в/у 1/150_45с  ОСТАНКИНО</v>
          </cell>
          <cell r="D143">
            <v>96</v>
          </cell>
        </row>
        <row r="144">
          <cell r="A144" t="str">
            <v>6303 МЯСНЫЕ Папа может сос п/о мгс 1.5*3  ОСТАНКИНО</v>
          </cell>
          <cell r="D144">
            <v>92.665000000000006</v>
          </cell>
        </row>
        <row r="145">
          <cell r="A145" t="str">
            <v>6324 ДОКТОРСКАЯ ГОСТ вар п/о 0.4кг 8шт.  ОСТАНКИНО</v>
          </cell>
          <cell r="D145">
            <v>44</v>
          </cell>
        </row>
        <row r="146">
          <cell r="A146" t="str">
            <v>6325 ДОКТОРСКАЯ ПРЕМИУМ вар п/о 0.4кг 8шт.  ОСТАНКИНО</v>
          </cell>
          <cell r="D146">
            <v>126</v>
          </cell>
        </row>
        <row r="147">
          <cell r="A147" t="str">
            <v>6333 МЯСНАЯ Папа может вар п/о 0.4кг 8шт.  ОСТАНКИНО</v>
          </cell>
          <cell r="D147">
            <v>1239</v>
          </cell>
        </row>
        <row r="148">
          <cell r="A148" t="str">
            <v>6340 ДОМАШНИЙ РЕЦЕПТ Коровино 0.5кг 8шт.  ОСТАНКИНО</v>
          </cell>
          <cell r="D148">
            <v>163</v>
          </cell>
        </row>
        <row r="149">
          <cell r="A149" t="str">
            <v>6341 ДОМАШНИЙ РЕЦЕПТ СО ШПИКОМ Коровино 0.5кг  ОСТАНКИНО</v>
          </cell>
          <cell r="D149">
            <v>4</v>
          </cell>
        </row>
        <row r="150">
          <cell r="A150" t="str">
            <v>6353 ЭКСТРА Папа может вар п/о 0.4кг 8шт.  ОСТАНКИНО</v>
          </cell>
          <cell r="D150">
            <v>727</v>
          </cell>
        </row>
        <row r="151">
          <cell r="A151" t="str">
            <v>6392 ФИЛЕЙНАЯ Папа может вар п/о 0.4кг. ОСТАНКИНО</v>
          </cell>
          <cell r="D151">
            <v>1331</v>
          </cell>
        </row>
        <row r="152">
          <cell r="A152" t="str">
            <v>6411 ВЕТЧ.РУБЛЕНАЯ ПМ в/у срез 0.3кг 6шт.  ОСТАНКИНО</v>
          </cell>
          <cell r="D152">
            <v>12</v>
          </cell>
        </row>
        <row r="153">
          <cell r="A153" t="str">
            <v>6415 БАЛЫКОВАЯ Коровино п/к в/у 0.84кг 6шт.  ОСТАНКИНО</v>
          </cell>
          <cell r="D153">
            <v>4</v>
          </cell>
        </row>
        <row r="154">
          <cell r="A154" t="str">
            <v>6426 КЛАССИЧЕСКАЯ ПМ вар п/о 0.3кг 8шт.  ОСТАНКИНО</v>
          </cell>
          <cell r="D154">
            <v>404</v>
          </cell>
        </row>
        <row r="155">
          <cell r="A155" t="str">
            <v>6448 СВИНИНА МАДЕРА с/к с/н в/у 1/100 10шт.   ОСТАНКИНО</v>
          </cell>
          <cell r="D155">
            <v>95</v>
          </cell>
        </row>
        <row r="156">
          <cell r="A156" t="str">
            <v>6453 ЭКСТРА Папа может с/к с/н в/у 1/100 14шт.   ОСТАНКИНО</v>
          </cell>
          <cell r="D156">
            <v>512</v>
          </cell>
        </row>
        <row r="157">
          <cell r="A157" t="str">
            <v>6454 АРОМАТНАЯ с/к с/н в/у 1/100 14шт.  ОСТАНКИНО</v>
          </cell>
          <cell r="D157">
            <v>331</v>
          </cell>
        </row>
        <row r="158">
          <cell r="A158" t="str">
            <v>6459 СЕРВЕЛАТ ШВЕЙЦАРСК. в/к с/н в/у 1/100*10  ОСТАНКИНО</v>
          </cell>
          <cell r="D158">
            <v>134</v>
          </cell>
        </row>
        <row r="159">
          <cell r="A159" t="str">
            <v>6470 ВЕТЧ.МРАМОРНАЯ в/у_45с  ОСТАНКИНО</v>
          </cell>
          <cell r="D159">
            <v>7.26</v>
          </cell>
        </row>
        <row r="160">
          <cell r="A160" t="str">
            <v>6492 ШПИК С ЧЕСНОК.И ПЕРЦЕМ к/в в/у 0.3кг_45c  ОСТАНКИНО</v>
          </cell>
          <cell r="D160">
            <v>95</v>
          </cell>
        </row>
        <row r="161">
          <cell r="A161" t="str">
            <v>6495 ВЕТЧ.МРАМОРНАЯ в/у срез 0.3кг 6шт_45с  ОСТАНКИНО</v>
          </cell>
          <cell r="D161">
            <v>99</v>
          </cell>
        </row>
        <row r="162">
          <cell r="A162" t="str">
            <v>6527 ШПИКАЧКИ СОЧНЫЕ ПМ сар б/о мгс 1*3 45с ОСТАНКИНО</v>
          </cell>
          <cell r="D162">
            <v>87.501999999999995</v>
          </cell>
        </row>
        <row r="163">
          <cell r="A163" t="str">
            <v>6528 ШПИКАЧКИ СОЧНЫЕ ПМ сар б/о мгс 0.4кг 45с  ОСТАНКИНО</v>
          </cell>
          <cell r="D163">
            <v>8</v>
          </cell>
        </row>
        <row r="164">
          <cell r="A164" t="str">
            <v>6586 МРАМОРНАЯ И БАЛЫКОВАЯ в/к с/н мгс 1/90 ОСТАНКИНО</v>
          </cell>
          <cell r="D164">
            <v>65</v>
          </cell>
        </row>
        <row r="165">
          <cell r="A165" t="str">
            <v>6609 С ГОВЯДИНОЙ ПМ сар б/о мгс 0.4кг_45с ОСТАНКИНО</v>
          </cell>
          <cell r="D165">
            <v>13</v>
          </cell>
        </row>
        <row r="166">
          <cell r="A166" t="str">
            <v>6616 МОЛОЧНЫЕ КЛАССИЧЕСКИЕ сос п/о в/у 0.3кг  ОСТАНКИНО</v>
          </cell>
          <cell r="D166">
            <v>75</v>
          </cell>
        </row>
        <row r="167">
          <cell r="A167" t="str">
            <v>6666 БОЯНСКАЯ Папа может п/к в/у 0,28кг 8 шт. ОСТАНКИНО</v>
          </cell>
          <cell r="D167">
            <v>287</v>
          </cell>
        </row>
        <row r="168">
          <cell r="A168" t="str">
            <v>6683 СЕРВЕЛАТ ЗЕРНИСТЫЙ ПМ в/к в/у 0,35кг  ОСТАНКИНО</v>
          </cell>
          <cell r="D168">
            <v>739</v>
          </cell>
        </row>
        <row r="169">
          <cell r="A169" t="str">
            <v>6684 СЕРВЕЛАТ КАРЕЛЬСКИЙ ПМ в/к в/у 0.28кг  ОСТАНКИНО</v>
          </cell>
          <cell r="D169">
            <v>610</v>
          </cell>
        </row>
        <row r="170">
          <cell r="A170" t="str">
            <v>6689 СЕРВЕЛАТ ОХОТНИЧИЙ ПМ в/к в/у 0,35кг 8шт  ОСТАНКИНО</v>
          </cell>
          <cell r="D170">
            <v>744</v>
          </cell>
        </row>
        <row r="171">
          <cell r="A171" t="str">
            <v>6697 СЕРВЕЛАТ ФИНСКИЙ ПМ в/к в/у 0,35кг 8шт.  ОСТАНКИНО</v>
          </cell>
          <cell r="D171">
            <v>1315</v>
          </cell>
        </row>
        <row r="172">
          <cell r="A172" t="str">
            <v>6713 СОЧНЫЙ ГРИЛЬ ПМ сос п/о мгс 0.41кг 8шт.  ОСТАНКИНО</v>
          </cell>
          <cell r="D172">
            <v>399</v>
          </cell>
        </row>
        <row r="173">
          <cell r="A173" t="str">
            <v>6724 МОЛОЧНЫЕ ПМ сос п/о мгс 0.41кг 10шт.  ОСТАНКИНО</v>
          </cell>
          <cell r="D173">
            <v>64</v>
          </cell>
        </row>
        <row r="174">
          <cell r="A174" t="str">
            <v>6762 СЛИВОЧНЫЕ сос ц/о мгс 0.41кг 8шт.  ОСТАНКИНО</v>
          </cell>
          <cell r="D174">
            <v>23</v>
          </cell>
        </row>
        <row r="175">
          <cell r="A175" t="str">
            <v>6765 РУБЛЕНЫЕ сос ц/о мгс 0.36кг 6шт.  ОСТАНКИНО</v>
          </cell>
          <cell r="D175">
            <v>153</v>
          </cell>
        </row>
        <row r="176">
          <cell r="A176" t="str">
            <v>6773 САЛЯМИ Папа может п/к в/у 0,28кг 8шт.  ОСТАНКИНО</v>
          </cell>
          <cell r="D176">
            <v>129</v>
          </cell>
        </row>
        <row r="177">
          <cell r="A177" t="str">
            <v>6785 ВЕНСКАЯ САЛЯМИ п/к в/у 0.33кг 8шт.  ОСТАНКИНО</v>
          </cell>
          <cell r="D177">
            <v>57</v>
          </cell>
        </row>
        <row r="178">
          <cell r="A178" t="str">
            <v>6787 СЕРВЕЛАТ КРЕМЛЕВСКИЙ в/к в/у 0,33кг 8шт.  ОСТАНКИНО</v>
          </cell>
          <cell r="D178">
            <v>45</v>
          </cell>
        </row>
        <row r="179">
          <cell r="A179" t="str">
            <v>6793 БАЛЫКОВАЯ в/к в/у 0,33кг 8шт.  ОСТАНКИНО</v>
          </cell>
          <cell r="D179">
            <v>111</v>
          </cell>
        </row>
        <row r="180">
          <cell r="A180" t="str">
            <v>6794 БАЛЫКОВАЯ в/к в/у  ОСТАНКИНО</v>
          </cell>
          <cell r="D180">
            <v>2.5259999999999998</v>
          </cell>
        </row>
        <row r="181">
          <cell r="A181" t="str">
            <v>6801 ОСТАНКИНСКАЯ вар п/о 0.4кг 8шт.  ОСТАНКИНО</v>
          </cell>
          <cell r="D181">
            <v>13</v>
          </cell>
        </row>
        <row r="182">
          <cell r="A182" t="str">
            <v>6829 МОЛОЧНЫЕ КЛАССИЧЕСКИЕ сос п/о мгс 2*4_С  ОСТАНКИНО</v>
          </cell>
          <cell r="D182">
            <v>109.346</v>
          </cell>
        </row>
        <row r="183">
          <cell r="A183" t="str">
            <v>6837 ФИЛЕЙНЫЕ Папа Может сос ц/о мгс 0.4кг  ОСТАНКИНО</v>
          </cell>
          <cell r="D183">
            <v>345</v>
          </cell>
        </row>
        <row r="184">
          <cell r="A184" t="str">
            <v>6861 ДОМАШНИЙ РЕЦЕПТ Коровино вар п/о  ОСТАНКИНО</v>
          </cell>
          <cell r="D184">
            <v>17.622</v>
          </cell>
        </row>
        <row r="185">
          <cell r="A185" t="str">
            <v>6862 ДОМАШНИЙ РЕЦЕПТ СО ШПИК. Коровино вар п/о  ОСТАНКИНО</v>
          </cell>
          <cell r="D185">
            <v>5.9089999999999998</v>
          </cell>
        </row>
        <row r="186">
          <cell r="A186" t="str">
            <v>6866 ВЕТЧ.НЕЖНАЯ Коровино п/о_Маяк  ОСТАНКИНО</v>
          </cell>
          <cell r="D186">
            <v>44.911999999999999</v>
          </cell>
        </row>
        <row r="187">
          <cell r="A187" t="str">
            <v>6909 ДЛЯ ДЕТЕЙ сос п/о мгс 0.33кг 8шт.  ОСТАНКИНО</v>
          </cell>
          <cell r="D187">
            <v>56</v>
          </cell>
        </row>
        <row r="188">
          <cell r="A188" t="str">
            <v>6987 СУПЕР СЫТНЫЕ ПМ сос п/о мгс 0.6кг 8 шт.  ОСТАНКИНО</v>
          </cell>
          <cell r="D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38.148000000000003</v>
          </cell>
        </row>
        <row r="190">
          <cell r="A190" t="str">
            <v>7035 ВЕТЧ.КЛАССИЧЕСКАЯ ПМ п/о 0.35кг 8шт.  ОСТАНКИНО</v>
          </cell>
          <cell r="D190">
            <v>41</v>
          </cell>
        </row>
        <row r="191">
          <cell r="A191" t="str">
            <v>7038 С ГОВЯДИНОЙ ПМ сос п/о мгс 1.5*4  ОСТАНКИНО</v>
          </cell>
          <cell r="D191">
            <v>14.173</v>
          </cell>
        </row>
        <row r="192">
          <cell r="A192" t="str">
            <v>7040 С ИНДЕЙКОЙ ПМ сос ц/о в/у 1/270 8шт.  ОСТАНКИНО</v>
          </cell>
          <cell r="D192">
            <v>50</v>
          </cell>
        </row>
        <row r="193">
          <cell r="A193" t="str">
            <v>7059 ШПИКАЧКИ СОЧНЫЕ С БЕК. п/о мгс 0.3кг_60с  ОСТАНКИНО</v>
          </cell>
          <cell r="D193">
            <v>21</v>
          </cell>
        </row>
        <row r="194">
          <cell r="A194" t="str">
            <v>7066 СОЧНЫЕ ПМ сос п/о мгс 0.41кг 10шт_50с  ОСТАНКИНО</v>
          </cell>
          <cell r="D194">
            <v>1933</v>
          </cell>
        </row>
        <row r="195">
          <cell r="A195" t="str">
            <v>7070 СОЧНЫЕ ПМ сос п/о мгс 1.5*4_А_50с  ОСТАНКИНО</v>
          </cell>
          <cell r="D195">
            <v>868.28200000000004</v>
          </cell>
        </row>
        <row r="196">
          <cell r="A196" t="str">
            <v>7073 МОЛОЧ.ПРЕМИУМ ПМ сос п/о в/у 1/350_50с  ОСТАНКИНО</v>
          </cell>
          <cell r="D196">
            <v>568</v>
          </cell>
        </row>
        <row r="197">
          <cell r="A197" t="str">
            <v>7074 МОЛОЧ.ПРЕМИУМ ПМ сос п/о мгс 0.6кг_50с  ОСТАНКИНО</v>
          </cell>
          <cell r="D197">
            <v>25</v>
          </cell>
        </row>
        <row r="198">
          <cell r="A198" t="str">
            <v>7075 МОЛОЧ.ПРЕМИУМ ПМ сос п/о мгс 1.5*4_О_50с  ОСТАНКИНО</v>
          </cell>
          <cell r="D198">
            <v>23.414000000000001</v>
          </cell>
        </row>
        <row r="199">
          <cell r="A199" t="str">
            <v>7077 МЯСНЫЕ С ГОВЯД.ПМ сос п/о мгс 0.4кг_50с  ОСТАНКИНО</v>
          </cell>
          <cell r="D199">
            <v>489</v>
          </cell>
        </row>
        <row r="200">
          <cell r="A200" t="str">
            <v>7080 СЛИВОЧНЫЕ ПМ сос п/о мгс 0.41кг 10шт. 50с  ОСТАНКИНО</v>
          </cell>
          <cell r="D200">
            <v>622</v>
          </cell>
        </row>
        <row r="201">
          <cell r="A201" t="str">
            <v>7082 СЛИВОЧНЫЕ ПМ сос п/о мгс 1.5*4_50с  ОСТАНКИНО</v>
          </cell>
          <cell r="D201">
            <v>21.696999999999999</v>
          </cell>
        </row>
        <row r="202">
          <cell r="A202" t="str">
            <v>7090 СВИНИНА ПО-ДОМ. к/в мл/к в/у 0.3кг_50с  ОСТАНКИНО</v>
          </cell>
          <cell r="D202">
            <v>7</v>
          </cell>
        </row>
        <row r="203">
          <cell r="A203" t="str">
            <v>7092 БЕКОН Папа может с/к с/н в/у 1/140_50с  ОСТАНКИНО</v>
          </cell>
          <cell r="D203">
            <v>151</v>
          </cell>
        </row>
        <row r="204">
          <cell r="A204" t="str">
            <v>7103 БЕКОН с/к с/н в/у 1/180 10шт.  ОСТАНКИНО</v>
          </cell>
          <cell r="D204">
            <v>65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48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64</v>
          </cell>
        </row>
        <row r="207">
          <cell r="A207" t="str">
            <v>Балыковая с/к 200 гр. срез "Эликатессе" термоформ.пак.  СПК</v>
          </cell>
          <cell r="D207">
            <v>28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</v>
          </cell>
        </row>
        <row r="209">
          <cell r="A209" t="str">
            <v>БОНУС СОЧНЫЕ Папа может сос п/о мгс 1.5*4 (6954)  ОСТАНКИНО</v>
          </cell>
          <cell r="D209">
            <v>72.816000000000003</v>
          </cell>
        </row>
        <row r="210">
          <cell r="A210" t="str">
            <v>БОНУС СОЧНЫЕ сос п/о мгс 0.41кг_UZ (6087)  ОСТАНКИНО</v>
          </cell>
          <cell r="D210">
            <v>16</v>
          </cell>
        </row>
        <row r="211">
          <cell r="A211" t="str">
            <v>БОНУС_ 017  Сосиски Вязанка Сливочные, Вязанка амицел ВЕС.ПОКОМ</v>
          </cell>
          <cell r="D211">
            <v>132.48599999999999</v>
          </cell>
        </row>
        <row r="212">
          <cell r="A212" t="str">
            <v>БОНУС_ 456  Колбаса Филейная ТМ Особый рецепт ВЕС большой батон  ПОКОМ</v>
          </cell>
          <cell r="D212">
            <v>191.25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12.5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5</v>
          </cell>
        </row>
        <row r="215">
          <cell r="A215" t="str">
            <v>БОНУС_412  Сосиски Баварские ТМ Стародворье 0,35 кг ПОКОМ</v>
          </cell>
          <cell r="D215">
            <v>299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107</v>
          </cell>
        </row>
        <row r="217">
          <cell r="A217" t="str">
            <v>БОНУС_Колбаса вареная Филейская ТМ Вязанка. ВЕС  ПОКОМ</v>
          </cell>
          <cell r="D217">
            <v>5.42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105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38</v>
          </cell>
        </row>
        <row r="220">
          <cell r="A220" t="str">
            <v>Бутербродная вареная 0,47 кг шт.  СПК</v>
          </cell>
          <cell r="D220">
            <v>12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53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59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387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269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71</v>
          </cell>
        </row>
        <row r="227">
          <cell r="A227" t="str">
            <v>Грудинка "По-московски" в/к термоус.пак.  СПК</v>
          </cell>
          <cell r="D227">
            <v>5.4020000000000001</v>
          </cell>
        </row>
        <row r="228">
          <cell r="A228" t="str">
            <v>Гуцульская с/к "КолбасГрад" 160 гр.шт. термоус. пак  СПК</v>
          </cell>
          <cell r="D228">
            <v>42</v>
          </cell>
        </row>
        <row r="229">
          <cell r="A229" t="str">
            <v>Дельгаро с/в "Эликатессе" 140 гр.шт.  СПК</v>
          </cell>
          <cell r="D229">
            <v>12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76</v>
          </cell>
        </row>
        <row r="231">
          <cell r="A231" t="str">
            <v>Докторская вареная в/с 0,47 кг шт.  СПК</v>
          </cell>
          <cell r="D231">
            <v>9</v>
          </cell>
        </row>
        <row r="232">
          <cell r="A232" t="str">
            <v>Докторская вареная термоус.пак. "Высокий вкус"  СПК</v>
          </cell>
          <cell r="D232">
            <v>16.123999999999999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23</v>
          </cell>
        </row>
        <row r="234">
          <cell r="A234" t="str">
            <v>ЖАР-ладушки с мясом 0,2кг ТМ Стародворье  ПОКОМ</v>
          </cell>
          <cell r="D234">
            <v>103</v>
          </cell>
        </row>
        <row r="235">
          <cell r="A235" t="str">
            <v>ЖАР-ладушки с яблоком и грушей ТМ Стародворье 0,2 кг. ПОКОМ</v>
          </cell>
          <cell r="D235">
            <v>10</v>
          </cell>
        </row>
        <row r="236">
          <cell r="A236" t="str">
            <v>Карбонад Юбилейный термоус.пак.  СПК</v>
          </cell>
          <cell r="D236">
            <v>13.507999999999999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</row>
        <row r="238">
          <cell r="A238" t="str">
            <v>Классическая с/к 80 гр.шт.нар. (лоток с ср.защ.атм.)  СПК</v>
          </cell>
          <cell r="D238">
            <v>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137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88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135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214</v>
          </cell>
        </row>
        <row r="244">
          <cell r="A244" t="str">
            <v>Ла Фаворте с/в "Эликатессе" 140 гр.шт.  СПК</v>
          </cell>
          <cell r="D244">
            <v>18</v>
          </cell>
        </row>
        <row r="245">
          <cell r="A245" t="str">
            <v>Ливерная Печеночная "Просто выгодно" 0,3 кг.шт.  СПК</v>
          </cell>
          <cell r="D245">
            <v>10</v>
          </cell>
        </row>
        <row r="246">
          <cell r="A246" t="str">
            <v>Любительская вареная термоус.пак. "Высокий вкус"  СПК</v>
          </cell>
          <cell r="D246">
            <v>25.292000000000002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48.1</v>
          </cell>
        </row>
        <row r="248">
          <cell r="A248" t="str">
            <v>Мини-чебуречки с мясом ВЕС 5,5кг ТМ Зареченские  ПОКОМ</v>
          </cell>
          <cell r="D248">
            <v>16.5</v>
          </cell>
        </row>
        <row r="249">
          <cell r="A249" t="str">
            <v>Мини-шарики с курочкой и сыром ТМ Зареченские ВЕС  ПОКОМ</v>
          </cell>
          <cell r="D249">
            <v>24</v>
          </cell>
        </row>
        <row r="250">
          <cell r="A250" t="str">
            <v>Наггетсы Foodgital 0,25кг ТМ Горячая штучка  ПОКОМ</v>
          </cell>
          <cell r="D250">
            <v>1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626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495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810</v>
          </cell>
        </row>
        <row r="254">
          <cell r="A254" t="str">
            <v>Наггетсы с куриным филе и сыром ТМ Вязанка 0,25 кг ПОКОМ</v>
          </cell>
          <cell r="D254">
            <v>301</v>
          </cell>
        </row>
        <row r="255">
          <cell r="A255" t="str">
            <v>Наггетсы Хрустящие 0,3кг ТМ Зареченские  ПОКОМ</v>
          </cell>
          <cell r="D255">
            <v>26</v>
          </cell>
        </row>
        <row r="256">
          <cell r="A256" t="str">
            <v>Наггетсы Хрустящие ТМ Зареченские. ВЕС ПОКОМ</v>
          </cell>
          <cell r="D256">
            <v>192</v>
          </cell>
        </row>
        <row r="257">
          <cell r="A257" t="str">
            <v>Оригинальная с перцем с/к  СПК</v>
          </cell>
          <cell r="D257">
            <v>39.159999999999997</v>
          </cell>
        </row>
        <row r="258">
          <cell r="A258" t="str">
            <v>Оригинальная с перцем с/к 0,235 кг.шт.  СПК</v>
          </cell>
          <cell r="D258">
            <v>6</v>
          </cell>
        </row>
        <row r="259">
          <cell r="A259" t="str">
            <v>Особая вареная  СПК</v>
          </cell>
          <cell r="D259">
            <v>2.4180000000000001</v>
          </cell>
        </row>
        <row r="260">
          <cell r="A260" t="str">
            <v>Паштет печеночный 140 гр.шт.  СПК</v>
          </cell>
          <cell r="D260">
            <v>24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47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67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17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116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28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197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22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255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155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21.6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220.12200000000001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197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479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241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686</v>
          </cell>
        </row>
        <row r="277">
          <cell r="A277" t="str">
            <v>Пельмени Домашние с говядиной и свининой 0,7кг, сфера ТМ Зареченские  ПОКОМ</v>
          </cell>
          <cell r="D277">
            <v>2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D278">
            <v>2</v>
          </cell>
        </row>
        <row r="279">
          <cell r="A279" t="str">
            <v>Пельмени Медвежьи ушки с фермерскими сливками 0,7кг  ПОКОМ</v>
          </cell>
          <cell r="D279">
            <v>61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70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26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260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26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120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120</v>
          </cell>
        </row>
        <row r="286">
          <cell r="A286" t="str">
            <v>Пельмени Сочные сфера 0,8 кг ТМ Стародворье  ПОКОМ</v>
          </cell>
          <cell r="D286">
            <v>25</v>
          </cell>
        </row>
        <row r="287">
          <cell r="A287" t="str">
            <v>Пирожки с мясом 0,3кг ТМ Зареченские  ПОКОМ</v>
          </cell>
          <cell r="D287">
            <v>4</v>
          </cell>
        </row>
        <row r="288">
          <cell r="A288" t="str">
            <v>Пирожки с мясом 3,7кг ВЕС ТМ Зареченские  ПОКОМ</v>
          </cell>
          <cell r="D288">
            <v>48.1</v>
          </cell>
        </row>
        <row r="289">
          <cell r="A289" t="str">
            <v>Покровская вареная 0,47 кг шт.  СПК</v>
          </cell>
          <cell r="D289">
            <v>8</v>
          </cell>
        </row>
        <row r="290">
          <cell r="A290" t="str">
            <v>ПолуКоп п/к 250 гр.шт. термоформ.пак.  СПК</v>
          </cell>
          <cell r="D290">
            <v>8</v>
          </cell>
        </row>
        <row r="291">
          <cell r="A291" t="str">
            <v>Ричеза с/к 230 гр.шт.  СПК</v>
          </cell>
          <cell r="D291">
            <v>27</v>
          </cell>
        </row>
        <row r="292">
          <cell r="A292" t="str">
            <v>Сальчетти с/к 230 гр.шт.  СПК</v>
          </cell>
          <cell r="D292">
            <v>41</v>
          </cell>
        </row>
        <row r="293">
          <cell r="A293" t="str">
            <v>Сальчичон с/к 200 гр. срез "Эликатессе" термоформ.пак.  СПК</v>
          </cell>
          <cell r="D293">
            <v>4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36</v>
          </cell>
        </row>
        <row r="295">
          <cell r="A295" t="str">
            <v>Салями с/к 100 гр.шт.нар. (лоток с ср.защ.атм.)  СПК</v>
          </cell>
          <cell r="D295">
            <v>19</v>
          </cell>
        </row>
        <row r="296">
          <cell r="A296" t="str">
            <v>Салями Трюфель с/в "Эликатессе" 0,16 кг.шт.  СПК</v>
          </cell>
          <cell r="D296">
            <v>28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27.24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9.3049999999999997</v>
          </cell>
        </row>
        <row r="299">
          <cell r="A299" t="str">
            <v>Семейная с чесночком Экстра вареная  СПК</v>
          </cell>
          <cell r="D299">
            <v>2.42</v>
          </cell>
        </row>
        <row r="300">
          <cell r="A300" t="str">
            <v>Сервелат Европейский в/к, в/с 0,38 кг.шт.термофор.пак  СПК</v>
          </cell>
          <cell r="D300">
            <v>1</v>
          </cell>
        </row>
        <row r="301">
          <cell r="A301" t="str">
            <v>Сервелат Коньячный в/к 0,38 кг.шт термофор.пак  СПК</v>
          </cell>
          <cell r="D301">
            <v>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6</v>
          </cell>
        </row>
        <row r="303">
          <cell r="A303" t="str">
            <v>Сервелат Финский в/к 0,38 кг.шт. термофор.пак.  СПК</v>
          </cell>
          <cell r="D303">
            <v>2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7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20</v>
          </cell>
        </row>
        <row r="306">
          <cell r="A306" t="str">
            <v>Сибирская особая с/к 0,235 кг шт.  СПК</v>
          </cell>
          <cell r="D306">
            <v>25</v>
          </cell>
        </row>
        <row r="307">
          <cell r="A307" t="str">
            <v>Сосиски "Баварские" 0,36 кг.шт. вак.упак.  СПК</v>
          </cell>
          <cell r="D307">
            <v>4</v>
          </cell>
        </row>
        <row r="308">
          <cell r="A308" t="str">
            <v>Сосиски "Молочные" 0,36 кг.шт. вак.упак.  СПК</v>
          </cell>
          <cell r="D308">
            <v>5</v>
          </cell>
        </row>
        <row r="309">
          <cell r="A309" t="str">
            <v>Сосиски Мусульманские "Просто выгодно" (в ср.защ.атм.)  СПК</v>
          </cell>
          <cell r="D309">
            <v>7.4080000000000004</v>
          </cell>
        </row>
        <row r="310">
          <cell r="A310" t="str">
            <v>Сосиски Хот-дог подкопченные (лоток с ср.защ.атм.)  СПК</v>
          </cell>
          <cell r="D310">
            <v>1.0649999999999999</v>
          </cell>
        </row>
        <row r="311">
          <cell r="A311" t="str">
            <v>Сочный мегачебурек ТМ Зареченские ВЕС ПОКОМ</v>
          </cell>
          <cell r="D311">
            <v>24.64</v>
          </cell>
        </row>
        <row r="312">
          <cell r="A312" t="str">
            <v>Торо Неро с/в "Эликатессе" 140 гр.шт.  СПК</v>
          </cell>
          <cell r="D312">
            <v>14</v>
          </cell>
        </row>
        <row r="313">
          <cell r="A313" t="str">
            <v>Уши свиные копченые к пиву 0,15кг нар. д/ф шт.  СПК</v>
          </cell>
          <cell r="D313">
            <v>11</v>
          </cell>
        </row>
        <row r="314">
          <cell r="A314" t="str">
            <v>Фестивальная пора с/к 100 гр.шт.нар. (лоток с ср.защ.атм.)  СПК</v>
          </cell>
          <cell r="D314">
            <v>50</v>
          </cell>
        </row>
        <row r="315">
          <cell r="A315" t="str">
            <v>Фестивальная пора с/к 235 гр.шт.  СПК</v>
          </cell>
          <cell r="D315">
            <v>100</v>
          </cell>
        </row>
        <row r="316">
          <cell r="A316" t="str">
            <v>Фестивальная пора с/к термоус.пак  СПК</v>
          </cell>
          <cell r="D316">
            <v>14.837999999999999</v>
          </cell>
        </row>
        <row r="317">
          <cell r="A317" t="str">
            <v>Фирменная с/к 200 гр. срез "Эликатессе" термоформ.пак.  СПК</v>
          </cell>
          <cell r="D317">
            <v>34</v>
          </cell>
        </row>
        <row r="318">
          <cell r="A318" t="str">
            <v>Фуэт с/в "Эликатессе" 160 гр.шт.  СПК</v>
          </cell>
          <cell r="D318">
            <v>41</v>
          </cell>
        </row>
        <row r="319">
          <cell r="A319" t="str">
            <v>Хинкали Классические ТМ Зареченские ВЕС ПОКОМ</v>
          </cell>
          <cell r="D319">
            <v>5</v>
          </cell>
        </row>
        <row r="320">
          <cell r="A320" t="str">
            <v>Хот-догстер ТМ Горячая штучка ТС Хот-Догстер флоу-пак 0,09 кг. ПОКОМ</v>
          </cell>
          <cell r="D320">
            <v>67</v>
          </cell>
        </row>
        <row r="321">
          <cell r="A321" t="str">
            <v>Хотстеры с сыром 0,25кг ТМ Горячая штучка  ПОКОМ</v>
          </cell>
          <cell r="D321">
            <v>87</v>
          </cell>
        </row>
        <row r="322">
          <cell r="A322" t="str">
            <v>Хотстеры ТМ Горячая штучка ТС Хотстеры 0,25 кг зам  ПОКОМ</v>
          </cell>
          <cell r="D322">
            <v>309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72</v>
          </cell>
        </row>
        <row r="324">
          <cell r="A324" t="str">
            <v>Хрустящие крылышки ТМ Горячая штучка 0,3 кг зам  ПОКОМ</v>
          </cell>
          <cell r="D324">
            <v>125</v>
          </cell>
        </row>
        <row r="325">
          <cell r="A325" t="str">
            <v>Чебупели Курочка гриль ТМ Горячая штучка, 0,3 кг зам  ПОКОМ</v>
          </cell>
          <cell r="D325">
            <v>58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327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660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65</v>
          </cell>
        </row>
        <row r="330">
          <cell r="A330" t="str">
            <v>Шпикачки Русские (черева) (в ср.защ.атм.) "Высокий вкус"  СПК</v>
          </cell>
          <cell r="D330">
            <v>19.571999999999999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8</v>
          </cell>
        </row>
        <row r="332">
          <cell r="A332" t="str">
            <v>Юбилейная с/к 0,235 кг.шт.  СПК</v>
          </cell>
          <cell r="D332">
            <v>88</v>
          </cell>
        </row>
        <row r="333">
          <cell r="A333" t="str">
            <v>Юбилейная с/к термоус.пак.  СПК</v>
          </cell>
          <cell r="D333">
            <v>3.05</v>
          </cell>
        </row>
        <row r="334">
          <cell r="A334" t="str">
            <v>Итого</v>
          </cell>
          <cell r="D334">
            <v>56916.012999999999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2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7" sqref="AN7"/>
    </sheetView>
  </sheetViews>
  <sheetFormatPr defaultColWidth="10.5" defaultRowHeight="11.45" customHeight="1" outlineLevelRow="1" x14ac:dyDescent="0.2"/>
  <cols>
    <col min="1" max="1" width="56.83203125" style="1" customWidth="1"/>
    <col min="2" max="2" width="3.5" style="1" customWidth="1"/>
    <col min="3" max="4" width="7.1640625" style="1" customWidth="1"/>
    <col min="5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3" width="6.6640625" style="5" bestFit="1" customWidth="1"/>
    <col min="14" max="15" width="6.5" style="5" bestFit="1" customWidth="1"/>
    <col min="16" max="19" width="0.6640625" style="5" customWidth="1"/>
    <col min="20" max="20" width="1.33203125" style="5" customWidth="1"/>
    <col min="21" max="21" width="0.5" style="5" customWidth="1"/>
    <col min="22" max="22" width="1" style="5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8.5" style="5" customWidth="1"/>
    <col min="36" max="36" width="7.1640625" style="5" customWidth="1"/>
    <col min="37" max="38" width="0.6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141</v>
      </c>
      <c r="M5" s="15" t="s">
        <v>142</v>
      </c>
      <c r="N5" s="5" t="s">
        <v>143</v>
      </c>
      <c r="O5" s="5" t="s">
        <v>144</v>
      </c>
      <c r="T5" s="15"/>
      <c r="V5" s="15"/>
      <c r="X5" s="15" t="s">
        <v>151</v>
      </c>
      <c r="AE5" s="17" t="s">
        <v>146</v>
      </c>
      <c r="AF5" s="17" t="s">
        <v>147</v>
      </c>
      <c r="AG5" s="17" t="s">
        <v>148</v>
      </c>
      <c r="AH5" s="15" t="s">
        <v>149</v>
      </c>
      <c r="AJ5" s="15" t="s">
        <v>151</v>
      </c>
    </row>
    <row r="6" spans="1:38" ht="11.1" customHeight="1" x14ac:dyDescent="0.2">
      <c r="A6" s="6"/>
      <c r="B6" s="6"/>
      <c r="C6" s="3"/>
      <c r="D6" s="3"/>
      <c r="E6" s="13">
        <f>SUM(E7:E157)</f>
        <v>104766.01400000001</v>
      </c>
      <c r="F6" s="13">
        <f>SUM(F7:F157)</f>
        <v>92355.19</v>
      </c>
      <c r="J6" s="13">
        <f>SUM(J7:J157)</f>
        <v>108590.92700000001</v>
      </c>
      <c r="K6" s="13">
        <f t="shared" ref="K6:X6" si="0">SUM(K7:K157)</f>
        <v>-3824.9130000000005</v>
      </c>
      <c r="L6" s="13">
        <f t="shared" si="0"/>
        <v>4360</v>
      </c>
      <c r="M6" s="13">
        <f t="shared" si="0"/>
        <v>28820</v>
      </c>
      <c r="N6" s="13">
        <f t="shared" si="0"/>
        <v>23680</v>
      </c>
      <c r="O6" s="13">
        <f t="shared" si="0"/>
        <v>29390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0</v>
      </c>
      <c r="W6" s="13">
        <f t="shared" si="0"/>
        <v>18970.002800000006</v>
      </c>
      <c r="X6" s="13">
        <f t="shared" si="0"/>
        <v>4300</v>
      </c>
      <c r="AA6" s="13">
        <f t="shared" ref="AA6" si="1">SUM(AA7:AA157)</f>
        <v>0</v>
      </c>
      <c r="AB6" s="13">
        <f t="shared" ref="AB6" si="2">SUM(AB7:AB157)</f>
        <v>0</v>
      </c>
      <c r="AC6" s="13">
        <f t="shared" ref="AC6" si="3">SUM(AC7:AC157)</f>
        <v>0</v>
      </c>
      <c r="AD6" s="13">
        <f t="shared" ref="AD6" si="4">SUM(AD7:AD157)</f>
        <v>9916</v>
      </c>
      <c r="AE6" s="13">
        <f t="shared" ref="AE6" si="5">SUM(AE7:AE157)</f>
        <v>20019.550000000003</v>
      </c>
      <c r="AF6" s="13">
        <f t="shared" ref="AF6" si="6">SUM(AF7:AF157)</f>
        <v>19466.893399999994</v>
      </c>
      <c r="AG6" s="13">
        <f t="shared" ref="AG6" si="7">SUM(AG7:AG157)</f>
        <v>18679.782599999995</v>
      </c>
      <c r="AH6" s="13">
        <f t="shared" ref="AH6" si="8">SUM(AH7:AH157)</f>
        <v>27364.630999999998</v>
      </c>
      <c r="AI6" s="13"/>
      <c r="AJ6" s="13">
        <f t="shared" ref="AJ6" si="9">SUM(AJ7:AJ157)</f>
        <v>3001.5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461.22</v>
      </c>
      <c r="D7" s="8">
        <v>688.92100000000005</v>
      </c>
      <c r="E7" s="8">
        <v>557.02499999999998</v>
      </c>
      <c r="F7" s="8">
        <v>584.38499999999999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555.65099999999995</v>
      </c>
      <c r="K7" s="14">
        <f>E7-J7</f>
        <v>1.3740000000000236</v>
      </c>
      <c r="L7" s="14">
        <f>VLOOKUP(A:A,[1]TDSheet!$A:$O,15,0)</f>
        <v>0</v>
      </c>
      <c r="M7" s="14">
        <f>VLOOKUP(A:A,[1]TDSheet!$A:$X,24,0)</f>
        <v>100</v>
      </c>
      <c r="N7" s="14">
        <v>200</v>
      </c>
      <c r="O7" s="14">
        <v>150</v>
      </c>
      <c r="P7" s="14"/>
      <c r="Q7" s="14"/>
      <c r="R7" s="14"/>
      <c r="S7" s="14"/>
      <c r="T7" s="14"/>
      <c r="U7" s="14"/>
      <c r="V7" s="16"/>
      <c r="W7" s="14">
        <f>(E7-AD7)/5</f>
        <v>111.405</v>
      </c>
      <c r="X7" s="16">
        <v>100</v>
      </c>
      <c r="Y7" s="18">
        <f>(F7+L7+M7+N7+O7+X7)/W7</f>
        <v>10.18253220232485</v>
      </c>
      <c r="Z7" s="14">
        <f>F7/W7</f>
        <v>5.2455904133566715</v>
      </c>
      <c r="AA7" s="14"/>
      <c r="AB7" s="14"/>
      <c r="AC7" s="14"/>
      <c r="AD7" s="14">
        <f>VLOOKUP(A:A,[3]TDSheet!$A:$T,20,0)</f>
        <v>0</v>
      </c>
      <c r="AE7" s="14">
        <f>VLOOKUP(A:A,[1]TDSheet!$A:$AF,32,0)</f>
        <v>108.2086</v>
      </c>
      <c r="AF7" s="14">
        <f>VLOOKUP(A:A,[1]TDSheet!$A:$AG,33,0)</f>
        <v>124.06359999999999</v>
      </c>
      <c r="AG7" s="14">
        <f>VLOOKUP(A:A,[1]TDSheet!$A:$W,23,0)</f>
        <v>106.50340000000001</v>
      </c>
      <c r="AH7" s="14">
        <f>VLOOKUP(A:A,[4]TDSheet!$A:$D,4,0)</f>
        <v>195.167</v>
      </c>
      <c r="AI7" s="14" t="str">
        <f>VLOOKUP(A:A,[1]TDSheet!$A:$AI,35,0)</f>
        <v>продмарт</v>
      </c>
      <c r="AJ7" s="14">
        <f>X7*H7</f>
        <v>100</v>
      </c>
      <c r="AK7" s="14"/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459.089</v>
      </c>
      <c r="D8" s="8">
        <v>801.76499999999999</v>
      </c>
      <c r="E8" s="8">
        <v>532.04399999999998</v>
      </c>
      <c r="F8" s="8">
        <v>696.202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524.42899999999997</v>
      </c>
      <c r="K8" s="14">
        <f t="shared" ref="K8:K71" si="10">E8-J8</f>
        <v>7.6150000000000091</v>
      </c>
      <c r="L8" s="14">
        <f>VLOOKUP(A:A,[1]TDSheet!$A:$O,15,0)</f>
        <v>0</v>
      </c>
      <c r="M8" s="14">
        <f>VLOOKUP(A:A,[1]TDSheet!$A:$X,24,0)</f>
        <v>100</v>
      </c>
      <c r="N8" s="14">
        <v>100</v>
      </c>
      <c r="O8" s="14">
        <v>100</v>
      </c>
      <c r="P8" s="14"/>
      <c r="Q8" s="14"/>
      <c r="R8" s="14"/>
      <c r="S8" s="14"/>
      <c r="T8" s="14"/>
      <c r="U8" s="14"/>
      <c r="V8" s="16"/>
      <c r="W8" s="14">
        <f t="shared" ref="W8:W71" si="11">(E8-AD8)/5</f>
        <v>106.4088</v>
      </c>
      <c r="X8" s="16">
        <v>100</v>
      </c>
      <c r="Y8" s="18">
        <f t="shared" ref="Y8:Y71" si="12">(F8+L8+M8+N8+O8+X8)/W8</f>
        <v>10.301798347505093</v>
      </c>
      <c r="Z8" s="14">
        <f t="shared" ref="Z8:Z71" si="13">F8/W8</f>
        <v>6.5427107532459718</v>
      </c>
      <c r="AA8" s="14"/>
      <c r="AB8" s="14"/>
      <c r="AC8" s="14"/>
      <c r="AD8" s="14">
        <f>VLOOKUP(A:A,[3]TDSheet!$A:$T,20,0)</f>
        <v>0</v>
      </c>
      <c r="AE8" s="14">
        <f>VLOOKUP(A:A,[1]TDSheet!$A:$AF,32,0)</f>
        <v>112.8296</v>
      </c>
      <c r="AF8" s="14">
        <f>VLOOKUP(A:A,[1]TDSheet!$A:$AG,33,0)</f>
        <v>108.54040000000001</v>
      </c>
      <c r="AG8" s="14">
        <f>VLOOKUP(A:A,[1]TDSheet!$A:$W,23,0)</f>
        <v>99.457599999999999</v>
      </c>
      <c r="AH8" s="14">
        <f>VLOOKUP(A:A,[4]TDSheet!$A:$D,4,0)</f>
        <v>164.154</v>
      </c>
      <c r="AI8" s="14" t="str">
        <f>VLOOKUP(A:A,[1]TDSheet!$A:$AI,35,0)</f>
        <v>мартяб</v>
      </c>
      <c r="AJ8" s="14">
        <f t="shared" ref="AJ8:AJ71" si="14">X8*H8</f>
        <v>100</v>
      </c>
      <c r="AK8" s="14"/>
      <c r="AL8" s="14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1055.867</v>
      </c>
      <c r="D9" s="8">
        <v>3678.165</v>
      </c>
      <c r="E9" s="19">
        <v>1773</v>
      </c>
      <c r="F9" s="19">
        <v>1685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1510.0909999999999</v>
      </c>
      <c r="K9" s="14">
        <f t="shared" si="10"/>
        <v>262.90900000000011</v>
      </c>
      <c r="L9" s="14">
        <f>VLOOKUP(A:A,[1]TDSheet!$A:$O,15,0)</f>
        <v>0</v>
      </c>
      <c r="M9" s="14">
        <f>VLOOKUP(A:A,[1]TDSheet!$A:$X,24,0)</f>
        <v>250</v>
      </c>
      <c r="N9" s="14">
        <v>700</v>
      </c>
      <c r="O9" s="14">
        <v>700</v>
      </c>
      <c r="P9" s="14"/>
      <c r="Q9" s="14"/>
      <c r="R9" s="14"/>
      <c r="S9" s="14"/>
      <c r="T9" s="14"/>
      <c r="U9" s="14"/>
      <c r="V9" s="16"/>
      <c r="W9" s="14">
        <f t="shared" si="11"/>
        <v>354.6</v>
      </c>
      <c r="X9" s="16">
        <v>200</v>
      </c>
      <c r="Y9" s="18">
        <f t="shared" si="12"/>
        <v>9.9689791314156793</v>
      </c>
      <c r="Z9" s="14">
        <f t="shared" si="13"/>
        <v>4.7518330513254368</v>
      </c>
      <c r="AA9" s="14"/>
      <c r="AB9" s="14"/>
      <c r="AC9" s="14"/>
      <c r="AD9" s="14">
        <f>VLOOKUP(A:A,[3]TDSheet!$A:$T,20,0)</f>
        <v>0</v>
      </c>
      <c r="AE9" s="14">
        <f>VLOOKUP(A:A,[1]TDSheet!$A:$AF,32,0)</f>
        <v>365.43700000000001</v>
      </c>
      <c r="AF9" s="14">
        <f>VLOOKUP(A:A,[1]TDSheet!$A:$AG,33,0)</f>
        <v>331.9076</v>
      </c>
      <c r="AG9" s="14">
        <f>VLOOKUP(A:A,[1]TDSheet!$A:$W,23,0)</f>
        <v>336.57260000000002</v>
      </c>
      <c r="AH9" s="20">
        <v>577</v>
      </c>
      <c r="AI9" s="14" t="str">
        <f>VLOOKUP(A:A,[1]TDSheet!$A:$AI,35,0)</f>
        <v>продмарт</v>
      </c>
      <c r="AJ9" s="14">
        <f t="shared" si="14"/>
        <v>200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1040</v>
      </c>
      <c r="D10" s="8">
        <v>3312</v>
      </c>
      <c r="E10" s="8">
        <v>2406</v>
      </c>
      <c r="F10" s="8">
        <v>1892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2853</v>
      </c>
      <c r="K10" s="14">
        <f t="shared" si="10"/>
        <v>-447</v>
      </c>
      <c r="L10" s="14">
        <f>VLOOKUP(A:A,[1]TDSheet!$A:$O,15,0)</f>
        <v>0</v>
      </c>
      <c r="M10" s="14">
        <f>VLOOKUP(A:A,[1]TDSheet!$A:$X,24,0)</f>
        <v>600</v>
      </c>
      <c r="N10" s="14">
        <v>300</v>
      </c>
      <c r="O10" s="14">
        <v>500</v>
      </c>
      <c r="P10" s="14"/>
      <c r="Q10" s="14"/>
      <c r="R10" s="14"/>
      <c r="S10" s="14"/>
      <c r="T10" s="14"/>
      <c r="U10" s="14"/>
      <c r="V10" s="16"/>
      <c r="W10" s="14">
        <f t="shared" si="11"/>
        <v>325.2</v>
      </c>
      <c r="X10" s="16">
        <v>200</v>
      </c>
      <c r="Y10" s="18">
        <f t="shared" si="12"/>
        <v>10.738007380073801</v>
      </c>
      <c r="Z10" s="14">
        <f t="shared" si="13"/>
        <v>5.8179581795817956</v>
      </c>
      <c r="AA10" s="14"/>
      <c r="AB10" s="14"/>
      <c r="AC10" s="14"/>
      <c r="AD10" s="14">
        <f>VLOOKUP(A:A,[3]TDSheet!$A:$T,20,0)</f>
        <v>780</v>
      </c>
      <c r="AE10" s="14">
        <f>VLOOKUP(A:A,[1]TDSheet!$A:$AF,32,0)</f>
        <v>315.8</v>
      </c>
      <c r="AF10" s="14">
        <f>VLOOKUP(A:A,[1]TDSheet!$A:$AG,33,0)</f>
        <v>309.39999999999998</v>
      </c>
      <c r="AG10" s="14">
        <f>VLOOKUP(A:A,[1]TDSheet!$A:$W,23,0)</f>
        <v>274.2</v>
      </c>
      <c r="AH10" s="14">
        <f>VLOOKUP(A:A,[4]TDSheet!$A:$D,4,0)</f>
        <v>539</v>
      </c>
      <c r="AI10" s="14" t="str">
        <f>VLOOKUP(A:A,[1]TDSheet!$A:$AI,35,0)</f>
        <v>мартяб</v>
      </c>
      <c r="AJ10" s="14">
        <f t="shared" si="14"/>
        <v>80</v>
      </c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2692</v>
      </c>
      <c r="D11" s="8">
        <v>3847</v>
      </c>
      <c r="E11" s="8">
        <v>4042</v>
      </c>
      <c r="F11" s="8">
        <v>2224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4198</v>
      </c>
      <c r="K11" s="14">
        <f t="shared" si="10"/>
        <v>-156</v>
      </c>
      <c r="L11" s="14">
        <f>VLOOKUP(A:A,[1]TDSheet!$A:$O,15,0)</f>
        <v>0</v>
      </c>
      <c r="M11" s="14">
        <f>VLOOKUP(A:A,[1]TDSheet!$A:$X,24,0)</f>
        <v>1200</v>
      </c>
      <c r="N11" s="14">
        <v>1000</v>
      </c>
      <c r="O11" s="14">
        <v>900</v>
      </c>
      <c r="P11" s="14"/>
      <c r="Q11" s="14"/>
      <c r="R11" s="14"/>
      <c r="S11" s="14"/>
      <c r="T11" s="14"/>
      <c r="U11" s="14"/>
      <c r="V11" s="16"/>
      <c r="W11" s="14">
        <f t="shared" si="11"/>
        <v>650</v>
      </c>
      <c r="X11" s="16"/>
      <c r="Y11" s="18">
        <f t="shared" si="12"/>
        <v>8.1907692307692308</v>
      </c>
      <c r="Z11" s="14">
        <f t="shared" si="13"/>
        <v>3.4215384615384616</v>
      </c>
      <c r="AA11" s="14"/>
      <c r="AB11" s="14"/>
      <c r="AC11" s="14"/>
      <c r="AD11" s="14">
        <f>VLOOKUP(A:A,[3]TDSheet!$A:$T,20,0)</f>
        <v>792</v>
      </c>
      <c r="AE11" s="14">
        <f>VLOOKUP(A:A,[1]TDSheet!$A:$AF,32,0)</f>
        <v>784.2</v>
      </c>
      <c r="AF11" s="14">
        <f>VLOOKUP(A:A,[1]TDSheet!$A:$AG,33,0)</f>
        <v>697</v>
      </c>
      <c r="AG11" s="14">
        <f>VLOOKUP(A:A,[1]TDSheet!$A:$W,23,0)</f>
        <v>625</v>
      </c>
      <c r="AH11" s="14">
        <f>VLOOKUP(A:A,[4]TDSheet!$A:$D,4,0)</f>
        <v>1078</v>
      </c>
      <c r="AI11" s="14" t="str">
        <f>VLOOKUP(A:A,[1]TDSheet!$A:$AI,35,0)</f>
        <v>оконч</v>
      </c>
      <c r="AJ11" s="14">
        <f t="shared" si="14"/>
        <v>0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2863</v>
      </c>
      <c r="D12" s="8">
        <v>3695</v>
      </c>
      <c r="E12" s="8">
        <v>3501</v>
      </c>
      <c r="F12" s="8">
        <v>2892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3726</v>
      </c>
      <c r="K12" s="14">
        <f t="shared" si="10"/>
        <v>-225</v>
      </c>
      <c r="L12" s="14">
        <f>VLOOKUP(A:A,[1]TDSheet!$A:$O,15,0)</f>
        <v>0</v>
      </c>
      <c r="M12" s="14">
        <f>VLOOKUP(A:A,[1]TDSheet!$A:$X,24,0)</f>
        <v>1200</v>
      </c>
      <c r="N12" s="14">
        <v>1000</v>
      </c>
      <c r="O12" s="14">
        <v>800</v>
      </c>
      <c r="P12" s="14"/>
      <c r="Q12" s="14"/>
      <c r="R12" s="14"/>
      <c r="S12" s="14"/>
      <c r="T12" s="14"/>
      <c r="U12" s="14"/>
      <c r="V12" s="16"/>
      <c r="W12" s="14">
        <f t="shared" si="11"/>
        <v>658.2</v>
      </c>
      <c r="X12" s="16"/>
      <c r="Y12" s="18">
        <f t="shared" si="12"/>
        <v>8.9516864175022786</v>
      </c>
      <c r="Z12" s="14">
        <f t="shared" si="13"/>
        <v>4.3938012762078396</v>
      </c>
      <c r="AA12" s="14"/>
      <c r="AB12" s="14"/>
      <c r="AC12" s="14"/>
      <c r="AD12" s="14">
        <f>VLOOKUP(A:A,[3]TDSheet!$A:$T,20,0)</f>
        <v>210</v>
      </c>
      <c r="AE12" s="14">
        <f>VLOOKUP(A:A,[1]TDSheet!$A:$AF,32,0)</f>
        <v>799.8</v>
      </c>
      <c r="AF12" s="14">
        <f>VLOOKUP(A:A,[1]TDSheet!$A:$AG,33,0)</f>
        <v>686</v>
      </c>
      <c r="AG12" s="14">
        <f>VLOOKUP(A:A,[1]TDSheet!$A:$W,23,0)</f>
        <v>625.79999999999995</v>
      </c>
      <c r="AH12" s="14">
        <f>VLOOKUP(A:A,[4]TDSheet!$A:$D,4,0)</f>
        <v>969</v>
      </c>
      <c r="AI12" s="14" t="str">
        <f>VLOOKUP(A:A,[1]TDSheet!$A:$AI,35,0)</f>
        <v>мартяб</v>
      </c>
      <c r="AJ12" s="14">
        <f t="shared" si="14"/>
        <v>0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43</v>
      </c>
      <c r="D13" s="8">
        <v>23</v>
      </c>
      <c r="E13" s="8">
        <v>46</v>
      </c>
      <c r="F13" s="8">
        <v>15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89</v>
      </c>
      <c r="K13" s="14">
        <f t="shared" si="10"/>
        <v>-43</v>
      </c>
      <c r="L13" s="14">
        <f>VLOOKUP(A:A,[1]TDSheet!$A:$O,15,0)</f>
        <v>20</v>
      </c>
      <c r="M13" s="14">
        <f>VLOOKUP(A:A,[1]TDSheet!$A:$X,24,0)</f>
        <v>30</v>
      </c>
      <c r="N13" s="14"/>
      <c r="O13" s="14">
        <v>20</v>
      </c>
      <c r="P13" s="14"/>
      <c r="Q13" s="14"/>
      <c r="R13" s="14"/>
      <c r="S13" s="14"/>
      <c r="T13" s="14"/>
      <c r="U13" s="14"/>
      <c r="V13" s="16"/>
      <c r="W13" s="14">
        <f t="shared" si="11"/>
        <v>9.1999999999999993</v>
      </c>
      <c r="X13" s="16"/>
      <c r="Y13" s="18">
        <f t="shared" si="12"/>
        <v>9.2391304347826093</v>
      </c>
      <c r="Z13" s="14">
        <f t="shared" si="13"/>
        <v>1.6304347826086958</v>
      </c>
      <c r="AA13" s="14"/>
      <c r="AB13" s="14"/>
      <c r="AC13" s="14"/>
      <c r="AD13" s="14">
        <f>VLOOKUP(A:A,[3]TDSheet!$A:$T,20,0)</f>
        <v>0</v>
      </c>
      <c r="AE13" s="14">
        <f>VLOOKUP(A:A,[1]TDSheet!$A:$AF,32,0)</f>
        <v>8.8000000000000007</v>
      </c>
      <c r="AF13" s="14">
        <f>VLOOKUP(A:A,[1]TDSheet!$A:$AG,33,0)</f>
        <v>5</v>
      </c>
      <c r="AG13" s="14">
        <f>VLOOKUP(A:A,[1]TDSheet!$A:$W,23,0)</f>
        <v>9</v>
      </c>
      <c r="AH13" s="14">
        <f>VLOOKUP(A:A,[4]TDSheet!$A:$D,4,0)</f>
        <v>13</v>
      </c>
      <c r="AI13" s="14">
        <f>VLOOKUP(A:A,[1]TDSheet!$A:$AI,35,0)</f>
        <v>0</v>
      </c>
      <c r="AJ13" s="14">
        <f t="shared" si="14"/>
        <v>0</v>
      </c>
      <c r="AK13" s="14"/>
      <c r="AL13" s="14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655</v>
      </c>
      <c r="D14" s="8">
        <v>1</v>
      </c>
      <c r="E14" s="8">
        <v>220</v>
      </c>
      <c r="F14" s="8">
        <v>429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244</v>
      </c>
      <c r="K14" s="14">
        <f t="shared" si="10"/>
        <v>-24</v>
      </c>
      <c r="L14" s="14">
        <f>VLOOKUP(A:A,[1]TDSheet!$A:$O,15,0)</f>
        <v>0</v>
      </c>
      <c r="M14" s="14">
        <f>VLOOKUP(A:A,[1]TDSheet!$A:$X,24,0)</f>
        <v>0</v>
      </c>
      <c r="N14" s="14"/>
      <c r="O14" s="14">
        <v>200</v>
      </c>
      <c r="P14" s="14"/>
      <c r="Q14" s="14"/>
      <c r="R14" s="14"/>
      <c r="S14" s="14"/>
      <c r="T14" s="14"/>
      <c r="U14" s="14"/>
      <c r="V14" s="16"/>
      <c r="W14" s="14">
        <f t="shared" si="11"/>
        <v>44</v>
      </c>
      <c r="X14" s="16"/>
      <c r="Y14" s="18">
        <f t="shared" si="12"/>
        <v>14.295454545454545</v>
      </c>
      <c r="Z14" s="14">
        <f t="shared" si="13"/>
        <v>9.75</v>
      </c>
      <c r="AA14" s="14"/>
      <c r="AB14" s="14"/>
      <c r="AC14" s="14"/>
      <c r="AD14" s="14">
        <f>VLOOKUP(A:A,[3]TDSheet!$A:$T,20,0)</f>
        <v>0</v>
      </c>
      <c r="AE14" s="14">
        <f>VLOOKUP(A:A,[1]TDSheet!$A:$AF,32,0)</f>
        <v>38.200000000000003</v>
      </c>
      <c r="AF14" s="14">
        <f>VLOOKUP(A:A,[1]TDSheet!$A:$AG,33,0)</f>
        <v>33.6</v>
      </c>
      <c r="AG14" s="14">
        <f>VLOOKUP(A:A,[1]TDSheet!$A:$W,23,0)</f>
        <v>39.6</v>
      </c>
      <c r="AH14" s="14">
        <f>VLOOKUP(A:A,[4]TDSheet!$A:$D,4,0)</f>
        <v>61</v>
      </c>
      <c r="AI14" s="14" t="str">
        <f>VLOOKUP(A:A,[1]TDSheet!$A:$AI,35,0)</f>
        <v>склад</v>
      </c>
      <c r="AJ14" s="14">
        <f t="shared" si="14"/>
        <v>0</v>
      </c>
      <c r="AK14" s="14"/>
      <c r="AL14" s="14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180</v>
      </c>
      <c r="D15" s="8">
        <v>163</v>
      </c>
      <c r="E15" s="8">
        <v>236</v>
      </c>
      <c r="F15" s="8">
        <v>102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312</v>
      </c>
      <c r="K15" s="14">
        <f t="shared" si="10"/>
        <v>-76</v>
      </c>
      <c r="L15" s="14">
        <f>VLOOKUP(A:A,[1]TDSheet!$A:$O,15,0)</f>
        <v>60</v>
      </c>
      <c r="M15" s="14">
        <f>VLOOKUP(A:A,[1]TDSheet!$A:$X,24,0)</f>
        <v>70</v>
      </c>
      <c r="N15" s="14">
        <v>100</v>
      </c>
      <c r="O15" s="14">
        <v>60</v>
      </c>
      <c r="P15" s="14"/>
      <c r="Q15" s="14"/>
      <c r="R15" s="14"/>
      <c r="S15" s="14"/>
      <c r="T15" s="14"/>
      <c r="U15" s="14"/>
      <c r="V15" s="16"/>
      <c r="W15" s="14">
        <f t="shared" si="11"/>
        <v>47.2</v>
      </c>
      <c r="X15" s="16"/>
      <c r="Y15" s="18">
        <f t="shared" si="12"/>
        <v>8.3050847457627111</v>
      </c>
      <c r="Z15" s="14">
        <f t="shared" si="13"/>
        <v>2.1610169491525424</v>
      </c>
      <c r="AA15" s="14"/>
      <c r="AB15" s="14"/>
      <c r="AC15" s="14"/>
      <c r="AD15" s="14">
        <f>VLOOKUP(A:A,[3]TDSheet!$A:$T,20,0)</f>
        <v>0</v>
      </c>
      <c r="AE15" s="14">
        <f>VLOOKUP(A:A,[1]TDSheet!$A:$AF,32,0)</f>
        <v>46</v>
      </c>
      <c r="AF15" s="14">
        <f>VLOOKUP(A:A,[1]TDSheet!$A:$AG,33,0)</f>
        <v>37.799999999999997</v>
      </c>
      <c r="AG15" s="14">
        <f>VLOOKUP(A:A,[1]TDSheet!$A:$W,23,0)</f>
        <v>39</v>
      </c>
      <c r="AH15" s="14">
        <f>VLOOKUP(A:A,[4]TDSheet!$A:$D,4,0)</f>
        <v>76</v>
      </c>
      <c r="AI15" s="14">
        <f>VLOOKUP(A:A,[1]TDSheet!$A:$AI,35,0)</f>
        <v>0</v>
      </c>
      <c r="AJ15" s="14">
        <f t="shared" si="14"/>
        <v>0</v>
      </c>
      <c r="AK15" s="14"/>
      <c r="AL15" s="14"/>
    </row>
    <row r="16" spans="1:38" s="1" customFormat="1" ht="11.1" customHeight="1" outlineLevel="1" x14ac:dyDescent="0.2">
      <c r="A16" s="21" t="s">
        <v>19</v>
      </c>
      <c r="B16" s="7" t="s">
        <v>12</v>
      </c>
      <c r="C16" s="8">
        <v>482</v>
      </c>
      <c r="D16" s="8">
        <v>1070</v>
      </c>
      <c r="E16" s="8">
        <v>14</v>
      </c>
      <c r="F16" s="8">
        <v>666</v>
      </c>
      <c r="G16" s="1" t="str">
        <f>VLOOKUP(A:A,[1]TDSheet!$A:$G,7,0)</f>
        <v>оконч</v>
      </c>
      <c r="H16" s="1">
        <f>VLOOKUP(A:A,[1]TDSheet!$A:$H,8,0)</f>
        <v>0.35</v>
      </c>
      <c r="I16" s="1" t="e">
        <f>VLOOKUP(A:A,[1]TDSheet!$A:$I,9,0)</f>
        <v>#N/A</v>
      </c>
      <c r="J16" s="14">
        <f>VLOOKUP(A:A,[2]TDSheet!$A:$F,6,0)</f>
        <v>14</v>
      </c>
      <c r="K16" s="14">
        <f t="shared" si="10"/>
        <v>0</v>
      </c>
      <c r="L16" s="14">
        <f>VLOOKUP(A:A,[1]TDSheet!$A:$O,15,0)</f>
        <v>0</v>
      </c>
      <c r="M16" s="14">
        <f>VLOOKUP(A:A,[1]TDSheet!$A:$X,24,0)</f>
        <v>0</v>
      </c>
      <c r="N16" s="14"/>
      <c r="O16" s="14"/>
      <c r="P16" s="14"/>
      <c r="Q16" s="14"/>
      <c r="R16" s="14"/>
      <c r="S16" s="14"/>
      <c r="T16" s="14"/>
      <c r="U16" s="14"/>
      <c r="V16" s="16"/>
      <c r="W16" s="14">
        <f t="shared" si="11"/>
        <v>2.8</v>
      </c>
      <c r="X16" s="16"/>
      <c r="Y16" s="18">
        <f t="shared" si="12"/>
        <v>237.85714285714286</v>
      </c>
      <c r="Z16" s="14">
        <f t="shared" si="13"/>
        <v>237.85714285714286</v>
      </c>
      <c r="AA16" s="14"/>
      <c r="AB16" s="14"/>
      <c r="AC16" s="14"/>
      <c r="AD16" s="14">
        <f>VLOOKUP(A:A,[3]TDSheet!$A:$T,20,0)</f>
        <v>0</v>
      </c>
      <c r="AE16" s="14">
        <f>VLOOKUP(A:A,[1]TDSheet!$A:$AF,32,0)</f>
        <v>216.4</v>
      </c>
      <c r="AF16" s="14">
        <f>VLOOKUP(A:A,[1]TDSheet!$A:$AG,33,0)</f>
        <v>234.4</v>
      </c>
      <c r="AG16" s="14">
        <f>VLOOKUP(A:A,[1]TDSheet!$A:$W,23,0)</f>
        <v>257.2</v>
      </c>
      <c r="AH16" s="14">
        <f>VLOOKUP(A:A,[4]TDSheet!$A:$D,4,0)</f>
        <v>7</v>
      </c>
      <c r="AI16" s="22" t="s">
        <v>150</v>
      </c>
      <c r="AJ16" s="14">
        <f t="shared" si="14"/>
        <v>0</v>
      </c>
      <c r="AK16" s="14"/>
      <c r="AL16" s="14"/>
    </row>
    <row r="17" spans="1:38" s="1" customFormat="1" ht="11.1" customHeight="1" outlineLevel="1" x14ac:dyDescent="0.2">
      <c r="A17" s="7" t="s">
        <v>20</v>
      </c>
      <c r="B17" s="7" t="s">
        <v>12</v>
      </c>
      <c r="C17" s="8">
        <v>2149</v>
      </c>
      <c r="D17" s="8">
        <v>1731</v>
      </c>
      <c r="E17" s="8">
        <v>1085</v>
      </c>
      <c r="F17" s="8">
        <v>2773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1133</v>
      </c>
      <c r="K17" s="14">
        <f t="shared" si="10"/>
        <v>-48</v>
      </c>
      <c r="L17" s="14">
        <f>VLOOKUP(A:A,[1]TDSheet!$A:$O,15,0)</f>
        <v>0</v>
      </c>
      <c r="M17" s="14">
        <f>VLOOKUP(A:A,[1]TDSheet!$A:$X,24,0)</f>
        <v>0</v>
      </c>
      <c r="N17" s="14"/>
      <c r="O17" s="14"/>
      <c r="P17" s="14"/>
      <c r="Q17" s="14"/>
      <c r="R17" s="14"/>
      <c r="S17" s="14"/>
      <c r="T17" s="14"/>
      <c r="U17" s="14"/>
      <c r="V17" s="16"/>
      <c r="W17" s="14">
        <f t="shared" si="11"/>
        <v>217</v>
      </c>
      <c r="X17" s="16"/>
      <c r="Y17" s="18">
        <f t="shared" si="12"/>
        <v>12.778801843317972</v>
      </c>
      <c r="Z17" s="14">
        <f t="shared" si="13"/>
        <v>12.778801843317972</v>
      </c>
      <c r="AA17" s="14"/>
      <c r="AB17" s="14"/>
      <c r="AC17" s="14"/>
      <c r="AD17" s="14">
        <f>VLOOKUP(A:A,[3]TDSheet!$A:$T,20,0)</f>
        <v>0</v>
      </c>
      <c r="AE17" s="14">
        <f>VLOOKUP(A:A,[1]TDSheet!$A:$AF,32,0)</f>
        <v>202.6</v>
      </c>
      <c r="AF17" s="14">
        <f>VLOOKUP(A:A,[1]TDSheet!$A:$AG,33,0)</f>
        <v>199.6</v>
      </c>
      <c r="AG17" s="14">
        <f>VLOOKUP(A:A,[1]TDSheet!$A:$W,23,0)</f>
        <v>188</v>
      </c>
      <c r="AH17" s="14">
        <f>VLOOKUP(A:A,[4]TDSheet!$A:$D,4,0)</f>
        <v>317</v>
      </c>
      <c r="AI17" s="14">
        <f>VLOOKUP(A:A,[1]TDSheet!$A:$AI,35,0)</f>
        <v>0</v>
      </c>
      <c r="AJ17" s="14">
        <f t="shared" si="14"/>
        <v>0</v>
      </c>
      <c r="AK17" s="14"/>
      <c r="AL17" s="14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330</v>
      </c>
      <c r="D18" s="8">
        <v>637</v>
      </c>
      <c r="E18" s="8">
        <v>484</v>
      </c>
      <c r="F18" s="8">
        <v>478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614</v>
      </c>
      <c r="K18" s="14">
        <f t="shared" si="10"/>
        <v>-130</v>
      </c>
      <c r="L18" s="14">
        <f>VLOOKUP(A:A,[1]TDSheet!$A:$O,15,0)</f>
        <v>0</v>
      </c>
      <c r="M18" s="14">
        <f>VLOOKUP(A:A,[1]TDSheet!$A:$X,24,0)</f>
        <v>250</v>
      </c>
      <c r="N18" s="14">
        <v>100</v>
      </c>
      <c r="O18" s="14">
        <v>150</v>
      </c>
      <c r="P18" s="14"/>
      <c r="Q18" s="14"/>
      <c r="R18" s="14"/>
      <c r="S18" s="14"/>
      <c r="T18" s="14"/>
      <c r="U18" s="14"/>
      <c r="V18" s="16"/>
      <c r="W18" s="14">
        <f t="shared" si="11"/>
        <v>96.8</v>
      </c>
      <c r="X18" s="16"/>
      <c r="Y18" s="18">
        <f t="shared" si="12"/>
        <v>10.103305785123966</v>
      </c>
      <c r="Z18" s="14">
        <f t="shared" si="13"/>
        <v>4.9380165289256199</v>
      </c>
      <c r="AA18" s="14"/>
      <c r="AB18" s="14"/>
      <c r="AC18" s="14"/>
      <c r="AD18" s="14">
        <f>VLOOKUP(A:A,[3]TDSheet!$A:$T,20,0)</f>
        <v>0</v>
      </c>
      <c r="AE18" s="14">
        <f>VLOOKUP(A:A,[1]TDSheet!$A:$AF,32,0)</f>
        <v>90.8</v>
      </c>
      <c r="AF18" s="14">
        <f>VLOOKUP(A:A,[1]TDSheet!$A:$AG,33,0)</f>
        <v>82.2</v>
      </c>
      <c r="AG18" s="14">
        <f>VLOOKUP(A:A,[1]TDSheet!$A:$W,23,0)</f>
        <v>46.6</v>
      </c>
      <c r="AH18" s="14">
        <f>VLOOKUP(A:A,[4]TDSheet!$A:$D,4,0)</f>
        <v>171</v>
      </c>
      <c r="AI18" s="14" t="str">
        <f>VLOOKUP(A:A,[1]TDSheet!$A:$AI,35,0)</f>
        <v>продмарт</v>
      </c>
      <c r="AJ18" s="14">
        <f t="shared" si="14"/>
        <v>0</v>
      </c>
      <c r="AK18" s="14"/>
      <c r="AL18" s="14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17</v>
      </c>
      <c r="D19" s="8">
        <v>681</v>
      </c>
      <c r="E19" s="8">
        <v>617</v>
      </c>
      <c r="F19" s="8">
        <v>78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639</v>
      </c>
      <c r="K19" s="14">
        <f t="shared" si="10"/>
        <v>-22</v>
      </c>
      <c r="L19" s="14">
        <f>VLOOKUP(A:A,[1]TDSheet!$A:$O,15,0)</f>
        <v>0</v>
      </c>
      <c r="M19" s="14">
        <f>VLOOKUP(A:A,[1]TDSheet!$A:$X,24,0)</f>
        <v>0</v>
      </c>
      <c r="N19" s="14">
        <v>50</v>
      </c>
      <c r="O19" s="14">
        <v>30</v>
      </c>
      <c r="P19" s="14"/>
      <c r="Q19" s="14"/>
      <c r="R19" s="14"/>
      <c r="S19" s="14"/>
      <c r="T19" s="14"/>
      <c r="U19" s="14"/>
      <c r="V19" s="16"/>
      <c r="W19" s="14">
        <f t="shared" si="11"/>
        <v>17.8</v>
      </c>
      <c r="X19" s="16"/>
      <c r="Y19" s="18">
        <f t="shared" si="12"/>
        <v>8.8764044943820224</v>
      </c>
      <c r="Z19" s="14">
        <f t="shared" si="13"/>
        <v>4.382022471910112</v>
      </c>
      <c r="AA19" s="14"/>
      <c r="AB19" s="14"/>
      <c r="AC19" s="14"/>
      <c r="AD19" s="14">
        <f>VLOOKUP(A:A,[3]TDSheet!$A:$T,20,0)</f>
        <v>528</v>
      </c>
      <c r="AE19" s="14">
        <f>VLOOKUP(A:A,[1]TDSheet!$A:$AF,32,0)</f>
        <v>15</v>
      </c>
      <c r="AF19" s="14">
        <f>VLOOKUP(A:A,[1]TDSheet!$A:$AG,33,0)</f>
        <v>16.600000000000001</v>
      </c>
      <c r="AG19" s="14">
        <f>VLOOKUP(A:A,[1]TDSheet!$A:$W,23,0)</f>
        <v>14.2</v>
      </c>
      <c r="AH19" s="14">
        <f>VLOOKUP(A:A,[4]TDSheet!$A:$D,4,0)</f>
        <v>19</v>
      </c>
      <c r="AI19" s="14">
        <f>VLOOKUP(A:A,[1]TDSheet!$A:$AI,35,0)</f>
        <v>0</v>
      </c>
      <c r="AJ19" s="14">
        <f t="shared" si="14"/>
        <v>0</v>
      </c>
      <c r="AK19" s="14"/>
      <c r="AL19" s="14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450</v>
      </c>
      <c r="D20" s="8">
        <v>165</v>
      </c>
      <c r="E20" s="8">
        <v>246</v>
      </c>
      <c r="F20" s="8">
        <v>344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299</v>
      </c>
      <c r="K20" s="14">
        <f t="shared" si="10"/>
        <v>-53</v>
      </c>
      <c r="L20" s="14">
        <f>VLOOKUP(A:A,[1]TDSheet!$A:$O,15,0)</f>
        <v>0</v>
      </c>
      <c r="M20" s="14">
        <f>VLOOKUP(A:A,[1]TDSheet!$A:$X,24,0)</f>
        <v>30</v>
      </c>
      <c r="N20" s="14"/>
      <c r="O20" s="14">
        <v>30</v>
      </c>
      <c r="P20" s="14"/>
      <c r="Q20" s="14"/>
      <c r="R20" s="14"/>
      <c r="S20" s="14"/>
      <c r="T20" s="14"/>
      <c r="U20" s="14"/>
      <c r="V20" s="16"/>
      <c r="W20" s="14">
        <f t="shared" si="11"/>
        <v>40.799999999999997</v>
      </c>
      <c r="X20" s="16"/>
      <c r="Y20" s="18">
        <f t="shared" si="12"/>
        <v>9.9019607843137258</v>
      </c>
      <c r="Z20" s="14">
        <f t="shared" si="13"/>
        <v>8.4313725490196081</v>
      </c>
      <c r="AA20" s="14"/>
      <c r="AB20" s="14"/>
      <c r="AC20" s="14"/>
      <c r="AD20" s="14">
        <f>VLOOKUP(A:A,[3]TDSheet!$A:$T,20,0)</f>
        <v>42</v>
      </c>
      <c r="AE20" s="14">
        <f>VLOOKUP(A:A,[1]TDSheet!$A:$AF,32,0)</f>
        <v>112.2</v>
      </c>
      <c r="AF20" s="14">
        <f>VLOOKUP(A:A,[1]TDSheet!$A:$AG,33,0)</f>
        <v>83</v>
      </c>
      <c r="AG20" s="14">
        <f>VLOOKUP(A:A,[1]TDSheet!$A:$W,23,0)</f>
        <v>51</v>
      </c>
      <c r="AH20" s="14">
        <f>VLOOKUP(A:A,[4]TDSheet!$A:$D,4,0)</f>
        <v>72</v>
      </c>
      <c r="AI20" s="14">
        <f>VLOOKUP(A:A,[1]TDSheet!$A:$AI,35,0)</f>
        <v>0</v>
      </c>
      <c r="AJ20" s="14">
        <f t="shared" si="14"/>
        <v>0</v>
      </c>
      <c r="AK20" s="14"/>
      <c r="AL20" s="14"/>
    </row>
    <row r="21" spans="1:38" s="1" customFormat="1" ht="21.95" customHeight="1" outlineLevel="1" x14ac:dyDescent="0.2">
      <c r="A21" s="7" t="s">
        <v>24</v>
      </c>
      <c r="B21" s="7" t="s">
        <v>12</v>
      </c>
      <c r="C21" s="8">
        <v>269</v>
      </c>
      <c r="D21" s="8">
        <v>811</v>
      </c>
      <c r="E21" s="8">
        <v>419</v>
      </c>
      <c r="F21" s="8">
        <v>635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467</v>
      </c>
      <c r="K21" s="14">
        <f t="shared" si="10"/>
        <v>-48</v>
      </c>
      <c r="L21" s="14">
        <f>VLOOKUP(A:A,[1]TDSheet!$A:$O,15,0)</f>
        <v>80</v>
      </c>
      <c r="M21" s="14">
        <f>VLOOKUP(A:A,[1]TDSheet!$A:$X,24,0)</f>
        <v>100</v>
      </c>
      <c r="N21" s="14"/>
      <c r="O21" s="14">
        <v>100</v>
      </c>
      <c r="P21" s="14"/>
      <c r="Q21" s="14"/>
      <c r="R21" s="14"/>
      <c r="S21" s="14"/>
      <c r="T21" s="14"/>
      <c r="U21" s="14"/>
      <c r="V21" s="16"/>
      <c r="W21" s="14">
        <f t="shared" si="11"/>
        <v>83.8</v>
      </c>
      <c r="X21" s="16"/>
      <c r="Y21" s="18">
        <f t="shared" si="12"/>
        <v>10.918854415274463</v>
      </c>
      <c r="Z21" s="14">
        <f t="shared" si="13"/>
        <v>7.5775656324582341</v>
      </c>
      <c r="AA21" s="14"/>
      <c r="AB21" s="14"/>
      <c r="AC21" s="14"/>
      <c r="AD21" s="14">
        <f>VLOOKUP(A:A,[3]TDSheet!$A:$T,20,0)</f>
        <v>0</v>
      </c>
      <c r="AE21" s="14">
        <f>VLOOKUP(A:A,[1]TDSheet!$A:$AF,32,0)</f>
        <v>111.4</v>
      </c>
      <c r="AF21" s="14">
        <f>VLOOKUP(A:A,[1]TDSheet!$A:$AG,33,0)</f>
        <v>106.6</v>
      </c>
      <c r="AG21" s="14">
        <f>VLOOKUP(A:A,[1]TDSheet!$A:$W,23,0)</f>
        <v>119.2</v>
      </c>
      <c r="AH21" s="14">
        <f>VLOOKUP(A:A,[4]TDSheet!$A:$D,4,0)</f>
        <v>137</v>
      </c>
      <c r="AI21" s="14" t="str">
        <f>VLOOKUP(A:A,[1]TDSheet!$A:$AI,35,0)</f>
        <v>оконч</v>
      </c>
      <c r="AJ21" s="14">
        <f t="shared" si="14"/>
        <v>0</v>
      </c>
      <c r="AK21" s="14"/>
      <c r="AL21" s="14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256.09100000000001</v>
      </c>
      <c r="D22" s="8">
        <v>925.35599999999999</v>
      </c>
      <c r="E22" s="8">
        <v>403.69600000000003</v>
      </c>
      <c r="F22" s="8">
        <v>341.351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425.286</v>
      </c>
      <c r="K22" s="14">
        <f t="shared" si="10"/>
        <v>-21.589999999999975</v>
      </c>
      <c r="L22" s="14">
        <f>VLOOKUP(A:A,[1]TDSheet!$A:$O,15,0)</f>
        <v>0</v>
      </c>
      <c r="M22" s="14">
        <f>VLOOKUP(A:A,[1]TDSheet!$A:$X,24,0)</f>
        <v>200</v>
      </c>
      <c r="N22" s="14">
        <v>100</v>
      </c>
      <c r="O22" s="14">
        <v>100</v>
      </c>
      <c r="P22" s="14"/>
      <c r="Q22" s="14"/>
      <c r="R22" s="14"/>
      <c r="S22" s="14"/>
      <c r="T22" s="14"/>
      <c r="U22" s="14"/>
      <c r="V22" s="16"/>
      <c r="W22" s="14">
        <f t="shared" si="11"/>
        <v>80.739200000000011</v>
      </c>
      <c r="X22" s="16"/>
      <c r="Y22" s="18">
        <f t="shared" si="12"/>
        <v>9.1820454004993852</v>
      </c>
      <c r="Z22" s="14">
        <f t="shared" si="13"/>
        <v>4.227822420831516</v>
      </c>
      <c r="AA22" s="14"/>
      <c r="AB22" s="14"/>
      <c r="AC22" s="14"/>
      <c r="AD22" s="14">
        <f>VLOOKUP(A:A,[3]TDSheet!$A:$T,20,0)</f>
        <v>0</v>
      </c>
      <c r="AE22" s="14">
        <f>VLOOKUP(A:A,[1]TDSheet!$A:$AF,32,0)</f>
        <v>82.89</v>
      </c>
      <c r="AF22" s="14">
        <f>VLOOKUP(A:A,[1]TDSheet!$A:$AG,33,0)</f>
        <v>79.959199999999996</v>
      </c>
      <c r="AG22" s="14">
        <f>VLOOKUP(A:A,[1]TDSheet!$A:$W,23,0)</f>
        <v>81.238399999999999</v>
      </c>
      <c r="AH22" s="14">
        <f>VLOOKUP(A:A,[4]TDSheet!$A:$D,4,0)</f>
        <v>109.193</v>
      </c>
      <c r="AI22" s="14">
        <f>VLOOKUP(A:A,[1]TDSheet!$A:$AI,35,0)</f>
        <v>0</v>
      </c>
      <c r="AJ22" s="14">
        <f t="shared" si="14"/>
        <v>0</v>
      </c>
      <c r="AK22" s="14"/>
      <c r="AL22" s="14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3335.8969999999999</v>
      </c>
      <c r="D23" s="8">
        <v>7212.0640000000003</v>
      </c>
      <c r="E23" s="8">
        <v>4126.085</v>
      </c>
      <c r="F23" s="8">
        <v>6246.4530000000004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4317.4639999999999</v>
      </c>
      <c r="K23" s="14">
        <f t="shared" si="10"/>
        <v>-191.37899999999991</v>
      </c>
      <c r="L23" s="14">
        <f>VLOOKUP(A:A,[1]TDSheet!$A:$O,15,0)</f>
        <v>650</v>
      </c>
      <c r="M23" s="14">
        <f>VLOOKUP(A:A,[1]TDSheet!$A:$X,24,0)</f>
        <v>1500</v>
      </c>
      <c r="N23" s="14"/>
      <c r="O23" s="14">
        <v>1000</v>
      </c>
      <c r="P23" s="14"/>
      <c r="Q23" s="14"/>
      <c r="R23" s="14"/>
      <c r="S23" s="14"/>
      <c r="T23" s="14"/>
      <c r="U23" s="14"/>
      <c r="V23" s="16"/>
      <c r="W23" s="14">
        <f t="shared" si="11"/>
        <v>825.21699999999998</v>
      </c>
      <c r="X23" s="16">
        <v>500</v>
      </c>
      <c r="Y23" s="18">
        <f t="shared" si="12"/>
        <v>11.992546202998728</v>
      </c>
      <c r="Z23" s="14">
        <f t="shared" si="13"/>
        <v>7.5694671825713726</v>
      </c>
      <c r="AA23" s="14"/>
      <c r="AB23" s="14"/>
      <c r="AC23" s="14"/>
      <c r="AD23" s="14">
        <f>VLOOKUP(A:A,[3]TDSheet!$A:$T,20,0)</f>
        <v>0</v>
      </c>
      <c r="AE23" s="14">
        <f>VLOOKUP(A:A,[1]TDSheet!$A:$AF,32,0)</f>
        <v>890.58140000000003</v>
      </c>
      <c r="AF23" s="14">
        <f>VLOOKUP(A:A,[1]TDSheet!$A:$AG,33,0)</f>
        <v>845.43700000000013</v>
      </c>
      <c r="AG23" s="14">
        <f>VLOOKUP(A:A,[1]TDSheet!$A:$W,23,0)</f>
        <v>816.4864</v>
      </c>
      <c r="AH23" s="14">
        <f>VLOOKUP(A:A,[4]TDSheet!$A:$D,4,0)</f>
        <v>1126.3430000000001</v>
      </c>
      <c r="AI23" s="14" t="str">
        <f>VLOOKUP(A:A,[1]TDSheet!$A:$AI,35,0)</f>
        <v>мартяб</v>
      </c>
      <c r="AJ23" s="14">
        <f t="shared" si="14"/>
        <v>500</v>
      </c>
      <c r="AK23" s="14"/>
      <c r="AL23" s="14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152.465</v>
      </c>
      <c r="D24" s="8">
        <v>900.62300000000005</v>
      </c>
      <c r="E24" s="8">
        <v>308.38400000000001</v>
      </c>
      <c r="F24" s="8">
        <v>303.84100000000001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303.88799999999998</v>
      </c>
      <c r="K24" s="14">
        <f t="shared" si="10"/>
        <v>4.4960000000000377</v>
      </c>
      <c r="L24" s="14">
        <f>VLOOKUP(A:A,[1]TDSheet!$A:$O,15,0)</f>
        <v>0</v>
      </c>
      <c r="M24" s="14">
        <f>VLOOKUP(A:A,[1]TDSheet!$A:$X,24,0)</f>
        <v>150</v>
      </c>
      <c r="N24" s="14"/>
      <c r="O24" s="14">
        <v>100</v>
      </c>
      <c r="P24" s="14"/>
      <c r="Q24" s="14"/>
      <c r="R24" s="14"/>
      <c r="S24" s="14"/>
      <c r="T24" s="14"/>
      <c r="U24" s="14"/>
      <c r="V24" s="16"/>
      <c r="W24" s="14">
        <f t="shared" si="11"/>
        <v>61.6768</v>
      </c>
      <c r="X24" s="16"/>
      <c r="Y24" s="18">
        <f t="shared" si="12"/>
        <v>8.9797298173705506</v>
      </c>
      <c r="Z24" s="14">
        <f t="shared" si="13"/>
        <v>4.926341833558161</v>
      </c>
      <c r="AA24" s="14"/>
      <c r="AB24" s="14"/>
      <c r="AC24" s="14"/>
      <c r="AD24" s="14">
        <f>VLOOKUP(A:A,[3]TDSheet!$A:$T,20,0)</f>
        <v>0</v>
      </c>
      <c r="AE24" s="14">
        <f>VLOOKUP(A:A,[1]TDSheet!$A:$AF,32,0)</f>
        <v>66.926000000000002</v>
      </c>
      <c r="AF24" s="14">
        <f>VLOOKUP(A:A,[1]TDSheet!$A:$AG,33,0)</f>
        <v>52.078599999999994</v>
      </c>
      <c r="AG24" s="14">
        <f>VLOOKUP(A:A,[1]TDSheet!$A:$W,23,0)</f>
        <v>65.660600000000002</v>
      </c>
      <c r="AH24" s="14">
        <f>VLOOKUP(A:A,[4]TDSheet!$A:$D,4,0)</f>
        <v>72.899000000000001</v>
      </c>
      <c r="AI24" s="14">
        <f>VLOOKUP(A:A,[1]TDSheet!$A:$AI,35,0)</f>
        <v>0</v>
      </c>
      <c r="AJ24" s="14">
        <f t="shared" si="14"/>
        <v>0</v>
      </c>
      <c r="AK24" s="14"/>
      <c r="AL24" s="14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794.37400000000002</v>
      </c>
      <c r="D25" s="8">
        <v>1014.912</v>
      </c>
      <c r="E25" s="8">
        <v>1000.657</v>
      </c>
      <c r="F25" s="8">
        <v>778.726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1034.2950000000001</v>
      </c>
      <c r="K25" s="14">
        <f t="shared" si="10"/>
        <v>-33.638000000000034</v>
      </c>
      <c r="L25" s="14">
        <f>VLOOKUP(A:A,[1]TDSheet!$A:$O,15,0)</f>
        <v>500</v>
      </c>
      <c r="M25" s="14">
        <f>VLOOKUP(A:A,[1]TDSheet!$A:$X,24,0)</f>
        <v>300</v>
      </c>
      <c r="N25" s="14"/>
      <c r="O25" s="14">
        <v>300</v>
      </c>
      <c r="P25" s="14"/>
      <c r="Q25" s="14"/>
      <c r="R25" s="14"/>
      <c r="S25" s="14"/>
      <c r="T25" s="14"/>
      <c r="U25" s="14"/>
      <c r="V25" s="16"/>
      <c r="W25" s="14">
        <f t="shared" si="11"/>
        <v>200.13140000000001</v>
      </c>
      <c r="X25" s="16"/>
      <c r="Y25" s="18">
        <f t="shared" si="12"/>
        <v>9.3874624371787743</v>
      </c>
      <c r="Z25" s="14">
        <f t="shared" si="13"/>
        <v>3.8910735646680128</v>
      </c>
      <c r="AA25" s="14"/>
      <c r="AB25" s="14"/>
      <c r="AC25" s="14"/>
      <c r="AD25" s="14">
        <f>VLOOKUP(A:A,[3]TDSheet!$A:$T,20,0)</f>
        <v>0</v>
      </c>
      <c r="AE25" s="14">
        <f>VLOOKUP(A:A,[1]TDSheet!$A:$AF,32,0)</f>
        <v>198.59719999999999</v>
      </c>
      <c r="AF25" s="14">
        <f>VLOOKUP(A:A,[1]TDSheet!$A:$AG,33,0)</f>
        <v>176.4058</v>
      </c>
      <c r="AG25" s="14">
        <f>VLOOKUP(A:A,[1]TDSheet!$A:$W,23,0)</f>
        <v>209.71619999999999</v>
      </c>
      <c r="AH25" s="14">
        <f>VLOOKUP(A:A,[4]TDSheet!$A:$D,4,0)</f>
        <v>209.24299999999999</v>
      </c>
      <c r="AI25" s="14">
        <f>VLOOKUP(A:A,[1]TDSheet!$A:$AI,35,0)</f>
        <v>0</v>
      </c>
      <c r="AJ25" s="14">
        <f t="shared" si="14"/>
        <v>0</v>
      </c>
      <c r="AK25" s="14"/>
      <c r="AL25" s="14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355.69600000000003</v>
      </c>
      <c r="D26" s="8">
        <v>1531.133</v>
      </c>
      <c r="E26" s="8">
        <v>515.81799999999998</v>
      </c>
      <c r="F26" s="8">
        <v>530.09699999999998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507.505</v>
      </c>
      <c r="K26" s="14">
        <f t="shared" si="10"/>
        <v>8.3129999999999882</v>
      </c>
      <c r="L26" s="14">
        <f>VLOOKUP(A:A,[1]TDSheet!$A:$O,15,0)</f>
        <v>0</v>
      </c>
      <c r="M26" s="14">
        <f>VLOOKUP(A:A,[1]TDSheet!$A:$X,24,0)</f>
        <v>150</v>
      </c>
      <c r="N26" s="14">
        <v>80</v>
      </c>
      <c r="O26" s="14">
        <v>200</v>
      </c>
      <c r="P26" s="14"/>
      <c r="Q26" s="14"/>
      <c r="R26" s="14"/>
      <c r="S26" s="14"/>
      <c r="T26" s="14"/>
      <c r="U26" s="14"/>
      <c r="V26" s="16"/>
      <c r="W26" s="14">
        <f t="shared" si="11"/>
        <v>103.1636</v>
      </c>
      <c r="X26" s="16"/>
      <c r="Y26" s="18">
        <f t="shared" si="12"/>
        <v>9.3065480460162302</v>
      </c>
      <c r="Z26" s="14">
        <f t="shared" si="13"/>
        <v>5.138411222562997</v>
      </c>
      <c r="AA26" s="14"/>
      <c r="AB26" s="14"/>
      <c r="AC26" s="14"/>
      <c r="AD26" s="14">
        <f>VLOOKUP(A:A,[3]TDSheet!$A:$T,20,0)</f>
        <v>0</v>
      </c>
      <c r="AE26" s="14">
        <f>VLOOKUP(A:A,[1]TDSheet!$A:$AF,32,0)</f>
        <v>114.17819999999999</v>
      </c>
      <c r="AF26" s="14">
        <f>VLOOKUP(A:A,[1]TDSheet!$A:$AG,33,0)</f>
        <v>108.58160000000001</v>
      </c>
      <c r="AG26" s="14">
        <f>VLOOKUP(A:A,[1]TDSheet!$A:$W,23,0)</f>
        <v>102.05359999999999</v>
      </c>
      <c r="AH26" s="14">
        <f>VLOOKUP(A:A,[4]TDSheet!$A:$D,4,0)</f>
        <v>143.89699999999999</v>
      </c>
      <c r="AI26" s="14">
        <f>VLOOKUP(A:A,[1]TDSheet!$A:$AI,35,0)</f>
        <v>0</v>
      </c>
      <c r="AJ26" s="14">
        <f t="shared" si="14"/>
        <v>0</v>
      </c>
      <c r="AK26" s="14"/>
      <c r="AL26" s="14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175.59700000000001</v>
      </c>
      <c r="D27" s="8">
        <v>134.625</v>
      </c>
      <c r="E27" s="8">
        <v>171.19</v>
      </c>
      <c r="F27" s="8">
        <v>132.048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174.15899999999999</v>
      </c>
      <c r="K27" s="14">
        <f t="shared" si="10"/>
        <v>-2.9689999999999941</v>
      </c>
      <c r="L27" s="14">
        <f>VLOOKUP(A:A,[1]TDSheet!$A:$O,15,0)</f>
        <v>0</v>
      </c>
      <c r="M27" s="14">
        <f>VLOOKUP(A:A,[1]TDSheet!$A:$X,24,0)</f>
        <v>20</v>
      </c>
      <c r="N27" s="14">
        <v>80</v>
      </c>
      <c r="O27" s="14">
        <v>50</v>
      </c>
      <c r="P27" s="14"/>
      <c r="Q27" s="14"/>
      <c r="R27" s="14"/>
      <c r="S27" s="14"/>
      <c r="T27" s="14"/>
      <c r="U27" s="14"/>
      <c r="V27" s="16"/>
      <c r="W27" s="14">
        <f t="shared" si="11"/>
        <v>34.238</v>
      </c>
      <c r="X27" s="16"/>
      <c r="Y27" s="18">
        <f t="shared" si="12"/>
        <v>8.2378643612360545</v>
      </c>
      <c r="Z27" s="14">
        <f t="shared" si="13"/>
        <v>3.8567673345405691</v>
      </c>
      <c r="AA27" s="14"/>
      <c r="AB27" s="14"/>
      <c r="AC27" s="14"/>
      <c r="AD27" s="14">
        <f>VLOOKUP(A:A,[3]TDSheet!$A:$T,20,0)</f>
        <v>0</v>
      </c>
      <c r="AE27" s="14">
        <f>VLOOKUP(A:A,[1]TDSheet!$A:$AF,32,0)</f>
        <v>39.4818</v>
      </c>
      <c r="AF27" s="14">
        <f>VLOOKUP(A:A,[1]TDSheet!$A:$AG,33,0)</f>
        <v>36.874600000000001</v>
      </c>
      <c r="AG27" s="14">
        <f>VLOOKUP(A:A,[1]TDSheet!$A:$W,23,0)</f>
        <v>27.959199999999999</v>
      </c>
      <c r="AH27" s="14">
        <f>VLOOKUP(A:A,[4]TDSheet!$A:$D,4,0)</f>
        <v>60.237000000000002</v>
      </c>
      <c r="AI27" s="14">
        <f>VLOOKUP(A:A,[1]TDSheet!$A:$AI,35,0)</f>
        <v>0</v>
      </c>
      <c r="AJ27" s="14">
        <f t="shared" si="14"/>
        <v>0</v>
      </c>
      <c r="AK27" s="14"/>
      <c r="AL27" s="14"/>
    </row>
    <row r="28" spans="1:38" s="1" customFormat="1" ht="21.95" customHeight="1" outlineLevel="1" x14ac:dyDescent="0.2">
      <c r="A28" s="7" t="s">
        <v>31</v>
      </c>
      <c r="B28" s="7" t="s">
        <v>8</v>
      </c>
      <c r="C28" s="8">
        <v>121.72</v>
      </c>
      <c r="D28" s="8">
        <v>212.36199999999999</v>
      </c>
      <c r="E28" s="8">
        <v>171.48500000000001</v>
      </c>
      <c r="F28" s="8">
        <v>159.94200000000001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171.53700000000001</v>
      </c>
      <c r="K28" s="14">
        <f t="shared" si="10"/>
        <v>-5.1999999999992497E-2</v>
      </c>
      <c r="L28" s="14">
        <f>VLOOKUP(A:A,[1]TDSheet!$A:$O,15,0)</f>
        <v>0</v>
      </c>
      <c r="M28" s="14">
        <f>VLOOKUP(A:A,[1]TDSheet!$A:$X,24,0)</f>
        <v>0</v>
      </c>
      <c r="N28" s="14">
        <v>80</v>
      </c>
      <c r="O28" s="14">
        <v>50</v>
      </c>
      <c r="P28" s="14"/>
      <c r="Q28" s="14"/>
      <c r="R28" s="14"/>
      <c r="S28" s="14"/>
      <c r="T28" s="14"/>
      <c r="U28" s="14"/>
      <c r="V28" s="16"/>
      <c r="W28" s="14">
        <f t="shared" si="11"/>
        <v>34.297000000000004</v>
      </c>
      <c r="X28" s="16"/>
      <c r="Y28" s="18">
        <f t="shared" si="12"/>
        <v>8.4538589380995415</v>
      </c>
      <c r="Z28" s="14">
        <f t="shared" si="13"/>
        <v>4.6634399510161231</v>
      </c>
      <c r="AA28" s="14"/>
      <c r="AB28" s="14"/>
      <c r="AC28" s="14"/>
      <c r="AD28" s="14">
        <f>VLOOKUP(A:A,[3]TDSheet!$A:$T,20,0)</f>
        <v>0</v>
      </c>
      <c r="AE28" s="14">
        <f>VLOOKUP(A:A,[1]TDSheet!$A:$AF,32,0)</f>
        <v>34.625399999999999</v>
      </c>
      <c r="AF28" s="14">
        <f>VLOOKUP(A:A,[1]TDSheet!$A:$AG,33,0)</f>
        <v>36.417200000000001</v>
      </c>
      <c r="AG28" s="14">
        <f>VLOOKUP(A:A,[1]TDSheet!$A:$W,23,0)</f>
        <v>27.391399999999997</v>
      </c>
      <c r="AH28" s="14">
        <f>VLOOKUP(A:A,[4]TDSheet!$A:$D,4,0)</f>
        <v>46.87</v>
      </c>
      <c r="AI28" s="14">
        <f>VLOOKUP(A:A,[1]TDSheet!$A:$AI,35,0)</f>
        <v>0</v>
      </c>
      <c r="AJ28" s="14">
        <f t="shared" si="14"/>
        <v>0</v>
      </c>
      <c r="AK28" s="14"/>
      <c r="AL28" s="14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378.19099999999997</v>
      </c>
      <c r="D29" s="8">
        <v>401.75299999999999</v>
      </c>
      <c r="E29" s="8">
        <v>412.08300000000003</v>
      </c>
      <c r="F29" s="8">
        <v>356.48599999999999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420.11</v>
      </c>
      <c r="K29" s="14">
        <f t="shared" si="10"/>
        <v>-8.0269999999999868</v>
      </c>
      <c r="L29" s="14">
        <f>VLOOKUP(A:A,[1]TDSheet!$A:$O,15,0)</f>
        <v>0</v>
      </c>
      <c r="M29" s="14">
        <f>VLOOKUP(A:A,[1]TDSheet!$A:$X,24,0)</f>
        <v>80</v>
      </c>
      <c r="N29" s="14">
        <v>150</v>
      </c>
      <c r="O29" s="14">
        <v>120</v>
      </c>
      <c r="P29" s="14"/>
      <c r="Q29" s="14"/>
      <c r="R29" s="14"/>
      <c r="S29" s="14"/>
      <c r="T29" s="14"/>
      <c r="U29" s="14"/>
      <c r="V29" s="16"/>
      <c r="W29" s="14">
        <f t="shared" si="11"/>
        <v>82.416600000000003</v>
      </c>
      <c r="X29" s="16"/>
      <c r="Y29" s="18">
        <f t="shared" si="12"/>
        <v>8.5721323131505063</v>
      </c>
      <c r="Z29" s="14">
        <f t="shared" si="13"/>
        <v>4.325415025613772</v>
      </c>
      <c r="AA29" s="14"/>
      <c r="AB29" s="14"/>
      <c r="AC29" s="14"/>
      <c r="AD29" s="14">
        <f>VLOOKUP(A:A,[3]TDSheet!$A:$T,20,0)</f>
        <v>0</v>
      </c>
      <c r="AE29" s="14">
        <f>VLOOKUP(A:A,[1]TDSheet!$A:$AF,32,0)</f>
        <v>84.138000000000005</v>
      </c>
      <c r="AF29" s="14">
        <f>VLOOKUP(A:A,[1]TDSheet!$A:$AG,33,0)</f>
        <v>91.228200000000001</v>
      </c>
      <c r="AG29" s="14">
        <f>VLOOKUP(A:A,[1]TDSheet!$A:$W,23,0)</f>
        <v>71.690399999999997</v>
      </c>
      <c r="AH29" s="14">
        <f>VLOOKUP(A:A,[4]TDSheet!$A:$D,4,0)</f>
        <v>106.76300000000001</v>
      </c>
      <c r="AI29" s="14">
        <f>VLOOKUP(A:A,[1]TDSheet!$A:$AI,35,0)</f>
        <v>0</v>
      </c>
      <c r="AJ29" s="14">
        <f t="shared" si="14"/>
        <v>0</v>
      </c>
      <c r="AK29" s="14"/>
      <c r="AL29" s="14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85.179000000000002</v>
      </c>
      <c r="D30" s="8">
        <v>556.91300000000001</v>
      </c>
      <c r="E30" s="8">
        <v>142.76599999999999</v>
      </c>
      <c r="F30" s="8">
        <v>32.688000000000002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149.34299999999999</v>
      </c>
      <c r="K30" s="14">
        <f t="shared" si="10"/>
        <v>-6.5769999999999982</v>
      </c>
      <c r="L30" s="14">
        <f>VLOOKUP(A:A,[1]TDSheet!$A:$O,15,0)</f>
        <v>0</v>
      </c>
      <c r="M30" s="14">
        <f>VLOOKUP(A:A,[1]TDSheet!$A:$X,24,0)</f>
        <v>50</v>
      </c>
      <c r="N30" s="14">
        <v>60</v>
      </c>
      <c r="O30" s="14">
        <v>60</v>
      </c>
      <c r="P30" s="14"/>
      <c r="Q30" s="14"/>
      <c r="R30" s="14"/>
      <c r="S30" s="14"/>
      <c r="T30" s="14"/>
      <c r="U30" s="14"/>
      <c r="V30" s="16"/>
      <c r="W30" s="14">
        <f t="shared" si="11"/>
        <v>28.553199999999997</v>
      </c>
      <c r="X30" s="16"/>
      <c r="Y30" s="18">
        <f t="shared" si="12"/>
        <v>7.0986089124861662</v>
      </c>
      <c r="Z30" s="14">
        <f t="shared" si="13"/>
        <v>1.1448103890282002</v>
      </c>
      <c r="AA30" s="14"/>
      <c r="AB30" s="14"/>
      <c r="AC30" s="14"/>
      <c r="AD30" s="14">
        <f>VLOOKUP(A:A,[3]TDSheet!$A:$T,20,0)</f>
        <v>0</v>
      </c>
      <c r="AE30" s="14">
        <f>VLOOKUP(A:A,[1]TDSheet!$A:$AF,32,0)</f>
        <v>27.638799999999996</v>
      </c>
      <c r="AF30" s="14">
        <f>VLOOKUP(A:A,[1]TDSheet!$A:$AG,33,0)</f>
        <v>25.5002</v>
      </c>
      <c r="AG30" s="14">
        <f>VLOOKUP(A:A,[1]TDSheet!$A:$W,23,0)</f>
        <v>20.948599999999999</v>
      </c>
      <c r="AH30" s="14">
        <f>VLOOKUP(A:A,[4]TDSheet!$A:$D,4,0)</f>
        <v>63.808999999999997</v>
      </c>
      <c r="AI30" s="14">
        <f>VLOOKUP(A:A,[1]TDSheet!$A:$AI,35,0)</f>
        <v>0</v>
      </c>
      <c r="AJ30" s="14">
        <f t="shared" si="14"/>
        <v>0</v>
      </c>
      <c r="AK30" s="14"/>
      <c r="AL30" s="14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55.061</v>
      </c>
      <c r="D31" s="8">
        <v>186.61699999999999</v>
      </c>
      <c r="E31" s="8">
        <v>108.998</v>
      </c>
      <c r="F31" s="8">
        <v>38.655999999999999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157.625</v>
      </c>
      <c r="K31" s="14">
        <f t="shared" si="10"/>
        <v>-48.626999999999995</v>
      </c>
      <c r="L31" s="14">
        <f>VLOOKUP(A:A,[1]TDSheet!$A:$O,15,0)</f>
        <v>30</v>
      </c>
      <c r="M31" s="14">
        <f>VLOOKUP(A:A,[1]TDSheet!$A:$X,24,0)</f>
        <v>20</v>
      </c>
      <c r="N31" s="14">
        <v>40</v>
      </c>
      <c r="O31" s="14">
        <v>30</v>
      </c>
      <c r="P31" s="14"/>
      <c r="Q31" s="14"/>
      <c r="R31" s="14"/>
      <c r="S31" s="14"/>
      <c r="T31" s="14"/>
      <c r="U31" s="14"/>
      <c r="V31" s="16"/>
      <c r="W31" s="14">
        <f t="shared" si="11"/>
        <v>21.799600000000002</v>
      </c>
      <c r="X31" s="16"/>
      <c r="Y31" s="18">
        <f t="shared" si="12"/>
        <v>7.2779317051689016</v>
      </c>
      <c r="Z31" s="14">
        <f t="shared" si="13"/>
        <v>1.7732435457531328</v>
      </c>
      <c r="AA31" s="14"/>
      <c r="AB31" s="14"/>
      <c r="AC31" s="14"/>
      <c r="AD31" s="14">
        <f>VLOOKUP(A:A,[3]TDSheet!$A:$T,20,0)</f>
        <v>0</v>
      </c>
      <c r="AE31" s="14">
        <f>VLOOKUP(A:A,[1]TDSheet!$A:$AF,32,0)</f>
        <v>27.1676</v>
      </c>
      <c r="AF31" s="14">
        <f>VLOOKUP(A:A,[1]TDSheet!$A:$AG,33,0)</f>
        <v>15.894200000000001</v>
      </c>
      <c r="AG31" s="14">
        <f>VLOOKUP(A:A,[1]TDSheet!$A:$W,23,0)</f>
        <v>16.863999999999997</v>
      </c>
      <c r="AH31" s="14">
        <f>VLOOKUP(A:A,[4]TDSheet!$A:$D,4,0)</f>
        <v>34.198</v>
      </c>
      <c r="AI31" s="14" t="str">
        <f>VLOOKUP(A:A,[1]TDSheet!$A:$AI,35,0)</f>
        <v>увел</v>
      </c>
      <c r="AJ31" s="14">
        <f t="shared" si="14"/>
        <v>0</v>
      </c>
      <c r="AK31" s="14"/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451.23399999999998</v>
      </c>
      <c r="D32" s="8">
        <v>1059.2329999999999</v>
      </c>
      <c r="E32" s="8">
        <v>1075.3679999999999</v>
      </c>
      <c r="F32" s="8">
        <v>401.66399999999999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1112.434</v>
      </c>
      <c r="K32" s="14">
        <f t="shared" si="10"/>
        <v>-37.066000000000031</v>
      </c>
      <c r="L32" s="14">
        <f>VLOOKUP(A:A,[1]TDSheet!$A:$O,15,0)</f>
        <v>0</v>
      </c>
      <c r="M32" s="14">
        <f>VLOOKUP(A:A,[1]TDSheet!$A:$X,24,0)</f>
        <v>300</v>
      </c>
      <c r="N32" s="14">
        <v>400</v>
      </c>
      <c r="O32" s="14">
        <v>400</v>
      </c>
      <c r="P32" s="14"/>
      <c r="Q32" s="14"/>
      <c r="R32" s="14"/>
      <c r="S32" s="14"/>
      <c r="T32" s="14"/>
      <c r="U32" s="14"/>
      <c r="V32" s="16"/>
      <c r="W32" s="14">
        <f t="shared" si="11"/>
        <v>215.0736</v>
      </c>
      <c r="X32" s="16"/>
      <c r="Y32" s="18">
        <f t="shared" si="12"/>
        <v>6.9820935716889476</v>
      </c>
      <c r="Z32" s="14">
        <f t="shared" si="13"/>
        <v>1.8675653357734283</v>
      </c>
      <c r="AA32" s="14"/>
      <c r="AB32" s="14"/>
      <c r="AC32" s="14"/>
      <c r="AD32" s="14">
        <f>VLOOKUP(A:A,[3]TDSheet!$A:$T,20,0)</f>
        <v>0</v>
      </c>
      <c r="AE32" s="14">
        <f>VLOOKUP(A:A,[1]TDSheet!$A:$AF,32,0)</f>
        <v>196.8886</v>
      </c>
      <c r="AF32" s="14">
        <f>VLOOKUP(A:A,[1]TDSheet!$A:$AG,33,0)</f>
        <v>197.6454</v>
      </c>
      <c r="AG32" s="14">
        <f>VLOOKUP(A:A,[1]TDSheet!$A:$W,23,0)</f>
        <v>183.3938</v>
      </c>
      <c r="AH32" s="14">
        <f>VLOOKUP(A:A,[4]TDSheet!$A:$D,4,0)</f>
        <v>306.339</v>
      </c>
      <c r="AI32" s="14">
        <f>VLOOKUP(A:A,[1]TDSheet!$A:$AI,35,0)</f>
        <v>0</v>
      </c>
      <c r="AJ32" s="14">
        <f t="shared" si="14"/>
        <v>0</v>
      </c>
      <c r="AK32" s="14"/>
      <c r="AL32" s="14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98.867000000000004</v>
      </c>
      <c r="D33" s="8">
        <v>61.457999999999998</v>
      </c>
      <c r="E33" s="8">
        <v>89.98</v>
      </c>
      <c r="F33" s="8">
        <v>22.806000000000001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107.35599999999999</v>
      </c>
      <c r="K33" s="14">
        <f t="shared" si="10"/>
        <v>-17.375999999999991</v>
      </c>
      <c r="L33" s="14">
        <f>VLOOKUP(A:A,[1]TDSheet!$A:$O,15,0)</f>
        <v>0</v>
      </c>
      <c r="M33" s="14">
        <f>VLOOKUP(A:A,[1]TDSheet!$A:$X,24,0)</f>
        <v>70</v>
      </c>
      <c r="N33" s="14">
        <v>30</v>
      </c>
      <c r="O33" s="14">
        <v>30</v>
      </c>
      <c r="P33" s="14"/>
      <c r="Q33" s="14"/>
      <c r="R33" s="14"/>
      <c r="S33" s="14"/>
      <c r="T33" s="14"/>
      <c r="U33" s="14"/>
      <c r="V33" s="16"/>
      <c r="W33" s="14">
        <f t="shared" si="11"/>
        <v>17.996000000000002</v>
      </c>
      <c r="X33" s="16"/>
      <c r="Y33" s="18">
        <f t="shared" si="12"/>
        <v>8.4911091353634127</v>
      </c>
      <c r="Z33" s="14">
        <f t="shared" si="13"/>
        <v>1.2672816181373638</v>
      </c>
      <c r="AA33" s="14"/>
      <c r="AB33" s="14"/>
      <c r="AC33" s="14"/>
      <c r="AD33" s="14">
        <f>VLOOKUP(A:A,[3]TDSheet!$A:$T,20,0)</f>
        <v>0</v>
      </c>
      <c r="AE33" s="14">
        <f>VLOOKUP(A:A,[1]TDSheet!$A:$AF,32,0)</f>
        <v>10.2348</v>
      </c>
      <c r="AF33" s="14">
        <f>VLOOKUP(A:A,[1]TDSheet!$A:$AG,33,0)</f>
        <v>15.1106</v>
      </c>
      <c r="AG33" s="14">
        <f>VLOOKUP(A:A,[1]TDSheet!$A:$W,23,0)</f>
        <v>14.400200000000002</v>
      </c>
      <c r="AH33" s="14">
        <f>VLOOKUP(A:A,[4]TDSheet!$A:$D,4,0)</f>
        <v>19.361999999999998</v>
      </c>
      <c r="AI33" s="14">
        <f>VLOOKUP(A:A,[1]TDSheet!$A:$AI,35,0)</f>
        <v>0</v>
      </c>
      <c r="AJ33" s="14">
        <f t="shared" si="14"/>
        <v>0</v>
      </c>
      <c r="AK33" s="14"/>
      <c r="AL33" s="14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49.96</v>
      </c>
      <c r="D34" s="8">
        <v>167.363</v>
      </c>
      <c r="E34" s="8">
        <v>148.79300000000001</v>
      </c>
      <c r="F34" s="8">
        <v>67.230999999999995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151.804</v>
      </c>
      <c r="K34" s="14">
        <f t="shared" si="10"/>
        <v>-3.0109999999999957</v>
      </c>
      <c r="L34" s="14">
        <f>VLOOKUP(A:A,[1]TDSheet!$A:$O,15,0)</f>
        <v>0</v>
      </c>
      <c r="M34" s="14">
        <f>VLOOKUP(A:A,[1]TDSheet!$A:$X,24,0)</f>
        <v>90</v>
      </c>
      <c r="N34" s="14">
        <v>40</v>
      </c>
      <c r="O34" s="14">
        <v>50</v>
      </c>
      <c r="P34" s="14"/>
      <c r="Q34" s="14"/>
      <c r="R34" s="14"/>
      <c r="S34" s="14"/>
      <c r="T34" s="14"/>
      <c r="U34" s="14"/>
      <c r="V34" s="16"/>
      <c r="W34" s="14">
        <f t="shared" si="11"/>
        <v>29.758600000000001</v>
      </c>
      <c r="X34" s="16"/>
      <c r="Y34" s="18">
        <f t="shared" si="12"/>
        <v>8.3078841074512901</v>
      </c>
      <c r="Z34" s="14">
        <f t="shared" si="13"/>
        <v>2.2592124629518859</v>
      </c>
      <c r="AA34" s="14"/>
      <c r="AB34" s="14"/>
      <c r="AC34" s="14"/>
      <c r="AD34" s="14">
        <f>VLOOKUP(A:A,[3]TDSheet!$A:$T,20,0)</f>
        <v>0</v>
      </c>
      <c r="AE34" s="14">
        <f>VLOOKUP(A:A,[1]TDSheet!$A:$AF,32,0)</f>
        <v>19.4924</v>
      </c>
      <c r="AF34" s="14">
        <f>VLOOKUP(A:A,[1]TDSheet!$A:$AG,33,0)</f>
        <v>21.780799999999999</v>
      </c>
      <c r="AG34" s="14">
        <f>VLOOKUP(A:A,[1]TDSheet!$A:$W,23,0)</f>
        <v>23.898599999999998</v>
      </c>
      <c r="AH34" s="14">
        <f>VLOOKUP(A:A,[4]TDSheet!$A:$D,4,0)</f>
        <v>32.204000000000001</v>
      </c>
      <c r="AI34" s="14">
        <f>VLOOKUP(A:A,[1]TDSheet!$A:$AI,35,0)</f>
        <v>0</v>
      </c>
      <c r="AJ34" s="14">
        <f t="shared" si="14"/>
        <v>0</v>
      </c>
      <c r="AK34" s="14"/>
      <c r="AL34" s="14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103.184</v>
      </c>
      <c r="D35" s="8">
        <v>17.276</v>
      </c>
      <c r="E35" s="8">
        <v>33.581000000000003</v>
      </c>
      <c r="F35" s="8">
        <v>86.879000000000005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121.107</v>
      </c>
      <c r="K35" s="14">
        <f t="shared" si="10"/>
        <v>-87.525999999999996</v>
      </c>
      <c r="L35" s="14">
        <f>VLOOKUP(A:A,[1]TDSheet!$A:$O,15,0)</f>
        <v>0</v>
      </c>
      <c r="M35" s="14">
        <f>VLOOKUP(A:A,[1]TDSheet!$A:$X,24,0)</f>
        <v>30</v>
      </c>
      <c r="N35" s="14"/>
      <c r="O35" s="14">
        <v>30</v>
      </c>
      <c r="P35" s="14"/>
      <c r="Q35" s="14"/>
      <c r="R35" s="14"/>
      <c r="S35" s="14"/>
      <c r="T35" s="14"/>
      <c r="U35" s="14"/>
      <c r="V35" s="16"/>
      <c r="W35" s="14">
        <f t="shared" si="11"/>
        <v>6.7162000000000006</v>
      </c>
      <c r="X35" s="16"/>
      <c r="Y35" s="18">
        <f t="shared" si="12"/>
        <v>21.869360650367767</v>
      </c>
      <c r="Z35" s="14">
        <f t="shared" si="13"/>
        <v>12.935737470593489</v>
      </c>
      <c r="AA35" s="14"/>
      <c r="AB35" s="14"/>
      <c r="AC35" s="14"/>
      <c r="AD35" s="14">
        <f>VLOOKUP(A:A,[3]TDSheet!$A:$T,20,0)</f>
        <v>0</v>
      </c>
      <c r="AE35" s="14">
        <f>VLOOKUP(A:A,[1]TDSheet!$A:$AF,32,0)</f>
        <v>11.029</v>
      </c>
      <c r="AF35" s="14">
        <f>VLOOKUP(A:A,[1]TDSheet!$A:$AG,33,0)</f>
        <v>13.180199999999999</v>
      </c>
      <c r="AG35" s="14">
        <f>VLOOKUP(A:A,[1]TDSheet!$A:$W,23,0)</f>
        <v>8.07</v>
      </c>
      <c r="AH35" s="14">
        <f>VLOOKUP(A:A,[4]TDSheet!$A:$D,4,0)</f>
        <v>12.106</v>
      </c>
      <c r="AI35" s="22" t="str">
        <f>VLOOKUP(A:A,[1]TDSheet!$A:$AI,35,0)</f>
        <v>склад</v>
      </c>
      <c r="AJ35" s="14">
        <f t="shared" si="14"/>
        <v>0</v>
      </c>
      <c r="AK35" s="14"/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33.225000000000001</v>
      </c>
      <c r="D36" s="8">
        <v>11.712</v>
      </c>
      <c r="E36" s="8">
        <v>15.401999999999999</v>
      </c>
      <c r="F36" s="8">
        <v>28.629000000000001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46.506</v>
      </c>
      <c r="K36" s="14">
        <f t="shared" si="10"/>
        <v>-31.103999999999999</v>
      </c>
      <c r="L36" s="14">
        <f>VLOOKUP(A:A,[1]TDSheet!$A:$O,15,0)</f>
        <v>0</v>
      </c>
      <c r="M36" s="14">
        <f>VLOOKUP(A:A,[1]TDSheet!$A:$X,24,0)</f>
        <v>10</v>
      </c>
      <c r="N36" s="14"/>
      <c r="O36" s="14"/>
      <c r="P36" s="14"/>
      <c r="Q36" s="14"/>
      <c r="R36" s="14"/>
      <c r="S36" s="14"/>
      <c r="T36" s="14"/>
      <c r="U36" s="14"/>
      <c r="V36" s="16"/>
      <c r="W36" s="14">
        <f t="shared" si="11"/>
        <v>3.0804</v>
      </c>
      <c r="X36" s="16"/>
      <c r="Y36" s="18">
        <f t="shared" si="12"/>
        <v>12.540254512400988</v>
      </c>
      <c r="Z36" s="14">
        <f t="shared" si="13"/>
        <v>9.2939228671601093</v>
      </c>
      <c r="AA36" s="14"/>
      <c r="AB36" s="14"/>
      <c r="AC36" s="14"/>
      <c r="AD36" s="14">
        <f>VLOOKUP(A:A,[3]TDSheet!$A:$T,20,0)</f>
        <v>0</v>
      </c>
      <c r="AE36" s="14">
        <f>VLOOKUP(A:A,[1]TDSheet!$A:$AF,32,0)</f>
        <v>7.0842000000000001</v>
      </c>
      <c r="AF36" s="14">
        <f>VLOOKUP(A:A,[1]TDSheet!$A:$AG,33,0)</f>
        <v>5.2548000000000004</v>
      </c>
      <c r="AG36" s="14">
        <f>VLOOKUP(A:A,[1]TDSheet!$A:$W,23,0)</f>
        <v>3.2545999999999999</v>
      </c>
      <c r="AH36" s="14">
        <f>VLOOKUP(A:A,[4]TDSheet!$A:$D,4,0)</f>
        <v>2.718</v>
      </c>
      <c r="AI36" s="14" t="str">
        <f>VLOOKUP(A:A,[1]TDSheet!$A:$AI,35,0)</f>
        <v>склад</v>
      </c>
      <c r="AJ36" s="14">
        <f t="shared" si="14"/>
        <v>0</v>
      </c>
      <c r="AK36" s="14"/>
      <c r="AL36" s="14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10.96</v>
      </c>
      <c r="D37" s="8">
        <v>5.0259999999999998</v>
      </c>
      <c r="E37" s="8">
        <v>1.4390000000000001</v>
      </c>
      <c r="F37" s="8">
        <v>12.393000000000001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53.1</v>
      </c>
      <c r="K37" s="14">
        <f t="shared" si="10"/>
        <v>-51.661000000000001</v>
      </c>
      <c r="L37" s="14">
        <f>VLOOKUP(A:A,[1]TDSheet!$A:$O,15,0)</f>
        <v>0</v>
      </c>
      <c r="M37" s="14">
        <f>VLOOKUP(A:A,[1]TDSheet!$A:$X,24,0)</f>
        <v>10</v>
      </c>
      <c r="N37" s="14"/>
      <c r="O37" s="14"/>
      <c r="P37" s="14"/>
      <c r="Q37" s="14"/>
      <c r="R37" s="14"/>
      <c r="S37" s="14"/>
      <c r="T37" s="14"/>
      <c r="U37" s="14"/>
      <c r="V37" s="16"/>
      <c r="W37" s="14">
        <f t="shared" si="11"/>
        <v>0.2878</v>
      </c>
      <c r="X37" s="16"/>
      <c r="Y37" s="18">
        <f t="shared" si="12"/>
        <v>77.807505211952744</v>
      </c>
      <c r="Z37" s="14">
        <f t="shared" si="13"/>
        <v>43.061153578874219</v>
      </c>
      <c r="AA37" s="14"/>
      <c r="AB37" s="14"/>
      <c r="AC37" s="14"/>
      <c r="AD37" s="14">
        <f>VLOOKUP(A:A,[3]TDSheet!$A:$T,20,0)</f>
        <v>0</v>
      </c>
      <c r="AE37" s="14">
        <f>VLOOKUP(A:A,[1]TDSheet!$A:$AF,32,0)</f>
        <v>9.1864000000000008</v>
      </c>
      <c r="AF37" s="14">
        <f>VLOOKUP(A:A,[1]TDSheet!$A:$AG,33,0)</f>
        <v>6.3945999999999996</v>
      </c>
      <c r="AG37" s="14">
        <f>VLOOKUP(A:A,[1]TDSheet!$A:$W,23,0)</f>
        <v>0.43079999999999996</v>
      </c>
      <c r="AH37" s="14">
        <v>0</v>
      </c>
      <c r="AI37" s="14" t="str">
        <f>VLOOKUP(A:A,[1]TDSheet!$A:$AI,35,0)</f>
        <v>склад</v>
      </c>
      <c r="AJ37" s="14">
        <f t="shared" si="14"/>
        <v>0</v>
      </c>
      <c r="AK37" s="14"/>
      <c r="AL37" s="14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44.468000000000004</v>
      </c>
      <c r="D38" s="8">
        <v>47.110999999999997</v>
      </c>
      <c r="E38" s="8">
        <v>32.503999999999998</v>
      </c>
      <c r="F38" s="8">
        <v>56.344999999999999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71.403999999999996</v>
      </c>
      <c r="K38" s="14">
        <f t="shared" si="10"/>
        <v>-38.9</v>
      </c>
      <c r="L38" s="14">
        <f>VLOOKUP(A:A,[1]TDSheet!$A:$O,15,0)</f>
        <v>0</v>
      </c>
      <c r="M38" s="14">
        <f>VLOOKUP(A:A,[1]TDSheet!$A:$X,24,0)</f>
        <v>0</v>
      </c>
      <c r="N38" s="14"/>
      <c r="O38" s="14"/>
      <c r="P38" s="14"/>
      <c r="Q38" s="14"/>
      <c r="R38" s="14"/>
      <c r="S38" s="14"/>
      <c r="T38" s="14"/>
      <c r="U38" s="14"/>
      <c r="V38" s="16"/>
      <c r="W38" s="14">
        <f t="shared" si="11"/>
        <v>6.5007999999999999</v>
      </c>
      <c r="X38" s="16"/>
      <c r="Y38" s="18">
        <f t="shared" si="12"/>
        <v>8.6673947821806543</v>
      </c>
      <c r="Z38" s="14">
        <f t="shared" si="13"/>
        <v>8.6673947821806543</v>
      </c>
      <c r="AA38" s="14"/>
      <c r="AB38" s="14"/>
      <c r="AC38" s="14"/>
      <c r="AD38" s="14">
        <f>VLOOKUP(A:A,[3]TDSheet!$A:$T,20,0)</f>
        <v>0</v>
      </c>
      <c r="AE38" s="14">
        <f>VLOOKUP(A:A,[1]TDSheet!$A:$AF,32,0)</f>
        <v>9.2989999999999995</v>
      </c>
      <c r="AF38" s="14">
        <f>VLOOKUP(A:A,[1]TDSheet!$A:$AG,33,0)</f>
        <v>7.0609999999999999</v>
      </c>
      <c r="AG38" s="14">
        <f>VLOOKUP(A:A,[1]TDSheet!$A:$W,23,0)</f>
        <v>5.46</v>
      </c>
      <c r="AH38" s="14">
        <f>VLOOKUP(A:A,[4]TDSheet!$A:$D,4,0)</f>
        <v>9.9740000000000002</v>
      </c>
      <c r="AI38" s="14" t="str">
        <f>VLOOKUP(A:A,[1]TDSheet!$A:$AI,35,0)</f>
        <v>склад</v>
      </c>
      <c r="AJ38" s="14">
        <f t="shared" si="14"/>
        <v>0</v>
      </c>
      <c r="AK38" s="14"/>
      <c r="AL38" s="14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895</v>
      </c>
      <c r="D39" s="8">
        <v>3119</v>
      </c>
      <c r="E39" s="19">
        <v>1174</v>
      </c>
      <c r="F39" s="19">
        <v>1631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968</v>
      </c>
      <c r="K39" s="14">
        <f t="shared" si="10"/>
        <v>206</v>
      </c>
      <c r="L39" s="14">
        <f>VLOOKUP(A:A,[1]TDSheet!$A:$O,15,0)</f>
        <v>0</v>
      </c>
      <c r="M39" s="14">
        <f>VLOOKUP(A:A,[1]TDSheet!$A:$X,24,0)</f>
        <v>1000</v>
      </c>
      <c r="N39" s="14"/>
      <c r="O39" s="14">
        <v>500</v>
      </c>
      <c r="P39" s="14"/>
      <c r="Q39" s="14"/>
      <c r="R39" s="14"/>
      <c r="S39" s="14"/>
      <c r="T39" s="14"/>
      <c r="U39" s="14"/>
      <c r="V39" s="16"/>
      <c r="W39" s="14">
        <f t="shared" si="11"/>
        <v>234.8</v>
      </c>
      <c r="X39" s="16">
        <v>200</v>
      </c>
      <c r="Y39" s="18">
        <f t="shared" si="12"/>
        <v>14.186541737649062</v>
      </c>
      <c r="Z39" s="14">
        <f t="shared" si="13"/>
        <v>6.9463373083475295</v>
      </c>
      <c r="AA39" s="14"/>
      <c r="AB39" s="14"/>
      <c r="AC39" s="14"/>
      <c r="AD39" s="14">
        <f>VLOOKUP(A:A,[3]TDSheet!$A:$T,20,0)</f>
        <v>0</v>
      </c>
      <c r="AE39" s="14">
        <f>VLOOKUP(A:A,[1]TDSheet!$A:$AF,32,0)</f>
        <v>194.2</v>
      </c>
      <c r="AF39" s="14">
        <f>VLOOKUP(A:A,[1]TDSheet!$A:$AG,33,0)</f>
        <v>177.4</v>
      </c>
      <c r="AG39" s="14">
        <f>VLOOKUP(A:A,[1]TDSheet!$A:$W,23,0)</f>
        <v>188.4</v>
      </c>
      <c r="AH39" s="20">
        <v>375</v>
      </c>
      <c r="AI39" s="14" t="str">
        <f>VLOOKUP(A:A,[1]TDSheet!$A:$AI,35,0)</f>
        <v>мартяб</v>
      </c>
      <c r="AJ39" s="14">
        <f t="shared" si="14"/>
        <v>70</v>
      </c>
      <c r="AK39" s="14"/>
      <c r="AL39" s="14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1692</v>
      </c>
      <c r="D40" s="8">
        <v>3531</v>
      </c>
      <c r="E40" s="8">
        <v>3255</v>
      </c>
      <c r="F40" s="8">
        <v>1879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3374</v>
      </c>
      <c r="K40" s="14">
        <f t="shared" si="10"/>
        <v>-119</v>
      </c>
      <c r="L40" s="14">
        <f>VLOOKUP(A:A,[1]TDSheet!$A:$O,15,0)</f>
        <v>200</v>
      </c>
      <c r="M40" s="14">
        <f>VLOOKUP(A:A,[1]TDSheet!$A:$X,24,0)</f>
        <v>1100</v>
      </c>
      <c r="N40" s="14">
        <v>600</v>
      </c>
      <c r="O40" s="14">
        <v>800</v>
      </c>
      <c r="P40" s="14"/>
      <c r="Q40" s="14"/>
      <c r="R40" s="14"/>
      <c r="S40" s="14"/>
      <c r="T40" s="14"/>
      <c r="U40" s="14"/>
      <c r="V40" s="16"/>
      <c r="W40" s="14">
        <f t="shared" si="11"/>
        <v>532.20000000000005</v>
      </c>
      <c r="X40" s="16"/>
      <c r="Y40" s="18">
        <f t="shared" si="12"/>
        <v>8.6039083051484404</v>
      </c>
      <c r="Z40" s="14">
        <f t="shared" si="13"/>
        <v>3.5306275836151819</v>
      </c>
      <c r="AA40" s="14"/>
      <c r="AB40" s="14"/>
      <c r="AC40" s="14"/>
      <c r="AD40" s="14">
        <f>VLOOKUP(A:A,[3]TDSheet!$A:$T,20,0)</f>
        <v>594</v>
      </c>
      <c r="AE40" s="14">
        <f>VLOOKUP(A:A,[1]TDSheet!$A:$AF,32,0)</f>
        <v>520.6</v>
      </c>
      <c r="AF40" s="14">
        <f>VLOOKUP(A:A,[1]TDSheet!$A:$AG,33,0)</f>
        <v>494</v>
      </c>
      <c r="AG40" s="14">
        <f>VLOOKUP(A:A,[1]TDSheet!$A:$W,23,0)</f>
        <v>491.8</v>
      </c>
      <c r="AH40" s="14">
        <f>VLOOKUP(A:A,[4]TDSheet!$A:$D,4,0)</f>
        <v>704</v>
      </c>
      <c r="AI40" s="14">
        <f>VLOOKUP(A:A,[1]TDSheet!$A:$AI,35,0)</f>
        <v>0</v>
      </c>
      <c r="AJ40" s="14">
        <f t="shared" si="14"/>
        <v>0</v>
      </c>
      <c r="AK40" s="14"/>
      <c r="AL40" s="14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3910</v>
      </c>
      <c r="D41" s="8">
        <v>5620</v>
      </c>
      <c r="E41" s="8">
        <v>5790</v>
      </c>
      <c r="F41" s="8">
        <v>3639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5902</v>
      </c>
      <c r="K41" s="14">
        <f t="shared" si="10"/>
        <v>-112</v>
      </c>
      <c r="L41" s="14">
        <f>VLOOKUP(A:A,[1]TDSheet!$A:$O,15,0)</f>
        <v>0</v>
      </c>
      <c r="M41" s="14">
        <f>VLOOKUP(A:A,[1]TDSheet!$A:$X,24,0)</f>
        <v>1000</v>
      </c>
      <c r="N41" s="14">
        <v>1200</v>
      </c>
      <c r="O41" s="14">
        <v>1300</v>
      </c>
      <c r="P41" s="14"/>
      <c r="Q41" s="14"/>
      <c r="R41" s="14"/>
      <c r="S41" s="14"/>
      <c r="T41" s="14"/>
      <c r="U41" s="14"/>
      <c r="V41" s="16"/>
      <c r="W41" s="14">
        <f t="shared" si="11"/>
        <v>834</v>
      </c>
      <c r="X41" s="16"/>
      <c r="Y41" s="18">
        <f t="shared" si="12"/>
        <v>8.5599520383693051</v>
      </c>
      <c r="Z41" s="14">
        <f t="shared" si="13"/>
        <v>4.3633093525179856</v>
      </c>
      <c r="AA41" s="14"/>
      <c r="AB41" s="14"/>
      <c r="AC41" s="14"/>
      <c r="AD41" s="14">
        <f>VLOOKUP(A:A,[3]TDSheet!$A:$T,20,0)</f>
        <v>1620</v>
      </c>
      <c r="AE41" s="14">
        <f>VLOOKUP(A:A,[1]TDSheet!$A:$AF,32,0)</f>
        <v>1013</v>
      </c>
      <c r="AF41" s="14">
        <f>VLOOKUP(A:A,[1]TDSheet!$A:$AG,33,0)</f>
        <v>948.2</v>
      </c>
      <c r="AG41" s="14">
        <f>VLOOKUP(A:A,[1]TDSheet!$A:$W,23,0)</f>
        <v>838.4</v>
      </c>
      <c r="AH41" s="14">
        <f>VLOOKUP(A:A,[4]TDSheet!$A:$D,4,0)</f>
        <v>1377</v>
      </c>
      <c r="AI41" s="14" t="str">
        <f>VLOOKUP(A:A,[1]TDSheet!$A:$AI,35,0)</f>
        <v>оконч</v>
      </c>
      <c r="AJ41" s="14">
        <f t="shared" si="14"/>
        <v>0</v>
      </c>
      <c r="AK41" s="14"/>
      <c r="AL41" s="14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392.79399999999998</v>
      </c>
      <c r="D42" s="8">
        <v>575.154</v>
      </c>
      <c r="E42" s="8">
        <v>537.52099999999996</v>
      </c>
      <c r="F42" s="8">
        <v>416.97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533.93299999999999</v>
      </c>
      <c r="K42" s="14">
        <f t="shared" si="10"/>
        <v>3.5879999999999654</v>
      </c>
      <c r="L42" s="14">
        <f>VLOOKUP(A:A,[1]TDSheet!$A:$O,15,0)</f>
        <v>0</v>
      </c>
      <c r="M42" s="14">
        <f>VLOOKUP(A:A,[1]TDSheet!$A:$X,24,0)</f>
        <v>30</v>
      </c>
      <c r="N42" s="14">
        <v>250</v>
      </c>
      <c r="O42" s="14">
        <v>220</v>
      </c>
      <c r="P42" s="14"/>
      <c r="Q42" s="14"/>
      <c r="R42" s="14"/>
      <c r="S42" s="14"/>
      <c r="T42" s="14"/>
      <c r="U42" s="14"/>
      <c r="V42" s="16"/>
      <c r="W42" s="14">
        <f t="shared" si="11"/>
        <v>107.5042</v>
      </c>
      <c r="X42" s="16"/>
      <c r="Y42" s="18">
        <f t="shared" si="12"/>
        <v>8.5296202380930239</v>
      </c>
      <c r="Z42" s="14">
        <f t="shared" si="13"/>
        <v>3.8786391601444414</v>
      </c>
      <c r="AA42" s="14"/>
      <c r="AB42" s="14"/>
      <c r="AC42" s="14"/>
      <c r="AD42" s="14">
        <f>VLOOKUP(A:A,[3]TDSheet!$A:$T,20,0)</f>
        <v>0</v>
      </c>
      <c r="AE42" s="14">
        <f>VLOOKUP(A:A,[1]TDSheet!$A:$AF,32,0)</f>
        <v>90.7714</v>
      </c>
      <c r="AF42" s="14">
        <f>VLOOKUP(A:A,[1]TDSheet!$A:$AG,33,0)</f>
        <v>109.0848</v>
      </c>
      <c r="AG42" s="14">
        <f>VLOOKUP(A:A,[1]TDSheet!$A:$W,23,0)</f>
        <v>85.539200000000008</v>
      </c>
      <c r="AH42" s="14">
        <f>VLOOKUP(A:A,[4]TDSheet!$A:$D,4,0)</f>
        <v>148.40600000000001</v>
      </c>
      <c r="AI42" s="14">
        <f>VLOOKUP(A:A,[1]TDSheet!$A:$AI,35,0)</f>
        <v>0</v>
      </c>
      <c r="AJ42" s="14">
        <f t="shared" si="14"/>
        <v>0</v>
      </c>
      <c r="AK42" s="14"/>
      <c r="AL42" s="14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2108</v>
      </c>
      <c r="D43" s="8">
        <v>10</v>
      </c>
      <c r="E43" s="8">
        <v>571</v>
      </c>
      <c r="F43" s="8">
        <v>1525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596</v>
      </c>
      <c r="K43" s="14">
        <f t="shared" si="10"/>
        <v>-25</v>
      </c>
      <c r="L43" s="14">
        <f>VLOOKUP(A:A,[1]TDSheet!$A:$O,15,0)</f>
        <v>0</v>
      </c>
      <c r="M43" s="14">
        <f>VLOOKUP(A:A,[1]TDSheet!$A:$X,24,0)</f>
        <v>0</v>
      </c>
      <c r="N43" s="14"/>
      <c r="O43" s="14">
        <v>1000</v>
      </c>
      <c r="P43" s="14"/>
      <c r="Q43" s="14"/>
      <c r="R43" s="14"/>
      <c r="S43" s="14"/>
      <c r="T43" s="14"/>
      <c r="U43" s="14"/>
      <c r="V43" s="16"/>
      <c r="W43" s="14">
        <f t="shared" si="11"/>
        <v>114.2</v>
      </c>
      <c r="X43" s="16"/>
      <c r="Y43" s="18">
        <f t="shared" si="12"/>
        <v>22.110332749562172</v>
      </c>
      <c r="Z43" s="14">
        <f t="shared" si="13"/>
        <v>13.353765323992995</v>
      </c>
      <c r="AA43" s="14"/>
      <c r="AB43" s="14"/>
      <c r="AC43" s="14"/>
      <c r="AD43" s="14">
        <f>VLOOKUP(A:A,[3]TDSheet!$A:$T,20,0)</f>
        <v>0</v>
      </c>
      <c r="AE43" s="14">
        <f>VLOOKUP(A:A,[1]TDSheet!$A:$AF,32,0)</f>
        <v>107.8</v>
      </c>
      <c r="AF43" s="14">
        <f>VLOOKUP(A:A,[1]TDSheet!$A:$AG,33,0)</f>
        <v>105.8</v>
      </c>
      <c r="AG43" s="14">
        <f>VLOOKUP(A:A,[1]TDSheet!$A:$W,23,0)</f>
        <v>121.6</v>
      </c>
      <c r="AH43" s="14">
        <f>VLOOKUP(A:A,[4]TDSheet!$A:$D,4,0)</f>
        <v>163</v>
      </c>
      <c r="AI43" s="14">
        <f>VLOOKUP(A:A,[1]TDSheet!$A:$AI,35,0)</f>
        <v>0</v>
      </c>
      <c r="AJ43" s="14">
        <f t="shared" si="14"/>
        <v>0</v>
      </c>
      <c r="AK43" s="14"/>
      <c r="AL43" s="14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746.46600000000001</v>
      </c>
      <c r="D44" s="8">
        <v>1142</v>
      </c>
      <c r="E44" s="8">
        <v>1162</v>
      </c>
      <c r="F44" s="8">
        <v>684.46600000000001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1225</v>
      </c>
      <c r="K44" s="14">
        <f t="shared" si="10"/>
        <v>-63</v>
      </c>
      <c r="L44" s="14">
        <f>VLOOKUP(A:A,[1]TDSheet!$A:$O,15,0)</f>
        <v>0</v>
      </c>
      <c r="M44" s="14">
        <f>VLOOKUP(A:A,[1]TDSheet!$A:$X,24,0)</f>
        <v>300</v>
      </c>
      <c r="N44" s="14">
        <v>600</v>
      </c>
      <c r="O44" s="14">
        <v>400</v>
      </c>
      <c r="P44" s="14"/>
      <c r="Q44" s="14"/>
      <c r="R44" s="14"/>
      <c r="S44" s="14"/>
      <c r="T44" s="14"/>
      <c r="U44" s="14"/>
      <c r="V44" s="16"/>
      <c r="W44" s="14">
        <f t="shared" si="11"/>
        <v>232.4</v>
      </c>
      <c r="X44" s="16"/>
      <c r="Y44" s="18">
        <f t="shared" si="12"/>
        <v>8.5390103270223747</v>
      </c>
      <c r="Z44" s="14">
        <f t="shared" si="13"/>
        <v>2.9452065404475043</v>
      </c>
      <c r="AA44" s="14"/>
      <c r="AB44" s="14"/>
      <c r="AC44" s="14"/>
      <c r="AD44" s="14">
        <f>VLOOKUP(A:A,[3]TDSheet!$A:$T,20,0)</f>
        <v>0</v>
      </c>
      <c r="AE44" s="14">
        <f>VLOOKUP(A:A,[1]TDSheet!$A:$AF,32,0)</f>
        <v>213.2</v>
      </c>
      <c r="AF44" s="14">
        <f>VLOOKUP(A:A,[1]TDSheet!$A:$AG,33,0)</f>
        <v>201.8</v>
      </c>
      <c r="AG44" s="14">
        <f>VLOOKUP(A:A,[1]TDSheet!$A:$W,23,0)</f>
        <v>189.2</v>
      </c>
      <c r="AH44" s="14">
        <f>VLOOKUP(A:A,[4]TDSheet!$A:$D,4,0)</f>
        <v>346</v>
      </c>
      <c r="AI44" s="14">
        <f>VLOOKUP(A:A,[1]TDSheet!$A:$AI,35,0)</f>
        <v>0</v>
      </c>
      <c r="AJ44" s="14">
        <f t="shared" si="14"/>
        <v>0</v>
      </c>
      <c r="AK44" s="14"/>
      <c r="AL44" s="14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188.256</v>
      </c>
      <c r="D45" s="8">
        <v>322.49799999999999</v>
      </c>
      <c r="E45" s="8">
        <v>231.374</v>
      </c>
      <c r="F45" s="8">
        <v>263.827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246.517</v>
      </c>
      <c r="K45" s="14">
        <f t="shared" si="10"/>
        <v>-15.143000000000001</v>
      </c>
      <c r="L45" s="14">
        <f>VLOOKUP(A:A,[1]TDSheet!$A:$O,15,0)</f>
        <v>0</v>
      </c>
      <c r="M45" s="14">
        <f>VLOOKUP(A:A,[1]TDSheet!$A:$X,24,0)</f>
        <v>30</v>
      </c>
      <c r="N45" s="14">
        <v>50</v>
      </c>
      <c r="O45" s="14">
        <v>50</v>
      </c>
      <c r="P45" s="14"/>
      <c r="Q45" s="14"/>
      <c r="R45" s="14"/>
      <c r="S45" s="14"/>
      <c r="T45" s="14"/>
      <c r="U45" s="14"/>
      <c r="V45" s="16"/>
      <c r="W45" s="14">
        <f t="shared" si="11"/>
        <v>46.274799999999999</v>
      </c>
      <c r="X45" s="16"/>
      <c r="Y45" s="18">
        <f t="shared" si="12"/>
        <v>8.5106148486865418</v>
      </c>
      <c r="Z45" s="14">
        <f t="shared" si="13"/>
        <v>5.7013104324599997</v>
      </c>
      <c r="AA45" s="14"/>
      <c r="AB45" s="14"/>
      <c r="AC45" s="14"/>
      <c r="AD45" s="14">
        <f>VLOOKUP(A:A,[3]TDSheet!$A:$T,20,0)</f>
        <v>0</v>
      </c>
      <c r="AE45" s="14">
        <f>VLOOKUP(A:A,[1]TDSheet!$A:$AF,32,0)</f>
        <v>49.640599999999999</v>
      </c>
      <c r="AF45" s="14">
        <f>VLOOKUP(A:A,[1]TDSheet!$A:$AG,33,0)</f>
        <v>57.969799999999999</v>
      </c>
      <c r="AG45" s="14">
        <f>VLOOKUP(A:A,[1]TDSheet!$A:$W,23,0)</f>
        <v>46.1646</v>
      </c>
      <c r="AH45" s="14">
        <f>VLOOKUP(A:A,[4]TDSheet!$A:$D,4,0)</f>
        <v>66.406999999999996</v>
      </c>
      <c r="AI45" s="14">
        <f>VLOOKUP(A:A,[1]TDSheet!$A:$AI,35,0)</f>
        <v>0</v>
      </c>
      <c r="AJ45" s="14">
        <f t="shared" si="14"/>
        <v>0</v>
      </c>
      <c r="AK45" s="14"/>
      <c r="AL45" s="14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1109</v>
      </c>
      <c r="D46" s="8">
        <v>1143</v>
      </c>
      <c r="E46" s="8">
        <v>1233</v>
      </c>
      <c r="F46" s="8">
        <v>946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1313</v>
      </c>
      <c r="K46" s="14">
        <f t="shared" si="10"/>
        <v>-80</v>
      </c>
      <c r="L46" s="14">
        <f>VLOOKUP(A:A,[1]TDSheet!$A:$O,15,0)</f>
        <v>200</v>
      </c>
      <c r="M46" s="14">
        <f>VLOOKUP(A:A,[1]TDSheet!$A:$X,24,0)</f>
        <v>500</v>
      </c>
      <c r="N46" s="14">
        <v>200</v>
      </c>
      <c r="O46" s="14">
        <v>200</v>
      </c>
      <c r="P46" s="14"/>
      <c r="Q46" s="14"/>
      <c r="R46" s="14"/>
      <c r="S46" s="14"/>
      <c r="T46" s="14"/>
      <c r="U46" s="14"/>
      <c r="V46" s="16"/>
      <c r="W46" s="14">
        <f t="shared" si="11"/>
        <v>246.6</v>
      </c>
      <c r="X46" s="16"/>
      <c r="Y46" s="18">
        <f t="shared" si="12"/>
        <v>8.2968369829683706</v>
      </c>
      <c r="Z46" s="14">
        <f t="shared" si="13"/>
        <v>3.8361719383617197</v>
      </c>
      <c r="AA46" s="14"/>
      <c r="AB46" s="14"/>
      <c r="AC46" s="14"/>
      <c r="AD46" s="14">
        <f>VLOOKUP(A:A,[3]TDSheet!$A:$T,20,0)</f>
        <v>0</v>
      </c>
      <c r="AE46" s="14">
        <f>VLOOKUP(A:A,[1]TDSheet!$A:$AF,32,0)</f>
        <v>299.39999999999998</v>
      </c>
      <c r="AF46" s="14">
        <f>VLOOKUP(A:A,[1]TDSheet!$A:$AG,33,0)</f>
        <v>286.60000000000002</v>
      </c>
      <c r="AG46" s="14">
        <f>VLOOKUP(A:A,[1]TDSheet!$A:$W,23,0)</f>
        <v>252.8</v>
      </c>
      <c r="AH46" s="14">
        <f>VLOOKUP(A:A,[4]TDSheet!$A:$D,4,0)</f>
        <v>272</v>
      </c>
      <c r="AI46" s="14">
        <f>VLOOKUP(A:A,[1]TDSheet!$A:$AI,35,0)</f>
        <v>0</v>
      </c>
      <c r="AJ46" s="14">
        <f t="shared" si="14"/>
        <v>0</v>
      </c>
      <c r="AK46" s="14"/>
      <c r="AL46" s="14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2416</v>
      </c>
      <c r="D47" s="8">
        <v>5314</v>
      </c>
      <c r="E47" s="8">
        <v>2101</v>
      </c>
      <c r="F47" s="8">
        <v>1408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2187</v>
      </c>
      <c r="K47" s="14">
        <f t="shared" si="10"/>
        <v>-86</v>
      </c>
      <c r="L47" s="14">
        <f>VLOOKUP(A:A,[1]TDSheet!$A:$O,15,0)</f>
        <v>0</v>
      </c>
      <c r="M47" s="14">
        <f>VLOOKUP(A:A,[1]TDSheet!$A:$X,24,0)</f>
        <v>600</v>
      </c>
      <c r="N47" s="14">
        <v>800</v>
      </c>
      <c r="O47" s="14">
        <v>700</v>
      </c>
      <c r="P47" s="14"/>
      <c r="Q47" s="14"/>
      <c r="R47" s="14"/>
      <c r="S47" s="14"/>
      <c r="T47" s="14"/>
      <c r="U47" s="14"/>
      <c r="V47" s="16"/>
      <c r="W47" s="14">
        <f t="shared" si="11"/>
        <v>420.2</v>
      </c>
      <c r="X47" s="16"/>
      <c r="Y47" s="18">
        <f t="shared" si="12"/>
        <v>8.3484055211803909</v>
      </c>
      <c r="Z47" s="14">
        <f t="shared" si="13"/>
        <v>3.3507853403141361</v>
      </c>
      <c r="AA47" s="14"/>
      <c r="AB47" s="14"/>
      <c r="AC47" s="14"/>
      <c r="AD47" s="14">
        <f>VLOOKUP(A:A,[3]TDSheet!$A:$T,20,0)</f>
        <v>0</v>
      </c>
      <c r="AE47" s="14">
        <f>VLOOKUP(A:A,[1]TDSheet!$A:$AF,32,0)</f>
        <v>567.6</v>
      </c>
      <c r="AF47" s="14">
        <f>VLOOKUP(A:A,[1]TDSheet!$A:$AG,33,0)</f>
        <v>501</v>
      </c>
      <c r="AG47" s="14">
        <f>VLOOKUP(A:A,[1]TDSheet!$A:$W,23,0)</f>
        <v>458.2</v>
      </c>
      <c r="AH47" s="14">
        <f>VLOOKUP(A:A,[4]TDSheet!$A:$D,4,0)</f>
        <v>622</v>
      </c>
      <c r="AI47" s="14">
        <f>VLOOKUP(A:A,[1]TDSheet!$A:$AI,35,0)</f>
        <v>0</v>
      </c>
      <c r="AJ47" s="14">
        <f t="shared" si="14"/>
        <v>0</v>
      </c>
      <c r="AK47" s="14"/>
      <c r="AL47" s="14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48.103000000000002</v>
      </c>
      <c r="D48" s="8">
        <v>142.56800000000001</v>
      </c>
      <c r="E48" s="8">
        <v>98.036000000000001</v>
      </c>
      <c r="F48" s="8">
        <v>91.885000000000005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95.384</v>
      </c>
      <c r="K48" s="14">
        <f t="shared" si="10"/>
        <v>2.652000000000001</v>
      </c>
      <c r="L48" s="14">
        <f>VLOOKUP(A:A,[1]TDSheet!$A:$O,15,0)</f>
        <v>0</v>
      </c>
      <c r="M48" s="14">
        <f>VLOOKUP(A:A,[1]TDSheet!$A:$X,24,0)</f>
        <v>0</v>
      </c>
      <c r="N48" s="14">
        <v>50</v>
      </c>
      <c r="O48" s="14">
        <v>30</v>
      </c>
      <c r="P48" s="14"/>
      <c r="Q48" s="14"/>
      <c r="R48" s="14"/>
      <c r="S48" s="14"/>
      <c r="T48" s="14"/>
      <c r="U48" s="14"/>
      <c r="V48" s="16"/>
      <c r="W48" s="14">
        <f t="shared" si="11"/>
        <v>19.607199999999999</v>
      </c>
      <c r="X48" s="16"/>
      <c r="Y48" s="18">
        <f t="shared" si="12"/>
        <v>8.7664225386592687</v>
      </c>
      <c r="Z48" s="14">
        <f t="shared" si="13"/>
        <v>4.6862887102696975</v>
      </c>
      <c r="AA48" s="14"/>
      <c r="AB48" s="14"/>
      <c r="AC48" s="14"/>
      <c r="AD48" s="14">
        <f>VLOOKUP(A:A,[3]TDSheet!$A:$T,20,0)</f>
        <v>0</v>
      </c>
      <c r="AE48" s="14">
        <f>VLOOKUP(A:A,[1]TDSheet!$A:$AF,32,0)</f>
        <v>17.628</v>
      </c>
      <c r="AF48" s="14">
        <f>VLOOKUP(A:A,[1]TDSheet!$A:$AG,33,0)</f>
        <v>20.6464</v>
      </c>
      <c r="AG48" s="14">
        <f>VLOOKUP(A:A,[1]TDSheet!$A:$W,23,0)</f>
        <v>15.376799999999999</v>
      </c>
      <c r="AH48" s="14">
        <f>VLOOKUP(A:A,[4]TDSheet!$A:$D,4,0)</f>
        <v>29.204999999999998</v>
      </c>
      <c r="AI48" s="14">
        <f>VLOOKUP(A:A,[1]TDSheet!$A:$AI,35,0)</f>
        <v>0</v>
      </c>
      <c r="AJ48" s="14">
        <f t="shared" si="14"/>
        <v>0</v>
      </c>
      <c r="AK48" s="14"/>
      <c r="AL48" s="14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171.77799999999999</v>
      </c>
      <c r="D49" s="8">
        <v>282.26600000000002</v>
      </c>
      <c r="E49" s="8">
        <v>176.05199999999999</v>
      </c>
      <c r="F49" s="8">
        <v>267.85000000000002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192.34399999999999</v>
      </c>
      <c r="K49" s="14">
        <f t="shared" si="10"/>
        <v>-16.292000000000002</v>
      </c>
      <c r="L49" s="14">
        <f>VLOOKUP(A:A,[1]TDSheet!$A:$O,15,0)</f>
        <v>0</v>
      </c>
      <c r="M49" s="14">
        <f>VLOOKUP(A:A,[1]TDSheet!$A:$X,24,0)</f>
        <v>0</v>
      </c>
      <c r="N49" s="14"/>
      <c r="O49" s="14">
        <v>30</v>
      </c>
      <c r="P49" s="14"/>
      <c r="Q49" s="14"/>
      <c r="R49" s="14"/>
      <c r="S49" s="14"/>
      <c r="T49" s="14"/>
      <c r="U49" s="14"/>
      <c r="V49" s="16"/>
      <c r="W49" s="14">
        <f t="shared" si="11"/>
        <v>35.2104</v>
      </c>
      <c r="X49" s="16"/>
      <c r="Y49" s="18">
        <f t="shared" si="12"/>
        <v>8.4591484334174005</v>
      </c>
      <c r="Z49" s="14">
        <f t="shared" si="13"/>
        <v>7.607127439620113</v>
      </c>
      <c r="AA49" s="14"/>
      <c r="AB49" s="14"/>
      <c r="AC49" s="14"/>
      <c r="AD49" s="14">
        <f>VLOOKUP(A:A,[3]TDSheet!$A:$T,20,0)</f>
        <v>0</v>
      </c>
      <c r="AE49" s="14">
        <f>VLOOKUP(A:A,[1]TDSheet!$A:$AF,32,0)</f>
        <v>41.809199999999997</v>
      </c>
      <c r="AF49" s="14">
        <f>VLOOKUP(A:A,[1]TDSheet!$A:$AG,33,0)</f>
        <v>54.758600000000001</v>
      </c>
      <c r="AG49" s="14">
        <f>VLOOKUP(A:A,[1]TDSheet!$A:$W,23,0)</f>
        <v>36.355599999999995</v>
      </c>
      <c r="AH49" s="14">
        <f>VLOOKUP(A:A,[4]TDSheet!$A:$D,4,0)</f>
        <v>40.6</v>
      </c>
      <c r="AI49" s="14">
        <f>VLOOKUP(A:A,[1]TDSheet!$A:$AI,35,0)</f>
        <v>0</v>
      </c>
      <c r="AJ49" s="14">
        <f t="shared" si="14"/>
        <v>0</v>
      </c>
      <c r="AK49" s="14"/>
      <c r="AL49" s="14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767</v>
      </c>
      <c r="D50" s="8">
        <v>1072</v>
      </c>
      <c r="E50" s="8">
        <v>1137</v>
      </c>
      <c r="F50" s="8">
        <v>680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1169</v>
      </c>
      <c r="K50" s="14">
        <f t="shared" si="10"/>
        <v>-32</v>
      </c>
      <c r="L50" s="14">
        <f>VLOOKUP(A:A,[1]TDSheet!$A:$O,15,0)</f>
        <v>0</v>
      </c>
      <c r="M50" s="14">
        <f>VLOOKUP(A:A,[1]TDSheet!$A:$X,24,0)</f>
        <v>500</v>
      </c>
      <c r="N50" s="14">
        <v>400</v>
      </c>
      <c r="O50" s="14">
        <v>400</v>
      </c>
      <c r="P50" s="14"/>
      <c r="Q50" s="14"/>
      <c r="R50" s="14"/>
      <c r="S50" s="14"/>
      <c r="T50" s="14"/>
      <c r="U50" s="14"/>
      <c r="V50" s="16"/>
      <c r="W50" s="14">
        <f t="shared" si="11"/>
        <v>227.4</v>
      </c>
      <c r="X50" s="16"/>
      <c r="Y50" s="18">
        <f t="shared" si="12"/>
        <v>8.7071240105540895</v>
      </c>
      <c r="Z50" s="14">
        <f t="shared" si="13"/>
        <v>2.990325417766051</v>
      </c>
      <c r="AA50" s="14"/>
      <c r="AB50" s="14"/>
      <c r="AC50" s="14"/>
      <c r="AD50" s="14">
        <f>VLOOKUP(A:A,[3]TDSheet!$A:$T,20,0)</f>
        <v>0</v>
      </c>
      <c r="AE50" s="14">
        <f>VLOOKUP(A:A,[1]TDSheet!$A:$AF,32,0)</f>
        <v>219</v>
      </c>
      <c r="AF50" s="14">
        <f>VLOOKUP(A:A,[1]TDSheet!$A:$AG,33,0)</f>
        <v>196.4</v>
      </c>
      <c r="AG50" s="14">
        <f>VLOOKUP(A:A,[1]TDSheet!$A:$W,23,0)</f>
        <v>196.4</v>
      </c>
      <c r="AH50" s="14">
        <f>VLOOKUP(A:A,[4]TDSheet!$A:$D,4,0)</f>
        <v>327</v>
      </c>
      <c r="AI50" s="14">
        <f>VLOOKUP(A:A,[1]TDSheet!$A:$AI,35,0)</f>
        <v>0</v>
      </c>
      <c r="AJ50" s="14">
        <f t="shared" si="14"/>
        <v>0</v>
      </c>
      <c r="AK50" s="14"/>
      <c r="AL50" s="14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1341</v>
      </c>
      <c r="D51" s="8">
        <v>1294</v>
      </c>
      <c r="E51" s="8">
        <v>1612</v>
      </c>
      <c r="F51" s="8">
        <v>964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1673</v>
      </c>
      <c r="K51" s="14">
        <f t="shared" si="10"/>
        <v>-61</v>
      </c>
      <c r="L51" s="14">
        <f>VLOOKUP(A:A,[1]TDSheet!$A:$O,15,0)</f>
        <v>0</v>
      </c>
      <c r="M51" s="14">
        <f>VLOOKUP(A:A,[1]TDSheet!$A:$X,24,0)</f>
        <v>500</v>
      </c>
      <c r="N51" s="14">
        <v>600</v>
      </c>
      <c r="O51" s="14">
        <v>700</v>
      </c>
      <c r="P51" s="14"/>
      <c r="Q51" s="14"/>
      <c r="R51" s="14"/>
      <c r="S51" s="14"/>
      <c r="T51" s="14"/>
      <c r="U51" s="14"/>
      <c r="V51" s="16"/>
      <c r="W51" s="14">
        <f t="shared" si="11"/>
        <v>322.39999999999998</v>
      </c>
      <c r="X51" s="16"/>
      <c r="Y51" s="18">
        <f t="shared" si="12"/>
        <v>8.5732009925558312</v>
      </c>
      <c r="Z51" s="14">
        <f t="shared" si="13"/>
        <v>2.9900744416873453</v>
      </c>
      <c r="AA51" s="14"/>
      <c r="AB51" s="14"/>
      <c r="AC51" s="14"/>
      <c r="AD51" s="14">
        <f>VLOOKUP(A:A,[3]TDSheet!$A:$T,20,0)</f>
        <v>0</v>
      </c>
      <c r="AE51" s="14">
        <f>VLOOKUP(A:A,[1]TDSheet!$A:$AF,32,0)</f>
        <v>323.60000000000002</v>
      </c>
      <c r="AF51" s="14">
        <f>VLOOKUP(A:A,[1]TDSheet!$A:$AG,33,0)</f>
        <v>310.39999999999998</v>
      </c>
      <c r="AG51" s="14">
        <f>VLOOKUP(A:A,[1]TDSheet!$A:$W,23,0)</f>
        <v>273</v>
      </c>
      <c r="AH51" s="14">
        <f>VLOOKUP(A:A,[4]TDSheet!$A:$D,4,0)</f>
        <v>474</v>
      </c>
      <c r="AI51" s="14">
        <f>VLOOKUP(A:A,[1]TDSheet!$A:$AI,35,0)</f>
        <v>0</v>
      </c>
      <c r="AJ51" s="14">
        <f t="shared" si="14"/>
        <v>0</v>
      </c>
      <c r="AK51" s="14"/>
      <c r="AL51" s="14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867</v>
      </c>
      <c r="D52" s="8">
        <v>731</v>
      </c>
      <c r="E52" s="8">
        <v>951</v>
      </c>
      <c r="F52" s="8">
        <v>617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982</v>
      </c>
      <c r="K52" s="14">
        <f t="shared" si="10"/>
        <v>-31</v>
      </c>
      <c r="L52" s="14">
        <f>VLOOKUP(A:A,[1]TDSheet!$A:$O,15,0)</f>
        <v>100</v>
      </c>
      <c r="M52" s="14">
        <f>VLOOKUP(A:A,[1]TDSheet!$A:$X,24,0)</f>
        <v>360</v>
      </c>
      <c r="N52" s="14">
        <v>300</v>
      </c>
      <c r="O52" s="14">
        <v>200</v>
      </c>
      <c r="P52" s="14"/>
      <c r="Q52" s="14"/>
      <c r="R52" s="14"/>
      <c r="S52" s="14"/>
      <c r="T52" s="14"/>
      <c r="U52" s="14"/>
      <c r="V52" s="16"/>
      <c r="W52" s="14">
        <f t="shared" si="11"/>
        <v>190.2</v>
      </c>
      <c r="X52" s="16"/>
      <c r="Y52" s="18">
        <f t="shared" si="12"/>
        <v>8.291272344900106</v>
      </c>
      <c r="Z52" s="14">
        <f t="shared" si="13"/>
        <v>3.2439537329127237</v>
      </c>
      <c r="AA52" s="14"/>
      <c r="AB52" s="14"/>
      <c r="AC52" s="14"/>
      <c r="AD52" s="14">
        <f>VLOOKUP(A:A,[3]TDSheet!$A:$T,20,0)</f>
        <v>0</v>
      </c>
      <c r="AE52" s="14">
        <f>VLOOKUP(A:A,[1]TDSheet!$A:$AF,32,0)</f>
        <v>210.8</v>
      </c>
      <c r="AF52" s="14">
        <f>VLOOKUP(A:A,[1]TDSheet!$A:$AG,33,0)</f>
        <v>183.4</v>
      </c>
      <c r="AG52" s="14">
        <f>VLOOKUP(A:A,[1]TDSheet!$A:$W,23,0)</f>
        <v>177</v>
      </c>
      <c r="AH52" s="14">
        <f>VLOOKUP(A:A,[4]TDSheet!$A:$D,4,0)</f>
        <v>253</v>
      </c>
      <c r="AI52" s="14">
        <f>VLOOKUP(A:A,[1]TDSheet!$A:$AI,35,0)</f>
        <v>0</v>
      </c>
      <c r="AJ52" s="14">
        <f t="shared" si="14"/>
        <v>0</v>
      </c>
      <c r="AK52" s="14"/>
      <c r="AL52" s="14"/>
    </row>
    <row r="53" spans="1:38" s="1" customFormat="1" ht="11.1" customHeight="1" outlineLevel="1" x14ac:dyDescent="0.2">
      <c r="A53" s="21" t="s">
        <v>56</v>
      </c>
      <c r="B53" s="7" t="s">
        <v>8</v>
      </c>
      <c r="C53" s="8">
        <v>495.21199999999999</v>
      </c>
      <c r="D53" s="8">
        <v>959.55100000000004</v>
      </c>
      <c r="E53" s="8">
        <v>234.27699999999999</v>
      </c>
      <c r="F53" s="8">
        <v>595.60500000000002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236.79900000000001</v>
      </c>
      <c r="K53" s="14">
        <f t="shared" si="10"/>
        <v>-2.5220000000000198</v>
      </c>
      <c r="L53" s="14">
        <f>VLOOKUP(A:A,[1]TDSheet!$A:$O,15,0)</f>
        <v>0</v>
      </c>
      <c r="M53" s="14">
        <f>VLOOKUP(A:A,[1]TDSheet!$A:$X,24,0)</f>
        <v>200</v>
      </c>
      <c r="N53" s="14"/>
      <c r="O53" s="14"/>
      <c r="P53" s="14"/>
      <c r="Q53" s="14"/>
      <c r="R53" s="14"/>
      <c r="S53" s="14"/>
      <c r="T53" s="14"/>
      <c r="U53" s="14"/>
      <c r="V53" s="16"/>
      <c r="W53" s="14">
        <f t="shared" si="11"/>
        <v>46.855399999999996</v>
      </c>
      <c r="X53" s="16"/>
      <c r="Y53" s="18">
        <f t="shared" si="12"/>
        <v>16.980006573415231</v>
      </c>
      <c r="Z53" s="14">
        <f t="shared" si="13"/>
        <v>12.711555124916233</v>
      </c>
      <c r="AA53" s="14"/>
      <c r="AB53" s="14"/>
      <c r="AC53" s="14"/>
      <c r="AD53" s="14">
        <f>VLOOKUP(A:A,[3]TDSheet!$A:$T,20,0)</f>
        <v>0</v>
      </c>
      <c r="AE53" s="14">
        <f>VLOOKUP(A:A,[1]TDSheet!$A:$AF,32,0)</f>
        <v>116.2</v>
      </c>
      <c r="AF53" s="14">
        <f>VLOOKUP(A:A,[1]TDSheet!$A:$AG,33,0)</f>
        <v>139.6</v>
      </c>
      <c r="AG53" s="14">
        <f>VLOOKUP(A:A,[1]TDSheet!$A:$W,23,0)</f>
        <v>136.80000000000001</v>
      </c>
      <c r="AH53" s="14">
        <f>VLOOKUP(A:A,[4]TDSheet!$A:$D,4,0)</f>
        <v>56.247</v>
      </c>
      <c r="AI53" s="14" t="str">
        <f>VLOOKUP(A:A,[1]TDSheet!$A:$AI,35,0)</f>
        <v>склад</v>
      </c>
      <c r="AJ53" s="14">
        <f t="shared" si="14"/>
        <v>0</v>
      </c>
      <c r="AK53" s="14"/>
      <c r="AL53" s="14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548.35900000000004</v>
      </c>
      <c r="D54" s="8">
        <v>792.08600000000001</v>
      </c>
      <c r="E54" s="8">
        <v>583.82500000000005</v>
      </c>
      <c r="F54" s="8">
        <v>736.11699999999996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596.91999999999996</v>
      </c>
      <c r="K54" s="14">
        <f t="shared" si="10"/>
        <v>-13.094999999999914</v>
      </c>
      <c r="L54" s="14">
        <f>VLOOKUP(A:A,[1]TDSheet!$A:$O,15,0)</f>
        <v>0</v>
      </c>
      <c r="M54" s="14">
        <f>VLOOKUP(A:A,[1]TDSheet!$A:$X,24,0)</f>
        <v>250</v>
      </c>
      <c r="N54" s="14"/>
      <c r="O54" s="14">
        <v>100</v>
      </c>
      <c r="P54" s="14"/>
      <c r="Q54" s="14"/>
      <c r="R54" s="14"/>
      <c r="S54" s="14"/>
      <c r="T54" s="14"/>
      <c r="U54" s="14"/>
      <c r="V54" s="16"/>
      <c r="W54" s="14">
        <f t="shared" si="11"/>
        <v>116.76500000000001</v>
      </c>
      <c r="X54" s="16"/>
      <c r="Y54" s="18">
        <f t="shared" si="12"/>
        <v>9.3017342525585569</v>
      </c>
      <c r="Z54" s="14">
        <f t="shared" si="13"/>
        <v>6.3042606945574438</v>
      </c>
      <c r="AA54" s="14"/>
      <c r="AB54" s="14"/>
      <c r="AC54" s="14"/>
      <c r="AD54" s="14">
        <f>VLOOKUP(A:A,[3]TDSheet!$A:$T,20,0)</f>
        <v>0</v>
      </c>
      <c r="AE54" s="14">
        <f>VLOOKUP(A:A,[1]TDSheet!$A:$AF,32,0)</f>
        <v>141.4376</v>
      </c>
      <c r="AF54" s="14">
        <f>VLOOKUP(A:A,[1]TDSheet!$A:$AG,33,0)</f>
        <v>128.34780000000001</v>
      </c>
      <c r="AG54" s="14">
        <f>VLOOKUP(A:A,[1]TDSheet!$A:$W,23,0)</f>
        <v>135.20179999999999</v>
      </c>
      <c r="AH54" s="14">
        <f>VLOOKUP(A:A,[4]TDSheet!$A:$D,4,0)</f>
        <v>173.148</v>
      </c>
      <c r="AI54" s="14">
        <f>VLOOKUP(A:A,[1]TDSheet!$A:$AI,35,0)</f>
        <v>0</v>
      </c>
      <c r="AJ54" s="14">
        <f t="shared" si="14"/>
        <v>0</v>
      </c>
      <c r="AK54" s="14"/>
      <c r="AL54" s="14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39.878</v>
      </c>
      <c r="D55" s="8">
        <v>74.805999999999997</v>
      </c>
      <c r="E55" s="8">
        <v>39.052</v>
      </c>
      <c r="F55" s="8">
        <v>74.13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55.151000000000003</v>
      </c>
      <c r="K55" s="14">
        <f t="shared" si="10"/>
        <v>-16.099000000000004</v>
      </c>
      <c r="L55" s="14">
        <f>VLOOKUP(A:A,[1]TDSheet!$A:$O,15,0)</f>
        <v>0</v>
      </c>
      <c r="M55" s="14">
        <f>VLOOKUP(A:A,[1]TDSheet!$A:$X,24,0)</f>
        <v>10</v>
      </c>
      <c r="N55" s="14"/>
      <c r="O55" s="14"/>
      <c r="P55" s="14"/>
      <c r="Q55" s="14"/>
      <c r="R55" s="14"/>
      <c r="S55" s="14"/>
      <c r="T55" s="14"/>
      <c r="U55" s="14"/>
      <c r="V55" s="16"/>
      <c r="W55" s="14">
        <f t="shared" si="11"/>
        <v>7.8103999999999996</v>
      </c>
      <c r="X55" s="16"/>
      <c r="Y55" s="18">
        <f t="shared" si="12"/>
        <v>10.771535388712486</v>
      </c>
      <c r="Z55" s="14">
        <f t="shared" si="13"/>
        <v>9.4911912322032155</v>
      </c>
      <c r="AA55" s="14"/>
      <c r="AB55" s="14"/>
      <c r="AC55" s="14"/>
      <c r="AD55" s="14">
        <f>VLOOKUP(A:A,[3]TDSheet!$A:$T,20,0)</f>
        <v>0</v>
      </c>
      <c r="AE55" s="14">
        <f>VLOOKUP(A:A,[1]TDSheet!$A:$AF,32,0)</f>
        <v>13.2096</v>
      </c>
      <c r="AF55" s="14">
        <f>VLOOKUP(A:A,[1]TDSheet!$A:$AG,33,0)</f>
        <v>8.7116000000000007</v>
      </c>
      <c r="AG55" s="14">
        <f>VLOOKUP(A:A,[1]TDSheet!$A:$W,23,0)</f>
        <v>12.0974</v>
      </c>
      <c r="AH55" s="14">
        <f>VLOOKUP(A:A,[4]TDSheet!$A:$D,4,0)</f>
        <v>1.502</v>
      </c>
      <c r="AI55" s="14">
        <f>VLOOKUP(A:A,[1]TDSheet!$A:$AI,35,0)</f>
        <v>0</v>
      </c>
      <c r="AJ55" s="14">
        <f t="shared" si="14"/>
        <v>0</v>
      </c>
      <c r="AK55" s="14"/>
      <c r="AL55" s="14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2274.5569999999998</v>
      </c>
      <c r="D56" s="8">
        <v>3148.9319999999998</v>
      </c>
      <c r="E56" s="8">
        <v>3093.4859999999999</v>
      </c>
      <c r="F56" s="8">
        <v>2204.8829999999998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3164.8049999999998</v>
      </c>
      <c r="K56" s="14">
        <f t="shared" si="10"/>
        <v>-71.31899999999996</v>
      </c>
      <c r="L56" s="14">
        <f>VLOOKUP(A:A,[1]TDSheet!$A:$O,15,0)</f>
        <v>0</v>
      </c>
      <c r="M56" s="14">
        <f>VLOOKUP(A:A,[1]TDSheet!$A:$X,24,0)</f>
        <v>950</v>
      </c>
      <c r="N56" s="14">
        <v>1200</v>
      </c>
      <c r="O56" s="14">
        <v>900</v>
      </c>
      <c r="P56" s="14"/>
      <c r="Q56" s="14"/>
      <c r="R56" s="14"/>
      <c r="S56" s="14"/>
      <c r="T56" s="14"/>
      <c r="U56" s="14"/>
      <c r="V56" s="16"/>
      <c r="W56" s="14">
        <f t="shared" si="11"/>
        <v>618.69719999999995</v>
      </c>
      <c r="X56" s="16"/>
      <c r="Y56" s="18">
        <f t="shared" si="12"/>
        <v>8.4934649776982987</v>
      </c>
      <c r="Z56" s="14">
        <f t="shared" si="13"/>
        <v>3.5637513795116575</v>
      </c>
      <c r="AA56" s="14"/>
      <c r="AB56" s="14"/>
      <c r="AC56" s="14"/>
      <c r="AD56" s="14">
        <f>VLOOKUP(A:A,[3]TDSheet!$A:$T,20,0)</f>
        <v>0</v>
      </c>
      <c r="AE56" s="14">
        <f>VLOOKUP(A:A,[1]TDSheet!$A:$AF,32,0)</f>
        <v>709.03140000000008</v>
      </c>
      <c r="AF56" s="14">
        <f>VLOOKUP(A:A,[1]TDSheet!$A:$AG,33,0)</f>
        <v>724.25940000000003</v>
      </c>
      <c r="AG56" s="14">
        <f>VLOOKUP(A:A,[1]TDSheet!$A:$W,23,0)</f>
        <v>599.58979999999997</v>
      </c>
      <c r="AH56" s="14">
        <f>VLOOKUP(A:A,[4]TDSheet!$A:$D,4,0)</f>
        <v>1130.761</v>
      </c>
      <c r="AI56" s="14" t="str">
        <f>VLOOKUP(A:A,[1]TDSheet!$A:$AI,35,0)</f>
        <v>оконч</v>
      </c>
      <c r="AJ56" s="14">
        <f t="shared" si="14"/>
        <v>0</v>
      </c>
      <c r="AK56" s="14"/>
      <c r="AL56" s="14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2352</v>
      </c>
      <c r="D57" s="8">
        <v>4852</v>
      </c>
      <c r="E57" s="8">
        <v>4246</v>
      </c>
      <c r="F57" s="8">
        <v>2825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4383</v>
      </c>
      <c r="K57" s="14">
        <f t="shared" si="10"/>
        <v>-137</v>
      </c>
      <c r="L57" s="14">
        <f>VLOOKUP(A:A,[1]TDSheet!$A:$O,15,0)</f>
        <v>0</v>
      </c>
      <c r="M57" s="14">
        <f>VLOOKUP(A:A,[1]TDSheet!$A:$X,24,0)</f>
        <v>800</v>
      </c>
      <c r="N57" s="14">
        <v>900</v>
      </c>
      <c r="O57" s="14">
        <v>800</v>
      </c>
      <c r="P57" s="14"/>
      <c r="Q57" s="14"/>
      <c r="R57" s="14"/>
      <c r="S57" s="14"/>
      <c r="T57" s="14"/>
      <c r="U57" s="14"/>
      <c r="V57" s="16"/>
      <c r="W57" s="14">
        <f t="shared" si="11"/>
        <v>619.20000000000005</v>
      </c>
      <c r="X57" s="16"/>
      <c r="Y57" s="18">
        <f t="shared" si="12"/>
        <v>8.5998062015503862</v>
      </c>
      <c r="Z57" s="14">
        <f t="shared" si="13"/>
        <v>4.5623385012919897</v>
      </c>
      <c r="AA57" s="14"/>
      <c r="AB57" s="14"/>
      <c r="AC57" s="14"/>
      <c r="AD57" s="14">
        <f>VLOOKUP(A:A,[3]TDSheet!$A:$T,20,0)</f>
        <v>1150</v>
      </c>
      <c r="AE57" s="14">
        <f>VLOOKUP(A:A,[1]TDSheet!$A:$AF,32,0)</f>
        <v>616.6</v>
      </c>
      <c r="AF57" s="14">
        <f>VLOOKUP(A:A,[1]TDSheet!$A:$AG,33,0)</f>
        <v>661.6</v>
      </c>
      <c r="AG57" s="14">
        <f>VLOOKUP(A:A,[1]TDSheet!$A:$W,23,0)</f>
        <v>666</v>
      </c>
      <c r="AH57" s="14">
        <f>VLOOKUP(A:A,[4]TDSheet!$A:$D,4,0)</f>
        <v>893</v>
      </c>
      <c r="AI57" s="14" t="str">
        <f>VLOOKUP(A:A,[1]TDSheet!$A:$AI,35,0)</f>
        <v>оконч</v>
      </c>
      <c r="AJ57" s="14">
        <f t="shared" si="14"/>
        <v>0</v>
      </c>
      <c r="AK57" s="14"/>
      <c r="AL57" s="14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2173</v>
      </c>
      <c r="D58" s="8">
        <v>5121</v>
      </c>
      <c r="E58" s="8">
        <v>3639</v>
      </c>
      <c r="F58" s="8">
        <v>3576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3745</v>
      </c>
      <c r="K58" s="14">
        <f t="shared" si="10"/>
        <v>-106</v>
      </c>
      <c r="L58" s="14">
        <f>VLOOKUP(A:A,[1]TDSheet!$A:$O,15,0)</f>
        <v>0</v>
      </c>
      <c r="M58" s="14">
        <f>VLOOKUP(A:A,[1]TDSheet!$A:$X,24,0)</f>
        <v>1000</v>
      </c>
      <c r="N58" s="14">
        <v>500</v>
      </c>
      <c r="O58" s="14">
        <v>800</v>
      </c>
      <c r="P58" s="14"/>
      <c r="Q58" s="14"/>
      <c r="R58" s="14"/>
      <c r="S58" s="14"/>
      <c r="T58" s="14"/>
      <c r="U58" s="14"/>
      <c r="V58" s="16"/>
      <c r="W58" s="14">
        <f t="shared" si="11"/>
        <v>577.79999999999995</v>
      </c>
      <c r="X58" s="16">
        <v>500</v>
      </c>
      <c r="Y58" s="18">
        <f t="shared" si="12"/>
        <v>11.0349601938387</v>
      </c>
      <c r="Z58" s="14">
        <f t="shared" si="13"/>
        <v>6.1889927310488062</v>
      </c>
      <c r="AA58" s="14"/>
      <c r="AB58" s="14"/>
      <c r="AC58" s="14"/>
      <c r="AD58" s="14">
        <f>VLOOKUP(A:A,[3]TDSheet!$A:$T,20,0)</f>
        <v>750</v>
      </c>
      <c r="AE58" s="14">
        <f>VLOOKUP(A:A,[1]TDSheet!$A:$AF,32,0)</f>
        <v>601.4</v>
      </c>
      <c r="AF58" s="14">
        <f>VLOOKUP(A:A,[1]TDSheet!$A:$AG,33,0)</f>
        <v>582</v>
      </c>
      <c r="AG58" s="14">
        <f>VLOOKUP(A:A,[1]TDSheet!$A:$W,23,0)</f>
        <v>544.4</v>
      </c>
      <c r="AH58" s="14">
        <f>VLOOKUP(A:A,[4]TDSheet!$A:$D,4,0)</f>
        <v>827</v>
      </c>
      <c r="AI58" s="14" t="str">
        <f>VLOOKUP(A:A,[1]TDSheet!$A:$AI,35,0)</f>
        <v>мартяб</v>
      </c>
      <c r="AJ58" s="14">
        <f t="shared" si="14"/>
        <v>225</v>
      </c>
      <c r="AK58" s="14"/>
      <c r="AL58" s="14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903</v>
      </c>
      <c r="D59" s="8">
        <v>885</v>
      </c>
      <c r="E59" s="8">
        <v>1190</v>
      </c>
      <c r="F59" s="8">
        <v>553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1252</v>
      </c>
      <c r="K59" s="14">
        <f t="shared" si="10"/>
        <v>-62</v>
      </c>
      <c r="L59" s="14">
        <f>VLOOKUP(A:A,[1]TDSheet!$A:$O,15,0)</f>
        <v>0</v>
      </c>
      <c r="M59" s="14">
        <f>VLOOKUP(A:A,[1]TDSheet!$A:$X,24,0)</f>
        <v>500</v>
      </c>
      <c r="N59" s="14">
        <v>500</v>
      </c>
      <c r="O59" s="14">
        <v>500</v>
      </c>
      <c r="P59" s="14"/>
      <c r="Q59" s="14"/>
      <c r="R59" s="14"/>
      <c r="S59" s="14"/>
      <c r="T59" s="14"/>
      <c r="U59" s="14"/>
      <c r="V59" s="16"/>
      <c r="W59" s="14">
        <f t="shared" si="11"/>
        <v>238</v>
      </c>
      <c r="X59" s="16"/>
      <c r="Y59" s="18">
        <f t="shared" si="12"/>
        <v>8.6260504201680668</v>
      </c>
      <c r="Z59" s="14">
        <f t="shared" si="13"/>
        <v>2.3235294117647061</v>
      </c>
      <c r="AA59" s="14"/>
      <c r="AB59" s="14"/>
      <c r="AC59" s="14"/>
      <c r="AD59" s="14">
        <f>VLOOKUP(A:A,[3]TDSheet!$A:$T,20,0)</f>
        <v>0</v>
      </c>
      <c r="AE59" s="14">
        <f>VLOOKUP(A:A,[1]TDSheet!$A:$AF,32,0)</f>
        <v>232.4</v>
      </c>
      <c r="AF59" s="14">
        <f>VLOOKUP(A:A,[1]TDSheet!$A:$AG,33,0)</f>
        <v>193</v>
      </c>
      <c r="AG59" s="14">
        <f>VLOOKUP(A:A,[1]TDSheet!$A:$W,23,0)</f>
        <v>194.6</v>
      </c>
      <c r="AH59" s="14">
        <f>VLOOKUP(A:A,[4]TDSheet!$A:$D,4,0)</f>
        <v>447</v>
      </c>
      <c r="AI59" s="14">
        <f>VLOOKUP(A:A,[1]TDSheet!$A:$AI,35,0)</f>
        <v>0</v>
      </c>
      <c r="AJ59" s="14">
        <f t="shared" si="14"/>
        <v>0</v>
      </c>
      <c r="AK59" s="14"/>
      <c r="AL59" s="14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318</v>
      </c>
      <c r="D60" s="8">
        <v>348</v>
      </c>
      <c r="E60" s="8">
        <v>374</v>
      </c>
      <c r="F60" s="8">
        <v>276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409</v>
      </c>
      <c r="K60" s="14">
        <f t="shared" si="10"/>
        <v>-35</v>
      </c>
      <c r="L60" s="14">
        <f>VLOOKUP(A:A,[1]TDSheet!$A:$O,15,0)</f>
        <v>50</v>
      </c>
      <c r="M60" s="14">
        <f>VLOOKUP(A:A,[1]TDSheet!$A:$X,24,0)</f>
        <v>120</v>
      </c>
      <c r="N60" s="14">
        <v>100</v>
      </c>
      <c r="O60" s="14">
        <v>90</v>
      </c>
      <c r="P60" s="14"/>
      <c r="Q60" s="14"/>
      <c r="R60" s="14"/>
      <c r="S60" s="14"/>
      <c r="T60" s="14"/>
      <c r="U60" s="14"/>
      <c r="V60" s="16"/>
      <c r="W60" s="14">
        <f t="shared" si="11"/>
        <v>74.8</v>
      </c>
      <c r="X60" s="16"/>
      <c r="Y60" s="18">
        <f t="shared" si="12"/>
        <v>8.502673796791445</v>
      </c>
      <c r="Z60" s="14">
        <f t="shared" si="13"/>
        <v>3.6898395721925135</v>
      </c>
      <c r="AA60" s="14"/>
      <c r="AB60" s="14"/>
      <c r="AC60" s="14"/>
      <c r="AD60" s="14">
        <f>VLOOKUP(A:A,[3]TDSheet!$A:$T,20,0)</f>
        <v>0</v>
      </c>
      <c r="AE60" s="14">
        <f>VLOOKUP(A:A,[1]TDSheet!$A:$AF,32,0)</f>
        <v>83.4</v>
      </c>
      <c r="AF60" s="14">
        <f>VLOOKUP(A:A,[1]TDSheet!$A:$AG,33,0)</f>
        <v>72.8</v>
      </c>
      <c r="AG60" s="14">
        <f>VLOOKUP(A:A,[1]TDSheet!$A:$W,23,0)</f>
        <v>70.599999999999994</v>
      </c>
      <c r="AH60" s="14">
        <f>VLOOKUP(A:A,[4]TDSheet!$A:$D,4,0)</f>
        <v>121</v>
      </c>
      <c r="AI60" s="14" t="e">
        <f>VLOOKUP(A:A,[1]TDSheet!$A:$AI,35,0)</f>
        <v>#N/A</v>
      </c>
      <c r="AJ60" s="14">
        <f t="shared" si="14"/>
        <v>0</v>
      </c>
      <c r="AK60" s="14"/>
      <c r="AL60" s="14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287</v>
      </c>
      <c r="D61" s="8">
        <v>214</v>
      </c>
      <c r="E61" s="8">
        <v>319</v>
      </c>
      <c r="F61" s="8">
        <v>167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341</v>
      </c>
      <c r="K61" s="14">
        <f t="shared" si="10"/>
        <v>-22</v>
      </c>
      <c r="L61" s="14">
        <f>VLOOKUP(A:A,[1]TDSheet!$A:$O,15,0)</f>
        <v>40</v>
      </c>
      <c r="M61" s="14">
        <f>VLOOKUP(A:A,[1]TDSheet!$A:$X,24,0)</f>
        <v>100</v>
      </c>
      <c r="N61" s="14">
        <v>150</v>
      </c>
      <c r="O61" s="14">
        <v>90</v>
      </c>
      <c r="P61" s="14"/>
      <c r="Q61" s="14"/>
      <c r="R61" s="14"/>
      <c r="S61" s="14"/>
      <c r="T61" s="14"/>
      <c r="U61" s="14"/>
      <c r="V61" s="16"/>
      <c r="W61" s="14">
        <f t="shared" si="11"/>
        <v>63.8</v>
      </c>
      <c r="X61" s="16"/>
      <c r="Y61" s="18">
        <f t="shared" si="12"/>
        <v>8.5736677115987465</v>
      </c>
      <c r="Z61" s="14">
        <f t="shared" si="13"/>
        <v>2.6175548589341693</v>
      </c>
      <c r="AA61" s="14"/>
      <c r="AB61" s="14"/>
      <c r="AC61" s="14"/>
      <c r="AD61" s="14">
        <f>VLOOKUP(A:A,[3]TDSheet!$A:$T,20,0)</f>
        <v>0</v>
      </c>
      <c r="AE61" s="14">
        <f>VLOOKUP(A:A,[1]TDSheet!$A:$AF,32,0)</f>
        <v>64.8</v>
      </c>
      <c r="AF61" s="14">
        <f>VLOOKUP(A:A,[1]TDSheet!$A:$AG,33,0)</f>
        <v>55.2</v>
      </c>
      <c r="AG61" s="14">
        <f>VLOOKUP(A:A,[1]TDSheet!$A:$W,23,0)</f>
        <v>52.8</v>
      </c>
      <c r="AH61" s="14">
        <f>VLOOKUP(A:A,[4]TDSheet!$A:$D,4,0)</f>
        <v>109</v>
      </c>
      <c r="AI61" s="14" t="e">
        <f>VLOOKUP(A:A,[1]TDSheet!$A:$AI,35,0)</f>
        <v>#N/A</v>
      </c>
      <c r="AJ61" s="14">
        <f t="shared" si="14"/>
        <v>0</v>
      </c>
      <c r="AK61" s="14"/>
      <c r="AL61" s="14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556.47900000000004</v>
      </c>
      <c r="D62" s="8">
        <v>1581.479</v>
      </c>
      <c r="E62" s="8">
        <v>731.75099999999998</v>
      </c>
      <c r="F62" s="8">
        <v>846.41200000000003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740.86900000000003</v>
      </c>
      <c r="K62" s="14">
        <f t="shared" si="10"/>
        <v>-9.1180000000000518</v>
      </c>
      <c r="L62" s="14">
        <f>VLOOKUP(A:A,[1]TDSheet!$A:$O,15,0)</f>
        <v>0</v>
      </c>
      <c r="M62" s="14">
        <f>VLOOKUP(A:A,[1]TDSheet!$A:$X,24,0)</f>
        <v>350</v>
      </c>
      <c r="N62" s="14"/>
      <c r="O62" s="14">
        <v>150</v>
      </c>
      <c r="P62" s="14"/>
      <c r="Q62" s="14"/>
      <c r="R62" s="14"/>
      <c r="S62" s="14"/>
      <c r="T62" s="14"/>
      <c r="U62" s="14"/>
      <c r="V62" s="16"/>
      <c r="W62" s="14">
        <f t="shared" si="11"/>
        <v>146.3502</v>
      </c>
      <c r="X62" s="16"/>
      <c r="Y62" s="18">
        <f t="shared" si="12"/>
        <v>9.1999327640139885</v>
      </c>
      <c r="Z62" s="14">
        <f t="shared" si="13"/>
        <v>5.7834700601707416</v>
      </c>
      <c r="AA62" s="14"/>
      <c r="AB62" s="14"/>
      <c r="AC62" s="14"/>
      <c r="AD62" s="14">
        <f>VLOOKUP(A:A,[3]TDSheet!$A:$T,20,0)</f>
        <v>0</v>
      </c>
      <c r="AE62" s="14">
        <f>VLOOKUP(A:A,[1]TDSheet!$A:$AF,32,0)</f>
        <v>193.25719999999998</v>
      </c>
      <c r="AF62" s="14">
        <f>VLOOKUP(A:A,[1]TDSheet!$A:$AG,33,0)</f>
        <v>154.3562</v>
      </c>
      <c r="AG62" s="14">
        <f>VLOOKUP(A:A,[1]TDSheet!$A:$W,23,0)</f>
        <v>167.62520000000001</v>
      </c>
      <c r="AH62" s="14">
        <f>VLOOKUP(A:A,[4]TDSheet!$A:$D,4,0)</f>
        <v>181.63300000000001</v>
      </c>
      <c r="AI62" s="14">
        <f>VLOOKUP(A:A,[1]TDSheet!$A:$AI,35,0)</f>
        <v>0</v>
      </c>
      <c r="AJ62" s="14">
        <f t="shared" si="14"/>
        <v>0</v>
      </c>
      <c r="AK62" s="14"/>
      <c r="AL62" s="14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1152</v>
      </c>
      <c r="D63" s="8">
        <v>22</v>
      </c>
      <c r="E63" s="8">
        <v>388</v>
      </c>
      <c r="F63" s="8">
        <v>776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403</v>
      </c>
      <c r="K63" s="14">
        <f t="shared" si="10"/>
        <v>-15</v>
      </c>
      <c r="L63" s="14">
        <f>VLOOKUP(A:A,[1]TDSheet!$A:$O,15,0)</f>
        <v>0</v>
      </c>
      <c r="M63" s="14">
        <f>VLOOKUP(A:A,[1]TDSheet!$A:$X,24,0)</f>
        <v>0</v>
      </c>
      <c r="N63" s="14"/>
      <c r="O63" s="14">
        <v>1000</v>
      </c>
      <c r="P63" s="14"/>
      <c r="Q63" s="14"/>
      <c r="R63" s="14"/>
      <c r="S63" s="14"/>
      <c r="T63" s="14"/>
      <c r="U63" s="14"/>
      <c r="V63" s="16"/>
      <c r="W63" s="14">
        <f t="shared" si="11"/>
        <v>77.599999999999994</v>
      </c>
      <c r="X63" s="16"/>
      <c r="Y63" s="18">
        <f t="shared" si="12"/>
        <v>22.88659793814433</v>
      </c>
      <c r="Z63" s="14">
        <f t="shared" si="13"/>
        <v>10</v>
      </c>
      <c r="AA63" s="14"/>
      <c r="AB63" s="14"/>
      <c r="AC63" s="14"/>
      <c r="AD63" s="14">
        <f>VLOOKUP(A:A,[3]TDSheet!$A:$T,20,0)</f>
        <v>0</v>
      </c>
      <c r="AE63" s="14">
        <f>VLOOKUP(A:A,[1]TDSheet!$A:$AF,32,0)</f>
        <v>67.2</v>
      </c>
      <c r="AF63" s="14">
        <f>VLOOKUP(A:A,[1]TDSheet!$A:$AG,33,0)</f>
        <v>56</v>
      </c>
      <c r="AG63" s="14">
        <f>VLOOKUP(A:A,[1]TDSheet!$A:$W,23,0)</f>
        <v>61</v>
      </c>
      <c r="AH63" s="14">
        <f>VLOOKUP(A:A,[4]TDSheet!$A:$D,4,0)</f>
        <v>141</v>
      </c>
      <c r="AI63" s="14" t="e">
        <f>VLOOKUP(A:A,[1]TDSheet!$A:$AI,35,0)</f>
        <v>#N/A</v>
      </c>
      <c r="AJ63" s="14">
        <f t="shared" si="14"/>
        <v>0</v>
      </c>
      <c r="AK63" s="14"/>
      <c r="AL63" s="14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115.38800000000001</v>
      </c>
      <c r="D64" s="8">
        <v>410.05700000000002</v>
      </c>
      <c r="E64" s="8">
        <v>244.33</v>
      </c>
      <c r="F64" s="8">
        <v>275.67099999999999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244.49100000000001</v>
      </c>
      <c r="K64" s="14">
        <f t="shared" si="10"/>
        <v>-0.16100000000000136</v>
      </c>
      <c r="L64" s="14">
        <f>VLOOKUP(A:A,[1]TDSheet!$A:$O,15,0)</f>
        <v>0</v>
      </c>
      <c r="M64" s="14">
        <f>VLOOKUP(A:A,[1]TDSheet!$A:$X,24,0)</f>
        <v>30</v>
      </c>
      <c r="N64" s="14">
        <v>60</v>
      </c>
      <c r="O64" s="14">
        <v>50</v>
      </c>
      <c r="P64" s="14"/>
      <c r="Q64" s="14"/>
      <c r="R64" s="14"/>
      <c r="S64" s="14"/>
      <c r="T64" s="14"/>
      <c r="U64" s="14"/>
      <c r="V64" s="16"/>
      <c r="W64" s="14">
        <f t="shared" si="11"/>
        <v>48.866</v>
      </c>
      <c r="X64" s="16"/>
      <c r="Y64" s="18">
        <f t="shared" si="12"/>
        <v>8.5063438791797985</v>
      </c>
      <c r="Z64" s="14">
        <f t="shared" si="13"/>
        <v>5.6413661850775592</v>
      </c>
      <c r="AA64" s="14"/>
      <c r="AB64" s="14"/>
      <c r="AC64" s="14"/>
      <c r="AD64" s="14">
        <f>VLOOKUP(A:A,[3]TDSheet!$A:$T,20,0)</f>
        <v>0</v>
      </c>
      <c r="AE64" s="14">
        <f>VLOOKUP(A:A,[1]TDSheet!$A:$AF,32,0)</f>
        <v>52.533200000000001</v>
      </c>
      <c r="AF64" s="14">
        <f>VLOOKUP(A:A,[1]TDSheet!$A:$AG,33,0)</f>
        <v>47.238799999999998</v>
      </c>
      <c r="AG64" s="14">
        <f>VLOOKUP(A:A,[1]TDSheet!$A:$W,23,0)</f>
        <v>47.370999999999995</v>
      </c>
      <c r="AH64" s="14">
        <f>VLOOKUP(A:A,[4]TDSheet!$A:$D,4,0)</f>
        <v>78.938000000000002</v>
      </c>
      <c r="AI64" s="14" t="e">
        <f>VLOOKUP(A:A,[1]TDSheet!$A:$AI,35,0)</f>
        <v>#N/A</v>
      </c>
      <c r="AJ64" s="14">
        <f t="shared" si="14"/>
        <v>0</v>
      </c>
      <c r="AK64" s="14"/>
      <c r="AL64" s="14"/>
    </row>
    <row r="65" spans="1:38" s="1" customFormat="1" ht="11.1" customHeight="1" outlineLevel="1" x14ac:dyDescent="0.2">
      <c r="A65" s="21" t="s">
        <v>68</v>
      </c>
      <c r="B65" s="7" t="s">
        <v>8</v>
      </c>
      <c r="C65" s="8">
        <v>43.38</v>
      </c>
      <c r="D65" s="8"/>
      <c r="E65" s="8">
        <v>11.007999999999999</v>
      </c>
      <c r="F65" s="8">
        <v>32.372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4">
        <f>VLOOKUP(A:A,[2]TDSheet!$A:$F,6,0)</f>
        <v>10.401999999999999</v>
      </c>
      <c r="K65" s="14">
        <f t="shared" si="10"/>
        <v>0.60599999999999987</v>
      </c>
      <c r="L65" s="14">
        <f>VLOOKUP(A:A,[1]TDSheet!$A:$O,15,0)</f>
        <v>0</v>
      </c>
      <c r="M65" s="14">
        <f>VLOOKUP(A:A,[1]TDSheet!$A:$X,24,0)</f>
        <v>0</v>
      </c>
      <c r="N65" s="14"/>
      <c r="O65" s="14"/>
      <c r="P65" s="14"/>
      <c r="Q65" s="14"/>
      <c r="R65" s="14"/>
      <c r="S65" s="14"/>
      <c r="T65" s="14"/>
      <c r="U65" s="14"/>
      <c r="V65" s="16"/>
      <c r="W65" s="14">
        <f t="shared" si="11"/>
        <v>2.2016</v>
      </c>
      <c r="X65" s="16"/>
      <c r="Y65" s="18">
        <f t="shared" si="12"/>
        <v>14.703851744186046</v>
      </c>
      <c r="Z65" s="14">
        <f t="shared" si="13"/>
        <v>14.703851744186046</v>
      </c>
      <c r="AA65" s="14"/>
      <c r="AB65" s="14"/>
      <c r="AC65" s="14"/>
      <c r="AD65" s="14">
        <f>VLOOKUP(A:A,[3]TDSheet!$A:$T,20,0)</f>
        <v>0</v>
      </c>
      <c r="AE65" s="14">
        <f>VLOOKUP(A:A,[1]TDSheet!$A:$AF,32,0)</f>
        <v>0.5504</v>
      </c>
      <c r="AF65" s="14">
        <f>VLOOKUP(A:A,[1]TDSheet!$A:$AG,33,0)</f>
        <v>5.7792000000000003</v>
      </c>
      <c r="AG65" s="14">
        <f>VLOOKUP(A:A,[1]TDSheet!$A:$W,23,0)</f>
        <v>2.2016</v>
      </c>
      <c r="AH65" s="14">
        <f>VLOOKUP(A:A,[4]TDSheet!$A:$D,4,0)</f>
        <v>6.88</v>
      </c>
      <c r="AI65" s="14" t="str">
        <f>VLOOKUP(A:A,[1]TDSheet!$A:$AI,35,0)</f>
        <v>увел</v>
      </c>
      <c r="AJ65" s="14">
        <f t="shared" si="14"/>
        <v>0</v>
      </c>
      <c r="AK65" s="14"/>
      <c r="AL65" s="14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2095</v>
      </c>
      <c r="D66" s="8">
        <v>2947</v>
      </c>
      <c r="E66" s="8">
        <v>3091</v>
      </c>
      <c r="F66" s="8">
        <v>1903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3145</v>
      </c>
      <c r="K66" s="14">
        <f t="shared" si="10"/>
        <v>-54</v>
      </c>
      <c r="L66" s="14">
        <f>VLOOKUP(A:A,[1]TDSheet!$A:$O,15,0)</f>
        <v>0</v>
      </c>
      <c r="M66" s="14">
        <f>VLOOKUP(A:A,[1]TDSheet!$A:$X,24,0)</f>
        <v>800</v>
      </c>
      <c r="N66" s="14">
        <v>900</v>
      </c>
      <c r="O66" s="14">
        <v>600</v>
      </c>
      <c r="P66" s="14"/>
      <c r="Q66" s="14"/>
      <c r="R66" s="14"/>
      <c r="S66" s="14"/>
      <c r="T66" s="14"/>
      <c r="U66" s="14"/>
      <c r="V66" s="16"/>
      <c r="W66" s="14">
        <f t="shared" si="11"/>
        <v>494.6</v>
      </c>
      <c r="X66" s="16"/>
      <c r="Y66" s="18">
        <f t="shared" si="12"/>
        <v>8.4977759805903759</v>
      </c>
      <c r="Z66" s="14">
        <f t="shared" si="13"/>
        <v>3.8475535786494133</v>
      </c>
      <c r="AA66" s="14"/>
      <c r="AB66" s="14"/>
      <c r="AC66" s="14"/>
      <c r="AD66" s="14">
        <f>VLOOKUP(A:A,[3]TDSheet!$A:$T,20,0)</f>
        <v>618</v>
      </c>
      <c r="AE66" s="14">
        <f>VLOOKUP(A:A,[1]TDSheet!$A:$AF,32,0)</f>
        <v>534.20000000000005</v>
      </c>
      <c r="AF66" s="14">
        <f>VLOOKUP(A:A,[1]TDSheet!$A:$AG,33,0)</f>
        <v>505</v>
      </c>
      <c r="AG66" s="14">
        <f>VLOOKUP(A:A,[1]TDSheet!$A:$W,23,0)</f>
        <v>451</v>
      </c>
      <c r="AH66" s="14">
        <f>VLOOKUP(A:A,[4]TDSheet!$A:$D,4,0)</f>
        <v>699</v>
      </c>
      <c r="AI66" s="14">
        <f>VLOOKUP(A:A,[1]TDSheet!$A:$AI,35,0)</f>
        <v>0</v>
      </c>
      <c r="AJ66" s="14">
        <f t="shared" si="14"/>
        <v>0</v>
      </c>
      <c r="AK66" s="14"/>
      <c r="AL66" s="14"/>
    </row>
    <row r="67" spans="1:38" s="1" customFormat="1" ht="11.1" customHeight="1" outlineLevel="1" x14ac:dyDescent="0.2">
      <c r="A67" s="7" t="s">
        <v>70</v>
      </c>
      <c r="B67" s="7" t="s">
        <v>12</v>
      </c>
      <c r="C67" s="8">
        <v>1750</v>
      </c>
      <c r="D67" s="8">
        <v>2057</v>
      </c>
      <c r="E67" s="8">
        <v>2110</v>
      </c>
      <c r="F67" s="8">
        <v>1645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2174</v>
      </c>
      <c r="K67" s="14">
        <f t="shared" si="10"/>
        <v>-64</v>
      </c>
      <c r="L67" s="14">
        <f>VLOOKUP(A:A,[1]TDSheet!$A:$O,15,0)</f>
        <v>0</v>
      </c>
      <c r="M67" s="14">
        <f>VLOOKUP(A:A,[1]TDSheet!$A:$X,24,0)</f>
        <v>600</v>
      </c>
      <c r="N67" s="14">
        <v>800</v>
      </c>
      <c r="O67" s="14">
        <v>600</v>
      </c>
      <c r="P67" s="14"/>
      <c r="Q67" s="14"/>
      <c r="R67" s="14"/>
      <c r="S67" s="14"/>
      <c r="T67" s="14"/>
      <c r="U67" s="14"/>
      <c r="V67" s="16"/>
      <c r="W67" s="14">
        <f t="shared" si="11"/>
        <v>422</v>
      </c>
      <c r="X67" s="16"/>
      <c r="Y67" s="18">
        <f t="shared" si="12"/>
        <v>8.6374407582938382</v>
      </c>
      <c r="Z67" s="14">
        <f t="shared" si="13"/>
        <v>3.8981042654028437</v>
      </c>
      <c r="AA67" s="14"/>
      <c r="AB67" s="14"/>
      <c r="AC67" s="14"/>
      <c r="AD67" s="14">
        <f>VLOOKUP(A:A,[3]TDSheet!$A:$T,20,0)</f>
        <v>0</v>
      </c>
      <c r="AE67" s="14">
        <f>VLOOKUP(A:A,[1]TDSheet!$A:$AF,32,0)</f>
        <v>445</v>
      </c>
      <c r="AF67" s="14">
        <f>VLOOKUP(A:A,[1]TDSheet!$A:$AG,33,0)</f>
        <v>426.6</v>
      </c>
      <c r="AG67" s="14">
        <f>VLOOKUP(A:A,[1]TDSheet!$A:$W,23,0)</f>
        <v>388</v>
      </c>
      <c r="AH67" s="14">
        <f>VLOOKUP(A:A,[4]TDSheet!$A:$D,4,0)</f>
        <v>603</v>
      </c>
      <c r="AI67" s="14">
        <f>VLOOKUP(A:A,[1]TDSheet!$A:$AI,35,0)</f>
        <v>0</v>
      </c>
      <c r="AJ67" s="14">
        <f t="shared" si="14"/>
        <v>0</v>
      </c>
      <c r="AK67" s="14"/>
      <c r="AL67" s="14"/>
    </row>
    <row r="68" spans="1:38" s="1" customFormat="1" ht="21.95" customHeight="1" outlineLevel="1" x14ac:dyDescent="0.2">
      <c r="A68" s="7" t="s">
        <v>71</v>
      </c>
      <c r="B68" s="7" t="s">
        <v>8</v>
      </c>
      <c r="C68" s="8">
        <v>386.78199999999998</v>
      </c>
      <c r="D68" s="8">
        <v>492.22300000000001</v>
      </c>
      <c r="E68" s="8">
        <v>530.69500000000005</v>
      </c>
      <c r="F68" s="8">
        <v>341.80399999999997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542.76599999999996</v>
      </c>
      <c r="K68" s="14">
        <f t="shared" si="10"/>
        <v>-12.070999999999913</v>
      </c>
      <c r="L68" s="14">
        <f>VLOOKUP(A:A,[1]TDSheet!$A:$O,15,0)</f>
        <v>0</v>
      </c>
      <c r="M68" s="14">
        <f>VLOOKUP(A:A,[1]TDSheet!$A:$X,24,0)</f>
        <v>160</v>
      </c>
      <c r="N68" s="14">
        <v>280</v>
      </c>
      <c r="O68" s="14">
        <v>120</v>
      </c>
      <c r="P68" s="14"/>
      <c r="Q68" s="14"/>
      <c r="R68" s="14"/>
      <c r="S68" s="14"/>
      <c r="T68" s="14"/>
      <c r="U68" s="14"/>
      <c r="V68" s="16"/>
      <c r="W68" s="14">
        <f t="shared" si="11"/>
        <v>106.13900000000001</v>
      </c>
      <c r="X68" s="16"/>
      <c r="Y68" s="18">
        <f t="shared" si="12"/>
        <v>8.4964433431632091</v>
      </c>
      <c r="Z68" s="14">
        <f t="shared" si="13"/>
        <v>3.2203431349456837</v>
      </c>
      <c r="AA68" s="14"/>
      <c r="AB68" s="14"/>
      <c r="AC68" s="14"/>
      <c r="AD68" s="14">
        <f>VLOOKUP(A:A,[3]TDSheet!$A:$T,20,0)</f>
        <v>0</v>
      </c>
      <c r="AE68" s="14">
        <f>VLOOKUP(A:A,[1]TDSheet!$A:$AF,32,0)</f>
        <v>98.902200000000008</v>
      </c>
      <c r="AF68" s="14">
        <f>VLOOKUP(A:A,[1]TDSheet!$A:$AG,33,0)</f>
        <v>91.641800000000003</v>
      </c>
      <c r="AG68" s="14">
        <f>VLOOKUP(A:A,[1]TDSheet!$A:$W,23,0)</f>
        <v>87.606799999999993</v>
      </c>
      <c r="AH68" s="14">
        <f>VLOOKUP(A:A,[4]TDSheet!$A:$D,4,0)</f>
        <v>155.30199999999999</v>
      </c>
      <c r="AI68" s="14" t="e">
        <f>VLOOKUP(A:A,[1]TDSheet!$A:$AI,35,0)</f>
        <v>#N/A</v>
      </c>
      <c r="AJ68" s="14">
        <f t="shared" si="14"/>
        <v>0</v>
      </c>
      <c r="AK68" s="14"/>
      <c r="AL68" s="14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255.18799999999999</v>
      </c>
      <c r="D69" s="8">
        <v>287.14299999999997</v>
      </c>
      <c r="E69" s="8">
        <v>265.97399999999999</v>
      </c>
      <c r="F69" s="8">
        <v>269.839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273.30099999999999</v>
      </c>
      <c r="K69" s="14">
        <f t="shared" si="10"/>
        <v>-7.3269999999999982</v>
      </c>
      <c r="L69" s="14">
        <f>VLOOKUP(A:A,[1]TDSheet!$A:$O,15,0)</f>
        <v>0</v>
      </c>
      <c r="M69" s="14">
        <f>VLOOKUP(A:A,[1]TDSheet!$A:$X,24,0)</f>
        <v>40</v>
      </c>
      <c r="N69" s="14">
        <v>90</v>
      </c>
      <c r="O69" s="14">
        <v>60</v>
      </c>
      <c r="P69" s="14"/>
      <c r="Q69" s="14"/>
      <c r="R69" s="14"/>
      <c r="S69" s="14"/>
      <c r="T69" s="14"/>
      <c r="U69" s="14"/>
      <c r="V69" s="16"/>
      <c r="W69" s="14">
        <f t="shared" si="11"/>
        <v>53.194800000000001</v>
      </c>
      <c r="X69" s="16"/>
      <c r="Y69" s="18">
        <f t="shared" si="12"/>
        <v>8.6444351703549973</v>
      </c>
      <c r="Z69" s="14">
        <f t="shared" si="13"/>
        <v>5.0726574777985816</v>
      </c>
      <c r="AA69" s="14"/>
      <c r="AB69" s="14"/>
      <c r="AC69" s="14"/>
      <c r="AD69" s="14">
        <f>VLOOKUP(A:A,[3]TDSheet!$A:$T,20,0)</f>
        <v>0</v>
      </c>
      <c r="AE69" s="14">
        <f>VLOOKUP(A:A,[1]TDSheet!$A:$AF,32,0)</f>
        <v>53.333799999999997</v>
      </c>
      <c r="AF69" s="14">
        <f>VLOOKUP(A:A,[1]TDSheet!$A:$AG,33,0)</f>
        <v>60.540200000000006</v>
      </c>
      <c r="AG69" s="14">
        <f>VLOOKUP(A:A,[1]TDSheet!$A:$W,23,0)</f>
        <v>49.760000000000005</v>
      </c>
      <c r="AH69" s="14">
        <f>VLOOKUP(A:A,[4]TDSheet!$A:$D,4,0)</f>
        <v>79.153999999999996</v>
      </c>
      <c r="AI69" s="14" t="e">
        <f>VLOOKUP(A:A,[1]TDSheet!$A:$AI,35,0)</f>
        <v>#N/A</v>
      </c>
      <c r="AJ69" s="14">
        <f t="shared" si="14"/>
        <v>0</v>
      </c>
      <c r="AK69" s="14"/>
      <c r="AL69" s="14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505.88900000000001</v>
      </c>
      <c r="D70" s="8">
        <v>759.64099999999996</v>
      </c>
      <c r="E70" s="8">
        <v>695.072</v>
      </c>
      <c r="F70" s="8">
        <v>549.22699999999998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716.06500000000005</v>
      </c>
      <c r="K70" s="14">
        <f t="shared" si="10"/>
        <v>-20.993000000000052</v>
      </c>
      <c r="L70" s="14">
        <f>VLOOKUP(A:A,[1]TDSheet!$A:$O,15,0)</f>
        <v>0</v>
      </c>
      <c r="M70" s="14">
        <f>VLOOKUP(A:A,[1]TDSheet!$A:$X,24,0)</f>
        <v>300</v>
      </c>
      <c r="N70" s="14">
        <v>180</v>
      </c>
      <c r="O70" s="14">
        <v>160</v>
      </c>
      <c r="P70" s="14"/>
      <c r="Q70" s="14"/>
      <c r="R70" s="14"/>
      <c r="S70" s="14"/>
      <c r="T70" s="14"/>
      <c r="U70" s="14"/>
      <c r="V70" s="16"/>
      <c r="W70" s="14">
        <f t="shared" si="11"/>
        <v>139.01439999999999</v>
      </c>
      <c r="X70" s="16"/>
      <c r="Y70" s="18">
        <f t="shared" si="12"/>
        <v>8.5547036853736014</v>
      </c>
      <c r="Z70" s="14">
        <f t="shared" si="13"/>
        <v>3.9508640831453432</v>
      </c>
      <c r="AA70" s="14"/>
      <c r="AB70" s="14"/>
      <c r="AC70" s="14"/>
      <c r="AD70" s="14">
        <f>VLOOKUP(A:A,[3]TDSheet!$A:$T,20,0)</f>
        <v>0</v>
      </c>
      <c r="AE70" s="14">
        <f>VLOOKUP(A:A,[1]TDSheet!$A:$AF,32,0)</f>
        <v>112.36659999999999</v>
      </c>
      <c r="AF70" s="14">
        <f>VLOOKUP(A:A,[1]TDSheet!$A:$AG,33,0)</f>
        <v>151.8184</v>
      </c>
      <c r="AG70" s="14">
        <f>VLOOKUP(A:A,[1]TDSheet!$A:$W,23,0)</f>
        <v>133.48779999999999</v>
      </c>
      <c r="AH70" s="14">
        <f>VLOOKUP(A:A,[4]TDSheet!$A:$D,4,0)</f>
        <v>171.43</v>
      </c>
      <c r="AI70" s="14" t="e">
        <f>VLOOKUP(A:A,[1]TDSheet!$A:$AI,35,0)</f>
        <v>#N/A</v>
      </c>
      <c r="AJ70" s="14">
        <f t="shared" si="14"/>
        <v>0</v>
      </c>
      <c r="AK70" s="14"/>
      <c r="AL70" s="14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252.471</v>
      </c>
      <c r="D71" s="8">
        <v>420.81099999999998</v>
      </c>
      <c r="E71" s="8">
        <v>367.11099999999999</v>
      </c>
      <c r="F71" s="8">
        <v>287.31299999999999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381.33600000000001</v>
      </c>
      <c r="K71" s="14">
        <f t="shared" si="10"/>
        <v>-14.225000000000023</v>
      </c>
      <c r="L71" s="14">
        <f>VLOOKUP(A:A,[1]TDSheet!$A:$O,15,0)</f>
        <v>50</v>
      </c>
      <c r="M71" s="14">
        <f>VLOOKUP(A:A,[1]TDSheet!$A:$X,24,0)</f>
        <v>70</v>
      </c>
      <c r="N71" s="14">
        <v>130</v>
      </c>
      <c r="O71" s="14">
        <v>90</v>
      </c>
      <c r="P71" s="14"/>
      <c r="Q71" s="14"/>
      <c r="R71" s="14"/>
      <c r="S71" s="14"/>
      <c r="T71" s="14"/>
      <c r="U71" s="14"/>
      <c r="V71" s="16"/>
      <c r="W71" s="14">
        <f t="shared" si="11"/>
        <v>73.422200000000004</v>
      </c>
      <c r="X71" s="16"/>
      <c r="Y71" s="18">
        <f t="shared" si="12"/>
        <v>8.5439145108700085</v>
      </c>
      <c r="Z71" s="14">
        <f t="shared" si="13"/>
        <v>3.9131625039838083</v>
      </c>
      <c r="AA71" s="14"/>
      <c r="AB71" s="14"/>
      <c r="AC71" s="14"/>
      <c r="AD71" s="14">
        <f>VLOOKUP(A:A,[3]TDSheet!$A:$T,20,0)</f>
        <v>0</v>
      </c>
      <c r="AE71" s="14">
        <f>VLOOKUP(A:A,[1]TDSheet!$A:$AF,32,0)</f>
        <v>66.365600000000001</v>
      </c>
      <c r="AF71" s="14">
        <f>VLOOKUP(A:A,[1]TDSheet!$A:$AG,33,0)</f>
        <v>71.263000000000005</v>
      </c>
      <c r="AG71" s="14">
        <f>VLOOKUP(A:A,[1]TDSheet!$A:$W,23,0)</f>
        <v>67.531599999999997</v>
      </c>
      <c r="AH71" s="14">
        <f>VLOOKUP(A:A,[4]TDSheet!$A:$D,4,0)</f>
        <v>107.42</v>
      </c>
      <c r="AI71" s="14" t="e">
        <f>VLOOKUP(A:A,[1]TDSheet!$A:$AI,35,0)</f>
        <v>#N/A</v>
      </c>
      <c r="AJ71" s="14">
        <f t="shared" si="14"/>
        <v>0</v>
      </c>
      <c r="AK71" s="14"/>
      <c r="AL71" s="14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151</v>
      </c>
      <c r="D72" s="8">
        <v>30</v>
      </c>
      <c r="E72" s="8">
        <v>113</v>
      </c>
      <c r="F72" s="8">
        <v>62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130</v>
      </c>
      <c r="K72" s="14">
        <f t="shared" ref="K72:K122" si="15">E72-J72</f>
        <v>-17</v>
      </c>
      <c r="L72" s="14">
        <f>VLOOKUP(A:A,[1]TDSheet!$A:$O,15,0)</f>
        <v>0</v>
      </c>
      <c r="M72" s="14">
        <f>VLOOKUP(A:A,[1]TDSheet!$A:$X,24,0)</f>
        <v>10</v>
      </c>
      <c r="N72" s="14">
        <v>90</v>
      </c>
      <c r="O72" s="14">
        <v>30</v>
      </c>
      <c r="P72" s="14"/>
      <c r="Q72" s="14"/>
      <c r="R72" s="14"/>
      <c r="S72" s="14"/>
      <c r="T72" s="14"/>
      <c r="U72" s="14"/>
      <c r="V72" s="16"/>
      <c r="W72" s="14">
        <f t="shared" ref="W72:W122" si="16">(E72-AD72)/5</f>
        <v>22.6</v>
      </c>
      <c r="X72" s="16"/>
      <c r="Y72" s="18">
        <f t="shared" ref="Y72:Y122" si="17">(F72+L72+M72+N72+O72+X72)/W72</f>
        <v>8.495575221238937</v>
      </c>
      <c r="Z72" s="14">
        <f t="shared" ref="Z72:Z122" si="18">F72/W72</f>
        <v>2.7433628318584069</v>
      </c>
      <c r="AA72" s="14"/>
      <c r="AB72" s="14"/>
      <c r="AC72" s="14"/>
      <c r="AD72" s="14">
        <f>VLOOKUP(A:A,[3]TDSheet!$A:$T,20,0)</f>
        <v>0</v>
      </c>
      <c r="AE72" s="14">
        <f>VLOOKUP(A:A,[1]TDSheet!$A:$AF,32,0)</f>
        <v>22.8</v>
      </c>
      <c r="AF72" s="14">
        <f>VLOOKUP(A:A,[1]TDSheet!$A:$AG,33,0)</f>
        <v>23.2</v>
      </c>
      <c r="AG72" s="14">
        <f>VLOOKUP(A:A,[1]TDSheet!$A:$W,23,0)</f>
        <v>15.8</v>
      </c>
      <c r="AH72" s="14">
        <f>VLOOKUP(A:A,[4]TDSheet!$A:$D,4,0)</f>
        <v>37</v>
      </c>
      <c r="AI72" s="14">
        <f>VLOOKUP(A:A,[1]TDSheet!$A:$AI,35,0)</f>
        <v>0</v>
      </c>
      <c r="AJ72" s="14">
        <f t="shared" ref="AJ72:AJ122" si="19">X72*H72</f>
        <v>0</v>
      </c>
      <c r="AK72" s="14"/>
      <c r="AL72" s="14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407</v>
      </c>
      <c r="D73" s="8">
        <v>5</v>
      </c>
      <c r="E73" s="8">
        <v>268</v>
      </c>
      <c r="F73" s="8">
        <v>137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276</v>
      </c>
      <c r="K73" s="14">
        <f t="shared" si="15"/>
        <v>-8</v>
      </c>
      <c r="L73" s="14">
        <f>VLOOKUP(A:A,[1]TDSheet!$A:$O,15,0)</f>
        <v>0</v>
      </c>
      <c r="M73" s="14">
        <f>VLOOKUP(A:A,[1]TDSheet!$A:$X,24,0)</f>
        <v>200</v>
      </c>
      <c r="N73" s="14">
        <v>60</v>
      </c>
      <c r="O73" s="14">
        <v>60</v>
      </c>
      <c r="P73" s="14"/>
      <c r="Q73" s="14"/>
      <c r="R73" s="14"/>
      <c r="S73" s="14"/>
      <c r="T73" s="14"/>
      <c r="U73" s="14"/>
      <c r="V73" s="16"/>
      <c r="W73" s="14">
        <f t="shared" si="16"/>
        <v>53.6</v>
      </c>
      <c r="X73" s="16"/>
      <c r="Y73" s="18">
        <f t="shared" si="17"/>
        <v>8.5261194029850742</v>
      </c>
      <c r="Z73" s="14">
        <f t="shared" si="18"/>
        <v>2.5559701492537314</v>
      </c>
      <c r="AA73" s="14"/>
      <c r="AB73" s="14"/>
      <c r="AC73" s="14"/>
      <c r="AD73" s="14">
        <f>VLOOKUP(A:A,[3]TDSheet!$A:$T,20,0)</f>
        <v>0</v>
      </c>
      <c r="AE73" s="14">
        <f>VLOOKUP(A:A,[1]TDSheet!$A:$AF,32,0)</f>
        <v>60.6</v>
      </c>
      <c r="AF73" s="14">
        <f>VLOOKUP(A:A,[1]TDSheet!$A:$AG,33,0)</f>
        <v>53.4</v>
      </c>
      <c r="AG73" s="14">
        <f>VLOOKUP(A:A,[1]TDSheet!$A:$W,23,0)</f>
        <v>50.8</v>
      </c>
      <c r="AH73" s="14">
        <f>VLOOKUP(A:A,[4]TDSheet!$A:$D,4,0)</f>
        <v>75</v>
      </c>
      <c r="AI73" s="14">
        <f>VLOOKUP(A:A,[1]TDSheet!$A:$AI,35,0)</f>
        <v>0</v>
      </c>
      <c r="AJ73" s="14">
        <f t="shared" si="19"/>
        <v>0</v>
      </c>
      <c r="AK73" s="14"/>
      <c r="AL73" s="14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284</v>
      </c>
      <c r="D74" s="8">
        <v>513</v>
      </c>
      <c r="E74" s="8">
        <v>444</v>
      </c>
      <c r="F74" s="8">
        <v>338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457</v>
      </c>
      <c r="K74" s="14">
        <f t="shared" si="15"/>
        <v>-13</v>
      </c>
      <c r="L74" s="14">
        <f>VLOOKUP(A:A,[1]TDSheet!$A:$O,15,0)</f>
        <v>0</v>
      </c>
      <c r="M74" s="14">
        <f>VLOOKUP(A:A,[1]TDSheet!$A:$X,24,0)</f>
        <v>220</v>
      </c>
      <c r="N74" s="14">
        <v>100</v>
      </c>
      <c r="O74" s="14">
        <v>200</v>
      </c>
      <c r="P74" s="14"/>
      <c r="Q74" s="14"/>
      <c r="R74" s="14"/>
      <c r="S74" s="14"/>
      <c r="T74" s="14"/>
      <c r="U74" s="14"/>
      <c r="V74" s="16"/>
      <c r="W74" s="14">
        <f t="shared" si="16"/>
        <v>88.8</v>
      </c>
      <c r="X74" s="16">
        <v>50</v>
      </c>
      <c r="Y74" s="18">
        <f t="shared" si="17"/>
        <v>10.225225225225225</v>
      </c>
      <c r="Z74" s="14">
        <f t="shared" si="18"/>
        <v>3.8063063063063063</v>
      </c>
      <c r="AA74" s="14"/>
      <c r="AB74" s="14"/>
      <c r="AC74" s="14"/>
      <c r="AD74" s="14">
        <f>VLOOKUP(A:A,[3]TDSheet!$A:$T,20,0)</f>
        <v>0</v>
      </c>
      <c r="AE74" s="14">
        <f>VLOOKUP(A:A,[1]TDSheet!$A:$AF,32,0)</f>
        <v>84</v>
      </c>
      <c r="AF74" s="14">
        <f>VLOOKUP(A:A,[1]TDSheet!$A:$AG,33,0)</f>
        <v>82.8</v>
      </c>
      <c r="AG74" s="14">
        <f>VLOOKUP(A:A,[1]TDSheet!$A:$W,23,0)</f>
        <v>87.4</v>
      </c>
      <c r="AH74" s="14">
        <f>VLOOKUP(A:A,[4]TDSheet!$A:$D,4,0)</f>
        <v>133</v>
      </c>
      <c r="AI74" s="14" t="str">
        <f>VLOOKUP(A:A,[1]TDSheet!$A:$AI,35,0)</f>
        <v>мартяб</v>
      </c>
      <c r="AJ74" s="14">
        <f t="shared" si="19"/>
        <v>30</v>
      </c>
      <c r="AK74" s="14"/>
      <c r="AL74" s="14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83.454999999999998</v>
      </c>
      <c r="D75" s="8">
        <v>101.045</v>
      </c>
      <c r="E75" s="8">
        <v>128.58699999999999</v>
      </c>
      <c r="F75" s="8">
        <v>54.546999999999997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4">
        <f>VLOOKUP(A:A,[2]TDSheet!$A:$F,6,0)</f>
        <v>140.13200000000001</v>
      </c>
      <c r="K75" s="14">
        <f t="shared" si="15"/>
        <v>-11.545000000000016</v>
      </c>
      <c r="L75" s="14">
        <f>VLOOKUP(A:A,[1]TDSheet!$A:$O,15,0)</f>
        <v>0</v>
      </c>
      <c r="M75" s="14">
        <f>VLOOKUP(A:A,[1]TDSheet!$A:$X,24,0)</f>
        <v>0</v>
      </c>
      <c r="N75" s="14">
        <v>60</v>
      </c>
      <c r="O75" s="14">
        <v>60</v>
      </c>
      <c r="P75" s="14"/>
      <c r="Q75" s="14"/>
      <c r="R75" s="14"/>
      <c r="S75" s="14"/>
      <c r="T75" s="14"/>
      <c r="U75" s="14"/>
      <c r="V75" s="16"/>
      <c r="W75" s="14">
        <f t="shared" si="16"/>
        <v>25.717399999999998</v>
      </c>
      <c r="X75" s="16"/>
      <c r="Y75" s="18">
        <f t="shared" si="17"/>
        <v>6.7871168936206621</v>
      </c>
      <c r="Z75" s="14">
        <f t="shared" si="18"/>
        <v>2.1210153436972634</v>
      </c>
      <c r="AA75" s="14"/>
      <c r="AB75" s="14"/>
      <c r="AC75" s="14"/>
      <c r="AD75" s="14">
        <f>VLOOKUP(A:A,[3]TDSheet!$A:$T,20,0)</f>
        <v>0</v>
      </c>
      <c r="AE75" s="14">
        <f>VLOOKUP(A:A,[1]TDSheet!$A:$AF,32,0)</f>
        <v>18.450399999999998</v>
      </c>
      <c r="AF75" s="14">
        <f>VLOOKUP(A:A,[1]TDSheet!$A:$AG,33,0)</f>
        <v>23.449000000000002</v>
      </c>
      <c r="AG75" s="14">
        <f>VLOOKUP(A:A,[1]TDSheet!$A:$W,23,0)</f>
        <v>16.4024</v>
      </c>
      <c r="AH75" s="14">
        <f>VLOOKUP(A:A,[4]TDSheet!$A:$D,4,0)</f>
        <v>35.646999999999998</v>
      </c>
      <c r="AI75" s="14">
        <f>VLOOKUP(A:A,[1]TDSheet!$A:$AI,35,0)</f>
        <v>0</v>
      </c>
      <c r="AJ75" s="14">
        <f t="shared" si="19"/>
        <v>0</v>
      </c>
      <c r="AK75" s="14"/>
      <c r="AL75" s="14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167</v>
      </c>
      <c r="D76" s="8">
        <v>1315</v>
      </c>
      <c r="E76" s="8">
        <v>596</v>
      </c>
      <c r="F76" s="8">
        <v>872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571</v>
      </c>
      <c r="K76" s="14">
        <f t="shared" si="15"/>
        <v>25</v>
      </c>
      <c r="L76" s="14">
        <f>VLOOKUP(A:A,[1]TDSheet!$A:$O,15,0)</f>
        <v>0</v>
      </c>
      <c r="M76" s="14">
        <f>VLOOKUP(A:A,[1]TDSheet!$A:$X,24,0)</f>
        <v>200</v>
      </c>
      <c r="N76" s="14"/>
      <c r="O76" s="14"/>
      <c r="P76" s="14"/>
      <c r="Q76" s="14"/>
      <c r="R76" s="14"/>
      <c r="S76" s="14"/>
      <c r="T76" s="14"/>
      <c r="U76" s="14"/>
      <c r="V76" s="16"/>
      <c r="W76" s="14">
        <f t="shared" si="16"/>
        <v>119.2</v>
      </c>
      <c r="X76" s="16"/>
      <c r="Y76" s="18">
        <f t="shared" si="17"/>
        <v>8.9932885906040259</v>
      </c>
      <c r="Z76" s="14">
        <f t="shared" si="18"/>
        <v>7.3154362416107377</v>
      </c>
      <c r="AA76" s="14"/>
      <c r="AB76" s="14"/>
      <c r="AC76" s="14"/>
      <c r="AD76" s="14">
        <f>VLOOKUP(A:A,[3]TDSheet!$A:$T,20,0)</f>
        <v>0</v>
      </c>
      <c r="AE76" s="14">
        <f>VLOOKUP(A:A,[1]TDSheet!$A:$AF,32,0)</f>
        <v>113</v>
      </c>
      <c r="AF76" s="14">
        <f>VLOOKUP(A:A,[1]TDSheet!$A:$AG,33,0)</f>
        <v>131.6</v>
      </c>
      <c r="AG76" s="14">
        <f>VLOOKUP(A:A,[1]TDSheet!$A:$W,23,0)</f>
        <v>165.6</v>
      </c>
      <c r="AH76" s="14">
        <f>VLOOKUP(A:A,[4]TDSheet!$A:$D,4,0)</f>
        <v>121</v>
      </c>
      <c r="AI76" s="14" t="str">
        <f>VLOOKUP(A:A,[1]TDSheet!$A:$AI,35,0)</f>
        <v>оконч</v>
      </c>
      <c r="AJ76" s="14">
        <f t="shared" si="19"/>
        <v>0</v>
      </c>
      <c r="AK76" s="14"/>
      <c r="AL76" s="14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210</v>
      </c>
      <c r="D77" s="8">
        <v>1297</v>
      </c>
      <c r="E77" s="8">
        <v>738</v>
      </c>
      <c r="F77" s="8">
        <v>758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764</v>
      </c>
      <c r="K77" s="14">
        <f t="shared" si="15"/>
        <v>-26</v>
      </c>
      <c r="L77" s="14">
        <f>VLOOKUP(A:A,[1]TDSheet!$A:$O,15,0)</f>
        <v>0</v>
      </c>
      <c r="M77" s="14">
        <f>VLOOKUP(A:A,[1]TDSheet!$A:$X,24,0)</f>
        <v>300</v>
      </c>
      <c r="N77" s="14"/>
      <c r="O77" s="14">
        <v>200</v>
      </c>
      <c r="P77" s="14"/>
      <c r="Q77" s="14"/>
      <c r="R77" s="14"/>
      <c r="S77" s="14"/>
      <c r="T77" s="14"/>
      <c r="U77" s="14"/>
      <c r="V77" s="16"/>
      <c r="W77" s="14">
        <f t="shared" si="16"/>
        <v>147.6</v>
      </c>
      <c r="X77" s="16"/>
      <c r="Y77" s="18">
        <f t="shared" si="17"/>
        <v>8.5230352303523045</v>
      </c>
      <c r="Z77" s="14">
        <f t="shared" si="18"/>
        <v>5.1355013550135507</v>
      </c>
      <c r="AA77" s="14"/>
      <c r="AB77" s="14"/>
      <c r="AC77" s="14"/>
      <c r="AD77" s="14">
        <f>VLOOKUP(A:A,[3]TDSheet!$A:$T,20,0)</f>
        <v>0</v>
      </c>
      <c r="AE77" s="14">
        <f>VLOOKUP(A:A,[1]TDSheet!$A:$AF,32,0)</f>
        <v>129.4</v>
      </c>
      <c r="AF77" s="14">
        <f>VLOOKUP(A:A,[1]TDSheet!$A:$AG,33,0)</f>
        <v>133.4</v>
      </c>
      <c r="AG77" s="14">
        <f>VLOOKUP(A:A,[1]TDSheet!$A:$W,23,0)</f>
        <v>164.8</v>
      </c>
      <c r="AH77" s="14">
        <f>VLOOKUP(A:A,[4]TDSheet!$A:$D,4,0)</f>
        <v>172</v>
      </c>
      <c r="AI77" s="14">
        <f>VLOOKUP(A:A,[1]TDSheet!$A:$AI,35,0)</f>
        <v>0</v>
      </c>
      <c r="AJ77" s="14">
        <f t="shared" si="19"/>
        <v>0</v>
      </c>
      <c r="AK77" s="14"/>
      <c r="AL77" s="14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522</v>
      </c>
      <c r="D78" s="8">
        <v>483</v>
      </c>
      <c r="E78" s="8">
        <v>741</v>
      </c>
      <c r="F78" s="8">
        <v>246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4">
        <f>VLOOKUP(A:A,[2]TDSheet!$A:$F,6,0)</f>
        <v>796</v>
      </c>
      <c r="K78" s="14">
        <f t="shared" si="15"/>
        <v>-55</v>
      </c>
      <c r="L78" s="14">
        <f>VLOOKUP(A:A,[1]TDSheet!$A:$O,15,0)</f>
        <v>0</v>
      </c>
      <c r="M78" s="14">
        <f>VLOOKUP(A:A,[1]TDSheet!$A:$X,24,0)</f>
        <v>300</v>
      </c>
      <c r="N78" s="14">
        <v>250</v>
      </c>
      <c r="O78" s="14">
        <v>250</v>
      </c>
      <c r="P78" s="14"/>
      <c r="Q78" s="14"/>
      <c r="R78" s="14"/>
      <c r="S78" s="14"/>
      <c r="T78" s="14"/>
      <c r="U78" s="14"/>
      <c r="V78" s="16"/>
      <c r="W78" s="14">
        <f t="shared" si="16"/>
        <v>148.19999999999999</v>
      </c>
      <c r="X78" s="16"/>
      <c r="Y78" s="18">
        <f t="shared" si="17"/>
        <v>7.0580296896086372</v>
      </c>
      <c r="Z78" s="14">
        <f t="shared" si="18"/>
        <v>1.6599190283400811</v>
      </c>
      <c r="AA78" s="14"/>
      <c r="AB78" s="14"/>
      <c r="AC78" s="14"/>
      <c r="AD78" s="14">
        <f>VLOOKUP(A:A,[3]TDSheet!$A:$T,20,0)</f>
        <v>0</v>
      </c>
      <c r="AE78" s="14">
        <f>VLOOKUP(A:A,[1]TDSheet!$A:$AF,32,0)</f>
        <v>114.6</v>
      </c>
      <c r="AF78" s="14">
        <f>VLOOKUP(A:A,[1]TDSheet!$A:$AG,33,0)</f>
        <v>122.6</v>
      </c>
      <c r="AG78" s="14">
        <f>VLOOKUP(A:A,[1]TDSheet!$A:$W,23,0)</f>
        <v>118.6</v>
      </c>
      <c r="AH78" s="14">
        <f>VLOOKUP(A:A,[4]TDSheet!$A:$D,4,0)</f>
        <v>176</v>
      </c>
      <c r="AI78" s="14">
        <f>VLOOKUP(A:A,[1]TDSheet!$A:$AI,35,0)</f>
        <v>0</v>
      </c>
      <c r="AJ78" s="14">
        <f t="shared" si="19"/>
        <v>0</v>
      </c>
      <c r="AK78" s="14"/>
      <c r="AL78" s="14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8</v>
      </c>
      <c r="D79" s="8">
        <v>522</v>
      </c>
      <c r="E79" s="8">
        <v>523</v>
      </c>
      <c r="F79" s="8">
        <v>1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4">
        <f>VLOOKUP(A:A,[2]TDSheet!$A:$F,6,0)</f>
        <v>743</v>
      </c>
      <c r="K79" s="14">
        <f t="shared" si="15"/>
        <v>-220</v>
      </c>
      <c r="L79" s="14">
        <f>VLOOKUP(A:A,[1]TDSheet!$A:$O,15,0)</f>
        <v>100</v>
      </c>
      <c r="M79" s="14">
        <f>VLOOKUP(A:A,[1]TDSheet!$A:$X,24,0)</f>
        <v>250</v>
      </c>
      <c r="N79" s="14">
        <v>200</v>
      </c>
      <c r="O79" s="14">
        <v>200</v>
      </c>
      <c r="P79" s="14"/>
      <c r="Q79" s="14"/>
      <c r="R79" s="14"/>
      <c r="S79" s="14"/>
      <c r="T79" s="14"/>
      <c r="U79" s="14"/>
      <c r="V79" s="16"/>
      <c r="W79" s="14">
        <f t="shared" si="16"/>
        <v>104.6</v>
      </c>
      <c r="X79" s="16"/>
      <c r="Y79" s="18">
        <f t="shared" si="17"/>
        <v>7.179732313575526</v>
      </c>
      <c r="Z79" s="14">
        <f t="shared" si="18"/>
        <v>9.5602294455066923E-3</v>
      </c>
      <c r="AA79" s="14"/>
      <c r="AB79" s="14"/>
      <c r="AC79" s="14"/>
      <c r="AD79" s="14">
        <f>VLOOKUP(A:A,[3]TDSheet!$A:$T,20,0)</f>
        <v>0</v>
      </c>
      <c r="AE79" s="14">
        <f>VLOOKUP(A:A,[1]TDSheet!$A:$AF,32,0)</f>
        <v>30.4</v>
      </c>
      <c r="AF79" s="14">
        <f>VLOOKUP(A:A,[1]TDSheet!$A:$AG,33,0)</f>
        <v>42</v>
      </c>
      <c r="AG79" s="14">
        <f>VLOOKUP(A:A,[1]TDSheet!$A:$W,23,0)</f>
        <v>118.6</v>
      </c>
      <c r="AH79" s="14">
        <f>VLOOKUP(A:A,[4]TDSheet!$A:$D,4,0)</f>
        <v>166</v>
      </c>
      <c r="AI79" s="14" t="str">
        <f>VLOOKUP(A:A,[1]TDSheet!$A:$AI,35,0)</f>
        <v>завод</v>
      </c>
      <c r="AJ79" s="14">
        <f t="shared" si="19"/>
        <v>0</v>
      </c>
      <c r="AK79" s="14"/>
      <c r="AL79" s="14"/>
    </row>
    <row r="80" spans="1:38" s="1" customFormat="1" ht="21.95" customHeight="1" outlineLevel="1" x14ac:dyDescent="0.2">
      <c r="A80" s="7" t="s">
        <v>83</v>
      </c>
      <c r="B80" s="7" t="s">
        <v>12</v>
      </c>
      <c r="C80" s="8">
        <v>38</v>
      </c>
      <c r="D80" s="8">
        <v>375</v>
      </c>
      <c r="E80" s="8">
        <v>321</v>
      </c>
      <c r="F80" s="8">
        <v>84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4">
        <f>VLOOKUP(A:A,[2]TDSheet!$A:$F,6,0)</f>
        <v>521</v>
      </c>
      <c r="K80" s="14">
        <f t="shared" si="15"/>
        <v>-200</v>
      </c>
      <c r="L80" s="14">
        <f>VLOOKUP(A:A,[1]TDSheet!$A:$O,15,0)</f>
        <v>100</v>
      </c>
      <c r="M80" s="14">
        <f>VLOOKUP(A:A,[1]TDSheet!$A:$X,24,0)</f>
        <v>160</v>
      </c>
      <c r="N80" s="14">
        <v>120</v>
      </c>
      <c r="O80" s="14">
        <v>120</v>
      </c>
      <c r="P80" s="14"/>
      <c r="Q80" s="14"/>
      <c r="R80" s="14"/>
      <c r="S80" s="14"/>
      <c r="T80" s="14"/>
      <c r="U80" s="14"/>
      <c r="V80" s="16"/>
      <c r="W80" s="14">
        <f t="shared" si="16"/>
        <v>64.2</v>
      </c>
      <c r="X80" s="16"/>
      <c r="Y80" s="18">
        <f t="shared" si="17"/>
        <v>9.0965732087227416</v>
      </c>
      <c r="Z80" s="14">
        <f t="shared" si="18"/>
        <v>1.308411214953271</v>
      </c>
      <c r="AA80" s="14"/>
      <c r="AB80" s="14"/>
      <c r="AC80" s="14"/>
      <c r="AD80" s="14">
        <f>VLOOKUP(A:A,[3]TDSheet!$A:$T,20,0)</f>
        <v>0</v>
      </c>
      <c r="AE80" s="14">
        <f>VLOOKUP(A:A,[1]TDSheet!$A:$AF,32,0)</f>
        <v>84.6</v>
      </c>
      <c r="AF80" s="14">
        <f>VLOOKUP(A:A,[1]TDSheet!$A:$AG,33,0)</f>
        <v>89.8</v>
      </c>
      <c r="AG80" s="14">
        <f>VLOOKUP(A:A,[1]TDSheet!$A:$W,23,0)</f>
        <v>63.4</v>
      </c>
      <c r="AH80" s="14">
        <f>VLOOKUP(A:A,[4]TDSheet!$A:$D,4,0)</f>
        <v>103</v>
      </c>
      <c r="AI80" s="14">
        <f>VLOOKUP(A:A,[1]TDSheet!$A:$AI,35,0)</f>
        <v>0</v>
      </c>
      <c r="AJ80" s="14">
        <f t="shared" si="19"/>
        <v>0</v>
      </c>
      <c r="AK80" s="14"/>
      <c r="AL80" s="14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242</v>
      </c>
      <c r="D81" s="8">
        <v>178</v>
      </c>
      <c r="E81" s="8">
        <v>225</v>
      </c>
      <c r="F81" s="8">
        <v>190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4">
        <f>VLOOKUP(A:A,[2]TDSheet!$A:$F,6,0)</f>
        <v>252</v>
      </c>
      <c r="K81" s="14">
        <f t="shared" si="15"/>
        <v>-27</v>
      </c>
      <c r="L81" s="14">
        <f>VLOOKUP(A:A,[1]TDSheet!$A:$O,15,0)</f>
        <v>0</v>
      </c>
      <c r="M81" s="14">
        <f>VLOOKUP(A:A,[1]TDSheet!$A:$X,24,0)</f>
        <v>100</v>
      </c>
      <c r="N81" s="14">
        <v>80</v>
      </c>
      <c r="O81" s="14">
        <v>50</v>
      </c>
      <c r="P81" s="14"/>
      <c r="Q81" s="14"/>
      <c r="R81" s="14"/>
      <c r="S81" s="14"/>
      <c r="T81" s="14"/>
      <c r="U81" s="14"/>
      <c r="V81" s="16"/>
      <c r="W81" s="14">
        <f t="shared" si="16"/>
        <v>45</v>
      </c>
      <c r="X81" s="16">
        <v>50</v>
      </c>
      <c r="Y81" s="18">
        <f t="shared" si="17"/>
        <v>10.444444444444445</v>
      </c>
      <c r="Z81" s="14">
        <f t="shared" si="18"/>
        <v>4.2222222222222223</v>
      </c>
      <c r="AA81" s="14"/>
      <c r="AB81" s="14"/>
      <c r="AC81" s="14"/>
      <c r="AD81" s="14">
        <f>VLOOKUP(A:A,[3]TDSheet!$A:$T,20,0)</f>
        <v>0</v>
      </c>
      <c r="AE81" s="14">
        <f>VLOOKUP(A:A,[1]TDSheet!$A:$AF,32,0)</f>
        <v>41.6</v>
      </c>
      <c r="AF81" s="14">
        <f>VLOOKUP(A:A,[1]TDSheet!$A:$AG,33,0)</f>
        <v>45.4</v>
      </c>
      <c r="AG81" s="14">
        <f>VLOOKUP(A:A,[1]TDSheet!$A:$W,23,0)</f>
        <v>34</v>
      </c>
      <c r="AH81" s="14">
        <f>VLOOKUP(A:A,[4]TDSheet!$A:$D,4,0)</f>
        <v>72</v>
      </c>
      <c r="AI81" s="14" t="str">
        <f>VLOOKUP(A:A,[1]TDSheet!$A:$AI,35,0)</f>
        <v>мартяб</v>
      </c>
      <c r="AJ81" s="14">
        <f t="shared" si="19"/>
        <v>16.5</v>
      </c>
      <c r="AK81" s="14"/>
      <c r="AL81" s="14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2807</v>
      </c>
      <c r="D82" s="8">
        <v>4559</v>
      </c>
      <c r="E82" s="8">
        <v>4512</v>
      </c>
      <c r="F82" s="8">
        <v>2756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4">
        <f>VLOOKUP(A:A,[2]TDSheet!$A:$F,6,0)</f>
        <v>4612</v>
      </c>
      <c r="K82" s="14">
        <f t="shared" si="15"/>
        <v>-100</v>
      </c>
      <c r="L82" s="14">
        <f>VLOOKUP(A:A,[1]TDSheet!$A:$O,15,0)</f>
        <v>0</v>
      </c>
      <c r="M82" s="14">
        <f>VLOOKUP(A:A,[1]TDSheet!$A:$X,24,0)</f>
        <v>1000</v>
      </c>
      <c r="N82" s="14">
        <v>1000</v>
      </c>
      <c r="O82" s="14">
        <v>1200</v>
      </c>
      <c r="P82" s="14"/>
      <c r="Q82" s="14"/>
      <c r="R82" s="14"/>
      <c r="S82" s="14"/>
      <c r="T82" s="14"/>
      <c r="U82" s="14"/>
      <c r="V82" s="16"/>
      <c r="W82" s="14">
        <f t="shared" si="16"/>
        <v>703.2</v>
      </c>
      <c r="X82" s="16"/>
      <c r="Y82" s="18">
        <f t="shared" si="17"/>
        <v>8.4698521046643904</v>
      </c>
      <c r="Z82" s="14">
        <f t="shared" si="18"/>
        <v>3.9192263936291236</v>
      </c>
      <c r="AA82" s="14"/>
      <c r="AB82" s="14"/>
      <c r="AC82" s="14"/>
      <c r="AD82" s="14">
        <f>VLOOKUP(A:A,[3]TDSheet!$A:$T,20,0)</f>
        <v>996</v>
      </c>
      <c r="AE82" s="14">
        <f>VLOOKUP(A:A,[1]TDSheet!$A:$AF,32,0)</f>
        <v>714.6</v>
      </c>
      <c r="AF82" s="14">
        <f>VLOOKUP(A:A,[1]TDSheet!$A:$AG,33,0)</f>
        <v>816</v>
      </c>
      <c r="AG82" s="14">
        <f>VLOOKUP(A:A,[1]TDSheet!$A:$W,23,0)</f>
        <v>734.2</v>
      </c>
      <c r="AH82" s="14">
        <f>VLOOKUP(A:A,[4]TDSheet!$A:$D,4,0)</f>
        <v>880</v>
      </c>
      <c r="AI82" s="14" t="str">
        <f>VLOOKUP(A:A,[1]TDSheet!$A:$AI,35,0)</f>
        <v>оконч</v>
      </c>
      <c r="AJ82" s="14">
        <f t="shared" si="19"/>
        <v>0</v>
      </c>
      <c r="AK82" s="14"/>
      <c r="AL82" s="14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4002</v>
      </c>
      <c r="D83" s="8">
        <v>20334</v>
      </c>
      <c r="E83" s="19">
        <v>8136</v>
      </c>
      <c r="F83" s="19">
        <v>4136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4">
        <f>VLOOKUP(A:A,[2]TDSheet!$A:$F,6,0)</f>
        <v>7626</v>
      </c>
      <c r="K83" s="14">
        <f t="shared" si="15"/>
        <v>510</v>
      </c>
      <c r="L83" s="14">
        <f>VLOOKUP(A:A,[1]TDSheet!$A:$O,15,0)</f>
        <v>500</v>
      </c>
      <c r="M83" s="14">
        <f>VLOOKUP(A:A,[1]TDSheet!$A:$X,24,0)</f>
        <v>2500</v>
      </c>
      <c r="N83" s="14">
        <v>2800</v>
      </c>
      <c r="O83" s="14">
        <v>2500</v>
      </c>
      <c r="P83" s="14"/>
      <c r="Q83" s="14"/>
      <c r="R83" s="14"/>
      <c r="S83" s="14"/>
      <c r="T83" s="14"/>
      <c r="U83" s="14"/>
      <c r="V83" s="16"/>
      <c r="W83" s="14">
        <f t="shared" si="16"/>
        <v>1260</v>
      </c>
      <c r="X83" s="16">
        <v>1000</v>
      </c>
      <c r="Y83" s="18">
        <f t="shared" si="17"/>
        <v>10.663492063492063</v>
      </c>
      <c r="Z83" s="14">
        <f t="shared" si="18"/>
        <v>3.2825396825396824</v>
      </c>
      <c r="AA83" s="14"/>
      <c r="AB83" s="14"/>
      <c r="AC83" s="14"/>
      <c r="AD83" s="14">
        <f>VLOOKUP(A:A,[3]TDSheet!$A:$T,20,0)</f>
        <v>1836</v>
      </c>
      <c r="AE83" s="14">
        <f>VLOOKUP(A:A,[1]TDSheet!$A:$AF,32,0)</f>
        <v>988</v>
      </c>
      <c r="AF83" s="14">
        <f>VLOOKUP(A:A,[1]TDSheet!$A:$AG,33,0)</f>
        <v>997.8</v>
      </c>
      <c r="AG83" s="14">
        <f>VLOOKUP(A:A,[1]TDSheet!$A:$W,23,0)</f>
        <v>932.8</v>
      </c>
      <c r="AH83" s="20">
        <v>1783</v>
      </c>
      <c r="AI83" s="14" t="str">
        <f>VLOOKUP(A:A,[1]TDSheet!$A:$AI,35,0)</f>
        <v>мартяб</v>
      </c>
      <c r="AJ83" s="14">
        <f t="shared" si="19"/>
        <v>350</v>
      </c>
      <c r="AK83" s="14"/>
      <c r="AL83" s="14"/>
    </row>
    <row r="84" spans="1:38" s="1" customFormat="1" ht="11.1" customHeight="1" outlineLevel="1" x14ac:dyDescent="0.2">
      <c r="A84" s="7" t="s">
        <v>87</v>
      </c>
      <c r="B84" s="7" t="s">
        <v>12</v>
      </c>
      <c r="C84" s="8">
        <v>48</v>
      </c>
      <c r="D84" s="8">
        <v>1</v>
      </c>
      <c r="E84" s="8">
        <v>12</v>
      </c>
      <c r="F84" s="8">
        <v>34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4">
        <f>VLOOKUP(A:A,[2]TDSheet!$A:$F,6,0)</f>
        <v>13</v>
      </c>
      <c r="K84" s="14">
        <f t="shared" si="15"/>
        <v>-1</v>
      </c>
      <c r="L84" s="14">
        <f>VLOOKUP(A:A,[1]TDSheet!$A:$O,15,0)</f>
        <v>0</v>
      </c>
      <c r="M84" s="14">
        <f>VLOOKUP(A:A,[1]TDSheet!$A:$X,24,0)</f>
        <v>0</v>
      </c>
      <c r="N84" s="14"/>
      <c r="O84" s="14"/>
      <c r="P84" s="14"/>
      <c r="Q84" s="14"/>
      <c r="R84" s="14"/>
      <c r="S84" s="14"/>
      <c r="T84" s="14"/>
      <c r="U84" s="14"/>
      <c r="V84" s="16"/>
      <c r="W84" s="14">
        <f t="shared" si="16"/>
        <v>2.4</v>
      </c>
      <c r="X84" s="16"/>
      <c r="Y84" s="18">
        <f t="shared" si="17"/>
        <v>14.166666666666668</v>
      </c>
      <c r="Z84" s="14">
        <f t="shared" si="18"/>
        <v>14.166666666666668</v>
      </c>
      <c r="AA84" s="14"/>
      <c r="AB84" s="14"/>
      <c r="AC84" s="14"/>
      <c r="AD84" s="14">
        <f>VLOOKUP(A:A,[3]TDSheet!$A:$T,20,0)</f>
        <v>0</v>
      </c>
      <c r="AE84" s="14">
        <f>VLOOKUP(A:A,[1]TDSheet!$A:$AF,32,0)</f>
        <v>1.4</v>
      </c>
      <c r="AF84" s="14">
        <f>VLOOKUP(A:A,[1]TDSheet!$A:$AG,33,0)</f>
        <v>2.4</v>
      </c>
      <c r="AG84" s="14">
        <f>VLOOKUP(A:A,[1]TDSheet!$A:$W,23,0)</f>
        <v>2.8</v>
      </c>
      <c r="AH84" s="14">
        <f>VLOOKUP(A:A,[4]TDSheet!$A:$D,4,0)</f>
        <v>1</v>
      </c>
      <c r="AI84" s="14" t="str">
        <f>VLOOKUP(A:A,[1]TDSheet!$A:$AI,35,0)</f>
        <v>увел</v>
      </c>
      <c r="AJ84" s="14">
        <f t="shared" si="19"/>
        <v>0</v>
      </c>
      <c r="AK84" s="14"/>
      <c r="AL84" s="14"/>
    </row>
    <row r="85" spans="1:38" s="1" customFormat="1" ht="21.95" customHeight="1" outlineLevel="1" x14ac:dyDescent="0.2">
      <c r="A85" s="7" t="s">
        <v>88</v>
      </c>
      <c r="B85" s="7" t="s">
        <v>12</v>
      </c>
      <c r="C85" s="8">
        <v>600</v>
      </c>
      <c r="D85" s="8">
        <v>8</v>
      </c>
      <c r="E85" s="8">
        <v>422</v>
      </c>
      <c r="F85" s="8">
        <v>171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4">
        <f>VLOOKUP(A:A,[2]TDSheet!$A:$F,6,0)</f>
        <v>461</v>
      </c>
      <c r="K85" s="14">
        <f t="shared" si="15"/>
        <v>-39</v>
      </c>
      <c r="L85" s="14">
        <f>VLOOKUP(A:A,[1]TDSheet!$A:$O,15,0)</f>
        <v>0</v>
      </c>
      <c r="M85" s="14">
        <f>VLOOKUP(A:A,[1]TDSheet!$A:$X,24,0)</f>
        <v>80</v>
      </c>
      <c r="N85" s="14">
        <v>250</v>
      </c>
      <c r="O85" s="14">
        <v>200</v>
      </c>
      <c r="P85" s="14"/>
      <c r="Q85" s="14"/>
      <c r="R85" s="14"/>
      <c r="S85" s="14"/>
      <c r="T85" s="14"/>
      <c r="U85" s="14"/>
      <c r="V85" s="16"/>
      <c r="W85" s="14">
        <f t="shared" si="16"/>
        <v>84.4</v>
      </c>
      <c r="X85" s="16"/>
      <c r="Y85" s="18">
        <f t="shared" si="17"/>
        <v>8.305687203791468</v>
      </c>
      <c r="Z85" s="14">
        <f t="shared" si="18"/>
        <v>2.0260663507109005</v>
      </c>
      <c r="AA85" s="14"/>
      <c r="AB85" s="14"/>
      <c r="AC85" s="14"/>
      <c r="AD85" s="14">
        <f>VLOOKUP(A:A,[3]TDSheet!$A:$T,20,0)</f>
        <v>0</v>
      </c>
      <c r="AE85" s="14">
        <f>VLOOKUP(A:A,[1]TDSheet!$A:$AF,32,0)</f>
        <v>107.8</v>
      </c>
      <c r="AF85" s="14">
        <f>VLOOKUP(A:A,[1]TDSheet!$A:$AG,33,0)</f>
        <v>75.8</v>
      </c>
      <c r="AG85" s="14">
        <f>VLOOKUP(A:A,[1]TDSheet!$A:$W,23,0)</f>
        <v>61.6</v>
      </c>
      <c r="AH85" s="14">
        <f>VLOOKUP(A:A,[4]TDSheet!$A:$D,4,0)</f>
        <v>170</v>
      </c>
      <c r="AI85" s="14">
        <f>VLOOKUP(A:A,[1]TDSheet!$A:$AI,35,0)</f>
        <v>0</v>
      </c>
      <c r="AJ85" s="14">
        <f t="shared" si="19"/>
        <v>0</v>
      </c>
      <c r="AK85" s="14"/>
      <c r="AL85" s="14"/>
    </row>
    <row r="86" spans="1:38" s="1" customFormat="1" ht="21.95" customHeight="1" outlineLevel="1" x14ac:dyDescent="0.2">
      <c r="A86" s="7" t="s">
        <v>89</v>
      </c>
      <c r="B86" s="7" t="s">
        <v>8</v>
      </c>
      <c r="C86" s="8">
        <v>95.084000000000003</v>
      </c>
      <c r="D86" s="8">
        <v>138.43799999999999</v>
      </c>
      <c r="E86" s="8">
        <v>156.55199999999999</v>
      </c>
      <c r="F86" s="8">
        <v>65.37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189.95400000000001</v>
      </c>
      <c r="K86" s="14">
        <f t="shared" si="15"/>
        <v>-33.402000000000015</v>
      </c>
      <c r="L86" s="14">
        <f>VLOOKUP(A:A,[1]TDSheet!$A:$O,15,0)</f>
        <v>30</v>
      </c>
      <c r="M86" s="14">
        <f>VLOOKUP(A:A,[1]TDSheet!$A:$X,24,0)</f>
        <v>30</v>
      </c>
      <c r="N86" s="14">
        <v>80</v>
      </c>
      <c r="O86" s="14">
        <v>60</v>
      </c>
      <c r="P86" s="14"/>
      <c r="Q86" s="14"/>
      <c r="R86" s="14"/>
      <c r="S86" s="14"/>
      <c r="T86" s="14"/>
      <c r="U86" s="14"/>
      <c r="V86" s="16"/>
      <c r="W86" s="14">
        <f t="shared" si="16"/>
        <v>31.310399999999998</v>
      </c>
      <c r="X86" s="16"/>
      <c r="Y86" s="18">
        <f t="shared" si="17"/>
        <v>8.4754586335530693</v>
      </c>
      <c r="Z86" s="14">
        <f t="shared" si="18"/>
        <v>2.0878046910930554</v>
      </c>
      <c r="AA86" s="14"/>
      <c r="AB86" s="14"/>
      <c r="AC86" s="14"/>
      <c r="AD86" s="14">
        <f>VLOOKUP(A:A,[3]TDSheet!$A:$T,20,0)</f>
        <v>0</v>
      </c>
      <c r="AE86" s="14">
        <f>VLOOKUP(A:A,[1]TDSheet!$A:$AF,32,0)</f>
        <v>24.368199999999998</v>
      </c>
      <c r="AF86" s="14">
        <f>VLOOKUP(A:A,[1]TDSheet!$A:$AG,33,0)</f>
        <v>20.59</v>
      </c>
      <c r="AG86" s="14">
        <f>VLOOKUP(A:A,[1]TDSheet!$A:$W,23,0)</f>
        <v>22.901400000000002</v>
      </c>
      <c r="AH86" s="14">
        <f>VLOOKUP(A:A,[4]TDSheet!$A:$D,4,0)</f>
        <v>37.652000000000001</v>
      </c>
      <c r="AI86" s="14">
        <f>VLOOKUP(A:A,[1]TDSheet!$A:$AI,35,0)</f>
        <v>0</v>
      </c>
      <c r="AJ86" s="14">
        <f t="shared" si="19"/>
        <v>0</v>
      </c>
      <c r="AK86" s="14"/>
      <c r="AL86" s="14"/>
    </row>
    <row r="87" spans="1:38" s="1" customFormat="1" ht="21.95" customHeight="1" outlineLevel="1" x14ac:dyDescent="0.2">
      <c r="A87" s="7" t="s">
        <v>90</v>
      </c>
      <c r="B87" s="7" t="s">
        <v>8</v>
      </c>
      <c r="C87" s="8">
        <v>25.363</v>
      </c>
      <c r="D87" s="8">
        <v>1.593</v>
      </c>
      <c r="E87" s="8">
        <v>14.5</v>
      </c>
      <c r="F87" s="8">
        <v>11.006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4">
        <f>VLOOKUP(A:A,[2]TDSheet!$A:$F,6,0)</f>
        <v>13.6</v>
      </c>
      <c r="K87" s="14">
        <f t="shared" si="15"/>
        <v>0.90000000000000036</v>
      </c>
      <c r="L87" s="14">
        <f>VLOOKUP(A:A,[1]TDSheet!$A:$O,15,0)</f>
        <v>0</v>
      </c>
      <c r="M87" s="14">
        <f>VLOOKUP(A:A,[1]TDSheet!$A:$X,24,0)</f>
        <v>0</v>
      </c>
      <c r="N87" s="14">
        <v>10</v>
      </c>
      <c r="O87" s="14"/>
      <c r="P87" s="14"/>
      <c r="Q87" s="14"/>
      <c r="R87" s="14"/>
      <c r="S87" s="14"/>
      <c r="T87" s="14"/>
      <c r="U87" s="14"/>
      <c r="V87" s="16"/>
      <c r="W87" s="14">
        <f t="shared" si="16"/>
        <v>2.9</v>
      </c>
      <c r="X87" s="16"/>
      <c r="Y87" s="18">
        <f t="shared" si="17"/>
        <v>7.2434482758620691</v>
      </c>
      <c r="Z87" s="14">
        <f t="shared" si="18"/>
        <v>3.7951724137931038</v>
      </c>
      <c r="AA87" s="14"/>
      <c r="AB87" s="14"/>
      <c r="AC87" s="14"/>
      <c r="AD87" s="14">
        <f>VLOOKUP(A:A,[3]TDSheet!$A:$T,20,0)</f>
        <v>0</v>
      </c>
      <c r="AE87" s="14">
        <f>VLOOKUP(A:A,[1]TDSheet!$A:$AF,32,0)</f>
        <v>2.3199999999999998</v>
      </c>
      <c r="AF87" s="14">
        <f>VLOOKUP(A:A,[1]TDSheet!$A:$AG,33,0)</f>
        <v>2.6100000000000003</v>
      </c>
      <c r="AG87" s="14">
        <f>VLOOKUP(A:A,[1]TDSheet!$A:$W,23,0)</f>
        <v>2.0300000000000002</v>
      </c>
      <c r="AH87" s="14">
        <f>VLOOKUP(A:A,[4]TDSheet!$A:$D,4,0)</f>
        <v>1.45</v>
      </c>
      <c r="AI87" s="14" t="str">
        <f>VLOOKUP(A:A,[1]TDSheet!$A:$AI,35,0)</f>
        <v>увел</v>
      </c>
      <c r="AJ87" s="14">
        <f t="shared" si="19"/>
        <v>0</v>
      </c>
      <c r="AK87" s="14"/>
      <c r="AL87" s="14"/>
    </row>
    <row r="88" spans="1:38" s="1" customFormat="1" ht="21.95" customHeight="1" outlineLevel="1" x14ac:dyDescent="0.2">
      <c r="A88" s="7" t="s">
        <v>91</v>
      </c>
      <c r="B88" s="7" t="s">
        <v>12</v>
      </c>
      <c r="C88" s="8">
        <v>185</v>
      </c>
      <c r="D88" s="8">
        <v>396</v>
      </c>
      <c r="E88" s="8">
        <v>330</v>
      </c>
      <c r="F88" s="8">
        <v>224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366</v>
      </c>
      <c r="K88" s="14">
        <f t="shared" si="15"/>
        <v>-36</v>
      </c>
      <c r="L88" s="14">
        <f>VLOOKUP(A:A,[1]TDSheet!$A:$O,15,0)</f>
        <v>50</v>
      </c>
      <c r="M88" s="14">
        <f>VLOOKUP(A:A,[1]TDSheet!$A:$X,24,0)</f>
        <v>80</v>
      </c>
      <c r="N88" s="14">
        <v>140</v>
      </c>
      <c r="O88" s="14">
        <v>70</v>
      </c>
      <c r="P88" s="14"/>
      <c r="Q88" s="14"/>
      <c r="R88" s="14"/>
      <c r="S88" s="14"/>
      <c r="T88" s="14"/>
      <c r="U88" s="14"/>
      <c r="V88" s="16"/>
      <c r="W88" s="14">
        <f t="shared" si="16"/>
        <v>66</v>
      </c>
      <c r="X88" s="16"/>
      <c r="Y88" s="18">
        <f t="shared" si="17"/>
        <v>8.545454545454545</v>
      </c>
      <c r="Z88" s="14">
        <f t="shared" si="18"/>
        <v>3.393939393939394</v>
      </c>
      <c r="AA88" s="14"/>
      <c r="AB88" s="14"/>
      <c r="AC88" s="14"/>
      <c r="AD88" s="14">
        <f>VLOOKUP(A:A,[3]TDSheet!$A:$T,20,0)</f>
        <v>0</v>
      </c>
      <c r="AE88" s="14">
        <f>VLOOKUP(A:A,[1]TDSheet!$A:$AF,32,0)</f>
        <v>73</v>
      </c>
      <c r="AF88" s="14">
        <f>VLOOKUP(A:A,[1]TDSheet!$A:$AG,33,0)</f>
        <v>68</v>
      </c>
      <c r="AG88" s="14">
        <f>VLOOKUP(A:A,[1]TDSheet!$A:$W,23,0)</f>
        <v>60.6</v>
      </c>
      <c r="AH88" s="14">
        <f>VLOOKUP(A:A,[4]TDSheet!$A:$D,4,0)</f>
        <v>122</v>
      </c>
      <c r="AI88" s="14" t="str">
        <f>VLOOKUP(A:A,[1]TDSheet!$A:$AI,35,0)</f>
        <v>оконч</v>
      </c>
      <c r="AJ88" s="14">
        <f t="shared" si="19"/>
        <v>0</v>
      </c>
      <c r="AK88" s="14"/>
      <c r="AL88" s="14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66.012</v>
      </c>
      <c r="D89" s="8">
        <v>83.99</v>
      </c>
      <c r="E89" s="8">
        <v>78.292000000000002</v>
      </c>
      <c r="F89" s="8">
        <v>57.21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88.751000000000005</v>
      </c>
      <c r="K89" s="14">
        <f t="shared" si="15"/>
        <v>-10.459000000000003</v>
      </c>
      <c r="L89" s="14">
        <f>VLOOKUP(A:A,[1]TDSheet!$A:$O,15,0)</f>
        <v>0</v>
      </c>
      <c r="M89" s="14">
        <f>VLOOKUP(A:A,[1]TDSheet!$A:$X,24,0)</f>
        <v>30</v>
      </c>
      <c r="N89" s="14">
        <v>30</v>
      </c>
      <c r="O89" s="14">
        <v>20</v>
      </c>
      <c r="P89" s="14"/>
      <c r="Q89" s="14"/>
      <c r="R89" s="14"/>
      <c r="S89" s="14"/>
      <c r="T89" s="14"/>
      <c r="U89" s="14"/>
      <c r="V89" s="16"/>
      <c r="W89" s="14">
        <f t="shared" si="16"/>
        <v>15.6584</v>
      </c>
      <c r="X89" s="16"/>
      <c r="Y89" s="18">
        <f t="shared" si="17"/>
        <v>8.7627088335973031</v>
      </c>
      <c r="Z89" s="14">
        <f t="shared" si="18"/>
        <v>3.6536300005109079</v>
      </c>
      <c r="AA89" s="14"/>
      <c r="AB89" s="14"/>
      <c r="AC89" s="14"/>
      <c r="AD89" s="14">
        <f>VLOOKUP(A:A,[3]TDSheet!$A:$T,20,0)</f>
        <v>0</v>
      </c>
      <c r="AE89" s="14">
        <f>VLOOKUP(A:A,[1]TDSheet!$A:$AF,32,0)</f>
        <v>18.2836</v>
      </c>
      <c r="AF89" s="14">
        <f>VLOOKUP(A:A,[1]TDSheet!$A:$AG,33,0)</f>
        <v>17.409399999999998</v>
      </c>
      <c r="AG89" s="14">
        <f>VLOOKUP(A:A,[1]TDSheet!$A:$W,23,0)</f>
        <v>13.916999999999998</v>
      </c>
      <c r="AH89" s="14">
        <f>VLOOKUP(A:A,[4]TDSheet!$A:$D,4,0)</f>
        <v>21.742000000000001</v>
      </c>
      <c r="AI89" s="14">
        <f>VLOOKUP(A:A,[1]TDSheet!$A:$AI,35,0)</f>
        <v>0</v>
      </c>
      <c r="AJ89" s="14">
        <f t="shared" si="19"/>
        <v>0</v>
      </c>
      <c r="AK89" s="14"/>
      <c r="AL89" s="14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48</v>
      </c>
      <c r="D90" s="8">
        <v>1</v>
      </c>
      <c r="E90" s="8">
        <v>30</v>
      </c>
      <c r="F90" s="8">
        <v>7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4">
        <f>VLOOKUP(A:A,[2]TDSheet!$A:$F,6,0)</f>
        <v>65</v>
      </c>
      <c r="K90" s="14">
        <f t="shared" si="15"/>
        <v>-35</v>
      </c>
      <c r="L90" s="14">
        <f>VLOOKUP(A:A,[1]TDSheet!$A:$O,15,0)</f>
        <v>0</v>
      </c>
      <c r="M90" s="14">
        <f>VLOOKUP(A:A,[1]TDSheet!$A:$X,24,0)</f>
        <v>30</v>
      </c>
      <c r="N90" s="14"/>
      <c r="O90" s="14">
        <v>20</v>
      </c>
      <c r="P90" s="14"/>
      <c r="Q90" s="14"/>
      <c r="R90" s="14"/>
      <c r="S90" s="14"/>
      <c r="T90" s="14"/>
      <c r="U90" s="14"/>
      <c r="V90" s="16"/>
      <c r="W90" s="14">
        <f t="shared" si="16"/>
        <v>6</v>
      </c>
      <c r="X90" s="16"/>
      <c r="Y90" s="18">
        <f t="shared" si="17"/>
        <v>9.5</v>
      </c>
      <c r="Z90" s="14">
        <f t="shared" si="18"/>
        <v>1.1666666666666667</v>
      </c>
      <c r="AA90" s="14"/>
      <c r="AB90" s="14"/>
      <c r="AC90" s="14"/>
      <c r="AD90" s="14">
        <f>VLOOKUP(A:A,[3]TDSheet!$A:$T,20,0)</f>
        <v>0</v>
      </c>
      <c r="AE90" s="14">
        <f>VLOOKUP(A:A,[1]TDSheet!$A:$AF,32,0)</f>
        <v>8</v>
      </c>
      <c r="AF90" s="14">
        <f>VLOOKUP(A:A,[1]TDSheet!$A:$AG,33,0)</f>
        <v>5.2</v>
      </c>
      <c r="AG90" s="14">
        <f>VLOOKUP(A:A,[1]TDSheet!$A:$W,23,0)</f>
        <v>5.2</v>
      </c>
      <c r="AH90" s="14">
        <f>VLOOKUP(A:A,[4]TDSheet!$A:$D,4,0)</f>
        <v>10</v>
      </c>
      <c r="AI90" s="14" t="str">
        <f>VLOOKUP(A:A,[1]TDSheet!$A:$AI,35,0)</f>
        <v>склад</v>
      </c>
      <c r="AJ90" s="14">
        <f t="shared" si="19"/>
        <v>0</v>
      </c>
      <c r="AK90" s="14"/>
      <c r="AL90" s="14"/>
    </row>
    <row r="91" spans="1:38" s="1" customFormat="1" ht="21.95" customHeight="1" outlineLevel="1" x14ac:dyDescent="0.2">
      <c r="A91" s="7" t="s">
        <v>94</v>
      </c>
      <c r="B91" s="7" t="s">
        <v>12</v>
      </c>
      <c r="C91" s="8">
        <v>45</v>
      </c>
      <c r="D91" s="8">
        <v>2</v>
      </c>
      <c r="E91" s="8">
        <v>3</v>
      </c>
      <c r="F91" s="8">
        <v>40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4">
        <f>VLOOKUP(A:A,[2]TDSheet!$A:$F,6,0)</f>
        <v>79</v>
      </c>
      <c r="K91" s="14">
        <f t="shared" si="15"/>
        <v>-76</v>
      </c>
      <c r="L91" s="14">
        <f>VLOOKUP(A:A,[1]TDSheet!$A:$O,15,0)</f>
        <v>0</v>
      </c>
      <c r="M91" s="14">
        <f>VLOOKUP(A:A,[1]TDSheet!$A:$X,24,0)</f>
        <v>30</v>
      </c>
      <c r="N91" s="14">
        <v>30</v>
      </c>
      <c r="O91" s="14"/>
      <c r="P91" s="14"/>
      <c r="Q91" s="14"/>
      <c r="R91" s="14"/>
      <c r="S91" s="14"/>
      <c r="T91" s="14"/>
      <c r="U91" s="14"/>
      <c r="V91" s="16"/>
      <c r="W91" s="14">
        <f t="shared" si="16"/>
        <v>0.6</v>
      </c>
      <c r="X91" s="16"/>
      <c r="Y91" s="18">
        <f t="shared" si="17"/>
        <v>166.66666666666669</v>
      </c>
      <c r="Z91" s="14">
        <f t="shared" si="18"/>
        <v>66.666666666666671</v>
      </c>
      <c r="AA91" s="14"/>
      <c r="AB91" s="14"/>
      <c r="AC91" s="14"/>
      <c r="AD91" s="14">
        <f>VLOOKUP(A:A,[3]TDSheet!$A:$T,20,0)</f>
        <v>0</v>
      </c>
      <c r="AE91" s="14">
        <f>VLOOKUP(A:A,[1]TDSheet!$A:$AF,32,0)</f>
        <v>5.2</v>
      </c>
      <c r="AF91" s="14">
        <f>VLOOKUP(A:A,[1]TDSheet!$A:$AG,33,0)</f>
        <v>4.4000000000000004</v>
      </c>
      <c r="AG91" s="14">
        <f>VLOOKUP(A:A,[1]TDSheet!$A:$W,23,0)</f>
        <v>1.2</v>
      </c>
      <c r="AH91" s="14">
        <v>0</v>
      </c>
      <c r="AI91" s="14" t="str">
        <f>VLOOKUP(A:A,[1]TDSheet!$A:$AI,35,0)</f>
        <v>склад</v>
      </c>
      <c r="AJ91" s="14">
        <f t="shared" si="19"/>
        <v>0</v>
      </c>
      <c r="AK91" s="14"/>
      <c r="AL91" s="14"/>
    </row>
    <row r="92" spans="1:38" s="1" customFormat="1" ht="21.95" customHeight="1" outlineLevel="1" x14ac:dyDescent="0.2">
      <c r="A92" s="7" t="s">
        <v>95</v>
      </c>
      <c r="B92" s="7" t="s">
        <v>12</v>
      </c>
      <c r="C92" s="8">
        <v>165</v>
      </c>
      <c r="D92" s="8">
        <v>11</v>
      </c>
      <c r="E92" s="8">
        <v>69</v>
      </c>
      <c r="F92" s="8">
        <v>91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4">
        <f>VLOOKUP(A:A,[2]TDSheet!$A:$F,6,0)</f>
        <v>125</v>
      </c>
      <c r="K92" s="14">
        <f t="shared" si="15"/>
        <v>-56</v>
      </c>
      <c r="L92" s="14">
        <f>VLOOKUP(A:A,[1]TDSheet!$A:$O,15,0)</f>
        <v>0</v>
      </c>
      <c r="M92" s="14">
        <f>VLOOKUP(A:A,[1]TDSheet!$A:$X,24,0)</f>
        <v>0</v>
      </c>
      <c r="N92" s="14">
        <v>30</v>
      </c>
      <c r="O92" s="14"/>
      <c r="P92" s="14"/>
      <c r="Q92" s="14"/>
      <c r="R92" s="14"/>
      <c r="S92" s="14"/>
      <c r="T92" s="14"/>
      <c r="U92" s="14"/>
      <c r="V92" s="16"/>
      <c r="W92" s="14">
        <f t="shared" si="16"/>
        <v>13.8</v>
      </c>
      <c r="X92" s="16"/>
      <c r="Y92" s="18">
        <f t="shared" si="17"/>
        <v>8.7681159420289845</v>
      </c>
      <c r="Z92" s="14">
        <f t="shared" si="18"/>
        <v>6.5942028985507246</v>
      </c>
      <c r="AA92" s="14"/>
      <c r="AB92" s="14"/>
      <c r="AC92" s="14"/>
      <c r="AD92" s="14">
        <f>VLOOKUP(A:A,[3]TDSheet!$A:$T,20,0)</f>
        <v>0</v>
      </c>
      <c r="AE92" s="14">
        <f>VLOOKUP(A:A,[1]TDSheet!$A:$AF,32,0)</f>
        <v>15.8</v>
      </c>
      <c r="AF92" s="14">
        <f>VLOOKUP(A:A,[1]TDSheet!$A:$AG,33,0)</f>
        <v>19.399999999999999</v>
      </c>
      <c r="AG92" s="14">
        <f>VLOOKUP(A:A,[1]TDSheet!$A:$W,23,0)</f>
        <v>14.4</v>
      </c>
      <c r="AH92" s="14">
        <f>VLOOKUP(A:A,[4]TDSheet!$A:$D,4,0)</f>
        <v>25</v>
      </c>
      <c r="AI92" s="14">
        <f>VLOOKUP(A:A,[1]TDSheet!$A:$AI,35,0)</f>
        <v>0</v>
      </c>
      <c r="AJ92" s="14">
        <f t="shared" si="19"/>
        <v>0</v>
      </c>
      <c r="AK92" s="14"/>
      <c r="AL92" s="14"/>
    </row>
    <row r="93" spans="1:38" s="1" customFormat="1" ht="11.1" customHeight="1" outlineLevel="1" x14ac:dyDescent="0.2">
      <c r="A93" s="7" t="s">
        <v>96</v>
      </c>
      <c r="B93" s="7" t="s">
        <v>12</v>
      </c>
      <c r="C93" s="8">
        <v>923</v>
      </c>
      <c r="D93" s="8">
        <v>728</v>
      </c>
      <c r="E93" s="8">
        <v>715</v>
      </c>
      <c r="F93" s="8">
        <v>907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4">
        <f>VLOOKUP(A:A,[2]TDSheet!$A:$F,6,0)</f>
        <v>750</v>
      </c>
      <c r="K93" s="14">
        <f t="shared" si="15"/>
        <v>-35</v>
      </c>
      <c r="L93" s="14">
        <f>VLOOKUP(A:A,[1]TDSheet!$A:$O,15,0)</f>
        <v>0</v>
      </c>
      <c r="M93" s="14">
        <f>VLOOKUP(A:A,[1]TDSheet!$A:$X,24,0)</f>
        <v>350</v>
      </c>
      <c r="N93" s="14"/>
      <c r="O93" s="14">
        <v>100</v>
      </c>
      <c r="P93" s="14"/>
      <c r="Q93" s="14"/>
      <c r="R93" s="14"/>
      <c r="S93" s="14"/>
      <c r="T93" s="14"/>
      <c r="U93" s="14"/>
      <c r="V93" s="16"/>
      <c r="W93" s="14">
        <f t="shared" si="16"/>
        <v>143</v>
      </c>
      <c r="X93" s="16">
        <v>100</v>
      </c>
      <c r="Y93" s="18">
        <f t="shared" si="17"/>
        <v>10.188811188811188</v>
      </c>
      <c r="Z93" s="14">
        <f t="shared" si="18"/>
        <v>6.3426573426573425</v>
      </c>
      <c r="AA93" s="14"/>
      <c r="AB93" s="14"/>
      <c r="AC93" s="14"/>
      <c r="AD93" s="14">
        <f>VLOOKUP(A:A,[3]TDSheet!$A:$T,20,0)</f>
        <v>0</v>
      </c>
      <c r="AE93" s="14">
        <f>VLOOKUP(A:A,[1]TDSheet!$A:$AF,32,0)</f>
        <v>186.6</v>
      </c>
      <c r="AF93" s="14">
        <f>VLOOKUP(A:A,[1]TDSheet!$A:$AG,33,0)</f>
        <v>206</v>
      </c>
      <c r="AG93" s="14">
        <f>VLOOKUP(A:A,[1]TDSheet!$A:$W,23,0)</f>
        <v>171.6</v>
      </c>
      <c r="AH93" s="14">
        <f>VLOOKUP(A:A,[4]TDSheet!$A:$D,4,0)</f>
        <v>210</v>
      </c>
      <c r="AI93" s="14" t="str">
        <f>VLOOKUP(A:A,[1]TDSheet!$A:$AI,35,0)</f>
        <v>продмарт</v>
      </c>
      <c r="AJ93" s="14">
        <f t="shared" si="19"/>
        <v>30</v>
      </c>
      <c r="AK93" s="14"/>
      <c r="AL93" s="14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219.304</v>
      </c>
      <c r="D94" s="8">
        <v>339.137</v>
      </c>
      <c r="E94" s="8">
        <v>326.65100000000001</v>
      </c>
      <c r="F94" s="8">
        <v>213.13399999999999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340.46300000000002</v>
      </c>
      <c r="K94" s="14">
        <f t="shared" si="15"/>
        <v>-13.812000000000012</v>
      </c>
      <c r="L94" s="14">
        <f>VLOOKUP(A:A,[1]TDSheet!$A:$O,15,0)</f>
        <v>0</v>
      </c>
      <c r="M94" s="14">
        <f>VLOOKUP(A:A,[1]TDSheet!$A:$X,24,0)</f>
        <v>150</v>
      </c>
      <c r="N94" s="14">
        <v>150</v>
      </c>
      <c r="O94" s="14">
        <v>100</v>
      </c>
      <c r="P94" s="14"/>
      <c r="Q94" s="14"/>
      <c r="R94" s="14"/>
      <c r="S94" s="14"/>
      <c r="T94" s="14"/>
      <c r="U94" s="14"/>
      <c r="V94" s="16"/>
      <c r="W94" s="14">
        <f t="shared" si="16"/>
        <v>65.330200000000005</v>
      </c>
      <c r="X94" s="16"/>
      <c r="Y94" s="18">
        <f t="shared" si="17"/>
        <v>9.3851541859660603</v>
      </c>
      <c r="Z94" s="14">
        <f t="shared" si="18"/>
        <v>3.2624115646362628</v>
      </c>
      <c r="AA94" s="14"/>
      <c r="AB94" s="14"/>
      <c r="AC94" s="14"/>
      <c r="AD94" s="14">
        <f>VLOOKUP(A:A,[3]TDSheet!$A:$T,20,0)</f>
        <v>0</v>
      </c>
      <c r="AE94" s="14">
        <f>VLOOKUP(A:A,[1]TDSheet!$A:$AF,32,0)</f>
        <v>55.916600000000003</v>
      </c>
      <c r="AF94" s="14">
        <f>VLOOKUP(A:A,[1]TDSheet!$A:$AG,33,0)</f>
        <v>59.226999999999997</v>
      </c>
      <c r="AG94" s="14">
        <f>VLOOKUP(A:A,[1]TDSheet!$A:$W,23,0)</f>
        <v>55.996000000000002</v>
      </c>
      <c r="AH94" s="14">
        <f>VLOOKUP(A:A,[4]TDSheet!$A:$D,4,0)</f>
        <v>91.567999999999998</v>
      </c>
      <c r="AI94" s="14" t="e">
        <f>VLOOKUP(A:A,[1]TDSheet!$A:$AI,35,0)</f>
        <v>#N/A</v>
      </c>
      <c r="AJ94" s="14">
        <f t="shared" si="19"/>
        <v>0</v>
      </c>
      <c r="AK94" s="14"/>
      <c r="AL94" s="14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2563.0650000000001</v>
      </c>
      <c r="D95" s="8">
        <v>3717.788</v>
      </c>
      <c r="E95" s="8">
        <v>3403.8739999999998</v>
      </c>
      <c r="F95" s="8">
        <v>2800.319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4">
        <f>VLOOKUP(A:A,[2]TDSheet!$A:$F,6,0)</f>
        <v>3547.578</v>
      </c>
      <c r="K95" s="14">
        <f t="shared" si="15"/>
        <v>-143.70400000000018</v>
      </c>
      <c r="L95" s="14">
        <f>VLOOKUP(A:A,[1]TDSheet!$A:$O,15,0)</f>
        <v>200</v>
      </c>
      <c r="M95" s="14">
        <f>VLOOKUP(A:A,[1]TDSheet!$A:$X,24,0)</f>
        <v>800</v>
      </c>
      <c r="N95" s="14">
        <v>1300</v>
      </c>
      <c r="O95" s="14">
        <v>1400</v>
      </c>
      <c r="P95" s="14"/>
      <c r="Q95" s="14"/>
      <c r="R95" s="14"/>
      <c r="S95" s="14"/>
      <c r="T95" s="14"/>
      <c r="U95" s="14"/>
      <c r="V95" s="16"/>
      <c r="W95" s="14">
        <f t="shared" si="16"/>
        <v>680.77479999999991</v>
      </c>
      <c r="X95" s="16">
        <v>300</v>
      </c>
      <c r="Y95" s="18">
        <f t="shared" si="17"/>
        <v>9.9890874339061906</v>
      </c>
      <c r="Z95" s="14">
        <f t="shared" si="18"/>
        <v>4.1134292867479827</v>
      </c>
      <c r="AA95" s="14"/>
      <c r="AB95" s="14"/>
      <c r="AC95" s="14"/>
      <c r="AD95" s="14">
        <f>VLOOKUP(A:A,[3]TDSheet!$A:$T,20,0)</f>
        <v>0</v>
      </c>
      <c r="AE95" s="14">
        <f>VLOOKUP(A:A,[1]TDSheet!$A:$AF,32,0)</f>
        <v>664.91639999999995</v>
      </c>
      <c r="AF95" s="14">
        <f>VLOOKUP(A:A,[1]TDSheet!$A:$AG,33,0)</f>
        <v>675.88980000000004</v>
      </c>
      <c r="AG95" s="14">
        <f>VLOOKUP(A:A,[1]TDSheet!$A:$W,23,0)</f>
        <v>752.58459999999991</v>
      </c>
      <c r="AH95" s="14">
        <f>VLOOKUP(A:A,[4]TDSheet!$A:$D,4,0)</f>
        <v>829.89800000000002</v>
      </c>
      <c r="AI95" s="14" t="str">
        <f>VLOOKUP(A:A,[1]TDSheet!$A:$AI,35,0)</f>
        <v>оконч</v>
      </c>
      <c r="AJ95" s="14">
        <f t="shared" si="19"/>
        <v>300</v>
      </c>
      <c r="AK95" s="14"/>
      <c r="AL95" s="14"/>
    </row>
    <row r="96" spans="1:38" s="1" customFormat="1" ht="11.1" customHeight="1" outlineLevel="1" x14ac:dyDescent="0.2">
      <c r="A96" s="7" t="s">
        <v>145</v>
      </c>
      <c r="B96" s="7"/>
      <c r="C96" s="8">
        <v>4376.5690000000004</v>
      </c>
      <c r="D96" s="8">
        <v>34298.521000000001</v>
      </c>
      <c r="E96" s="19">
        <v>5237</v>
      </c>
      <c r="F96" s="19">
        <v>8842</v>
      </c>
      <c r="G96" s="12">
        <v>0</v>
      </c>
      <c r="H96" s="1">
        <v>1</v>
      </c>
      <c r="I96" s="1" t="e">
        <f>VLOOKUP(A:A,[1]TDSheet!$A:$I,9,0)</f>
        <v>#N/A</v>
      </c>
      <c r="J96" s="14">
        <f>VLOOKUP(A:A,[2]TDSheet!$A:$F,6,0)</f>
        <v>5094.4610000000002</v>
      </c>
      <c r="K96" s="14">
        <f t="shared" si="15"/>
        <v>142.53899999999976</v>
      </c>
      <c r="L96" s="14">
        <f>VLOOKUP(A:A,[1]TDSheet!$A:$O,15,0)</f>
        <v>600</v>
      </c>
      <c r="M96" s="14">
        <f>VLOOKUP(A:A,[1]TDSheet!$A:$X,24,0)</f>
        <v>1000</v>
      </c>
      <c r="N96" s="14"/>
      <c r="O96" s="14">
        <v>1400</v>
      </c>
      <c r="P96" s="14"/>
      <c r="Q96" s="14"/>
      <c r="R96" s="14"/>
      <c r="S96" s="14"/>
      <c r="T96" s="14"/>
      <c r="U96" s="14"/>
      <c r="V96" s="16"/>
      <c r="W96" s="14">
        <f t="shared" si="16"/>
        <v>1047.4000000000001</v>
      </c>
      <c r="X96" s="16">
        <v>700</v>
      </c>
      <c r="Y96" s="18">
        <f t="shared" si="17"/>
        <v>11.974412831773915</v>
      </c>
      <c r="Z96" s="14">
        <f t="shared" si="18"/>
        <v>8.4418560244414742</v>
      </c>
      <c r="AA96" s="14"/>
      <c r="AB96" s="14"/>
      <c r="AC96" s="14"/>
      <c r="AD96" s="14">
        <f>VLOOKUP(A:A,[3]TDSheet!$A:$T,20,0)</f>
        <v>0</v>
      </c>
      <c r="AE96" s="14">
        <f>VLOOKUP(A:A,[1]TDSheet!$A:$AF,32,0)</f>
        <v>989.18999999999994</v>
      </c>
      <c r="AF96" s="14">
        <f>VLOOKUP(A:A,[1]TDSheet!$A:$AG,33,0)</f>
        <v>932.11919999999986</v>
      </c>
      <c r="AG96" s="14">
        <f>VLOOKUP(A:A,[1]TDSheet!$A:$W,23,0)</f>
        <v>947.7636</v>
      </c>
      <c r="AH96" s="20">
        <v>1431</v>
      </c>
      <c r="AI96" s="14">
        <f>VLOOKUP(A:A,[1]TDSheet!$A:$AI,35,0)</f>
        <v>0</v>
      </c>
      <c r="AJ96" s="14">
        <f t="shared" si="19"/>
        <v>700</v>
      </c>
      <c r="AK96" s="14"/>
      <c r="AL96" s="14"/>
    </row>
    <row r="97" spans="1:38" s="1" customFormat="1" ht="11.1" customHeight="1" outlineLevel="1" x14ac:dyDescent="0.2">
      <c r="A97" s="7" t="s">
        <v>99</v>
      </c>
      <c r="B97" s="7" t="s">
        <v>8</v>
      </c>
      <c r="C97" s="8">
        <v>3368.5659999999998</v>
      </c>
      <c r="D97" s="8">
        <v>7528.5730000000003</v>
      </c>
      <c r="E97" s="8">
        <v>3665.0189999999998</v>
      </c>
      <c r="F97" s="8">
        <v>4231.9660000000003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3776.7910000000002</v>
      </c>
      <c r="K97" s="14">
        <f t="shared" si="15"/>
        <v>-111.77200000000039</v>
      </c>
      <c r="L97" s="14">
        <f>VLOOKUP(A:A,[1]TDSheet!$A:$O,15,0)</f>
        <v>200</v>
      </c>
      <c r="M97" s="14">
        <f>VLOOKUP(A:A,[1]TDSheet!$A:$X,24,0)</f>
        <v>1200</v>
      </c>
      <c r="N97" s="14"/>
      <c r="O97" s="14">
        <v>1400</v>
      </c>
      <c r="P97" s="14"/>
      <c r="Q97" s="14"/>
      <c r="R97" s="14"/>
      <c r="S97" s="14"/>
      <c r="T97" s="14"/>
      <c r="U97" s="14"/>
      <c r="V97" s="16"/>
      <c r="W97" s="14">
        <f t="shared" si="16"/>
        <v>733.00379999999996</v>
      </c>
      <c r="X97" s="16">
        <v>300</v>
      </c>
      <c r="Y97" s="18">
        <f t="shared" si="17"/>
        <v>10.002630272858068</v>
      </c>
      <c r="Z97" s="14">
        <f t="shared" si="18"/>
        <v>5.7734571089535969</v>
      </c>
      <c r="AA97" s="14"/>
      <c r="AB97" s="14"/>
      <c r="AC97" s="14"/>
      <c r="AD97" s="14">
        <f>VLOOKUP(A:A,[3]TDSheet!$A:$T,20,0)</f>
        <v>0</v>
      </c>
      <c r="AE97" s="14">
        <f>VLOOKUP(A:A,[1]TDSheet!$A:$AF,32,0)</f>
        <v>948.4</v>
      </c>
      <c r="AF97" s="14">
        <f>VLOOKUP(A:A,[1]TDSheet!$A:$AG,33,0)</f>
        <v>931</v>
      </c>
      <c r="AG97" s="14">
        <f>VLOOKUP(A:A,[1]TDSheet!$A:$W,23,0)</f>
        <v>1005</v>
      </c>
      <c r="AH97" s="14">
        <f>VLOOKUP(A:A,[4]TDSheet!$A:$D,4,0)</f>
        <v>872.12099999999998</v>
      </c>
      <c r="AI97" s="14" t="str">
        <f>VLOOKUP(A:A,[1]TDSheet!$A:$AI,35,0)</f>
        <v>оконч</v>
      </c>
      <c r="AJ97" s="14">
        <f t="shared" si="19"/>
        <v>300</v>
      </c>
      <c r="AK97" s="14"/>
      <c r="AL97" s="14"/>
    </row>
    <row r="98" spans="1:38" s="1" customFormat="1" ht="21.95" customHeight="1" outlineLevel="1" x14ac:dyDescent="0.2">
      <c r="A98" s="7" t="s">
        <v>100</v>
      </c>
      <c r="B98" s="7" t="s">
        <v>8</v>
      </c>
      <c r="C98" s="8">
        <v>16.324000000000002</v>
      </c>
      <c r="D98" s="8">
        <v>10.895</v>
      </c>
      <c r="E98" s="8">
        <v>0</v>
      </c>
      <c r="F98" s="8">
        <v>27.219000000000001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1.3</v>
      </c>
      <c r="K98" s="14">
        <f t="shared" si="15"/>
        <v>-1.3</v>
      </c>
      <c r="L98" s="14">
        <f>VLOOKUP(A:A,[1]TDSheet!$A:$O,15,0)</f>
        <v>0</v>
      </c>
      <c r="M98" s="14">
        <f>VLOOKUP(A:A,[1]TDSheet!$A:$X,24,0)</f>
        <v>0</v>
      </c>
      <c r="N98" s="14"/>
      <c r="O98" s="14"/>
      <c r="P98" s="14"/>
      <c r="Q98" s="14"/>
      <c r="R98" s="14"/>
      <c r="S98" s="14"/>
      <c r="T98" s="14"/>
      <c r="U98" s="14"/>
      <c r="V98" s="16"/>
      <c r="W98" s="14">
        <f t="shared" si="16"/>
        <v>0</v>
      </c>
      <c r="X98" s="16"/>
      <c r="Y98" s="18" t="e">
        <f t="shared" si="17"/>
        <v>#DIV/0!</v>
      </c>
      <c r="Z98" s="14" t="e">
        <f t="shared" si="18"/>
        <v>#DIV/0!</v>
      </c>
      <c r="AA98" s="14"/>
      <c r="AB98" s="14"/>
      <c r="AC98" s="14"/>
      <c r="AD98" s="14">
        <f>VLOOKUP(A:A,[3]TDSheet!$A:$T,20,0)</f>
        <v>0</v>
      </c>
      <c r="AE98" s="14">
        <f>VLOOKUP(A:A,[1]TDSheet!$A:$AF,32,0)</f>
        <v>0.53680000000000005</v>
      </c>
      <c r="AF98" s="14">
        <f>VLOOKUP(A:A,[1]TDSheet!$A:$AG,33,0)</f>
        <v>2.1472000000000002</v>
      </c>
      <c r="AG98" s="14">
        <f>VLOOKUP(A:A,[1]TDSheet!$A:$W,23,0)</f>
        <v>0</v>
      </c>
      <c r="AH98" s="14">
        <v>0</v>
      </c>
      <c r="AI98" s="14">
        <f>VLOOKUP(A:A,[1]TDSheet!$A:$AI,35,0)</f>
        <v>0</v>
      </c>
      <c r="AJ98" s="14">
        <f t="shared" si="19"/>
        <v>0</v>
      </c>
      <c r="AK98" s="14"/>
      <c r="AL98" s="14"/>
    </row>
    <row r="99" spans="1:38" s="1" customFormat="1" ht="21.95" customHeight="1" outlineLevel="1" x14ac:dyDescent="0.2">
      <c r="A99" s="7" t="s">
        <v>101</v>
      </c>
      <c r="B99" s="7" t="s">
        <v>8</v>
      </c>
      <c r="C99" s="8">
        <v>32.484999999999999</v>
      </c>
      <c r="D99" s="8">
        <v>424.928</v>
      </c>
      <c r="E99" s="8">
        <v>269.39299999999997</v>
      </c>
      <c r="F99" s="8">
        <v>172.49700000000001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288.88799999999998</v>
      </c>
      <c r="K99" s="14">
        <f t="shared" si="15"/>
        <v>-19.495000000000005</v>
      </c>
      <c r="L99" s="14">
        <f>VLOOKUP(A:A,[1]TDSheet!$A:$O,15,0)</f>
        <v>0</v>
      </c>
      <c r="M99" s="14">
        <f>VLOOKUP(A:A,[1]TDSheet!$A:$X,24,0)</f>
        <v>120</v>
      </c>
      <c r="N99" s="14">
        <v>120</v>
      </c>
      <c r="O99" s="14">
        <v>50</v>
      </c>
      <c r="P99" s="14"/>
      <c r="Q99" s="14"/>
      <c r="R99" s="14"/>
      <c r="S99" s="14"/>
      <c r="T99" s="14"/>
      <c r="U99" s="14"/>
      <c r="V99" s="16"/>
      <c r="W99" s="14">
        <f t="shared" si="16"/>
        <v>53.878599999999992</v>
      </c>
      <c r="X99" s="16"/>
      <c r="Y99" s="18">
        <f t="shared" si="17"/>
        <v>8.5840574922139794</v>
      </c>
      <c r="Z99" s="14">
        <f t="shared" si="18"/>
        <v>3.2015865297168085</v>
      </c>
      <c r="AA99" s="14"/>
      <c r="AB99" s="14"/>
      <c r="AC99" s="14"/>
      <c r="AD99" s="14">
        <f>VLOOKUP(A:A,[3]TDSheet!$A:$T,20,0)</f>
        <v>0</v>
      </c>
      <c r="AE99" s="14">
        <f>VLOOKUP(A:A,[1]TDSheet!$A:$AF,32,0)</f>
        <v>38.702999999999996</v>
      </c>
      <c r="AF99" s="14">
        <f>VLOOKUP(A:A,[1]TDSheet!$A:$AG,33,0)</f>
        <v>39.867200000000004</v>
      </c>
      <c r="AG99" s="14">
        <f>VLOOKUP(A:A,[1]TDSheet!$A:$W,23,0)</f>
        <v>49.251799999999996</v>
      </c>
      <c r="AH99" s="14">
        <f>VLOOKUP(A:A,[4]TDSheet!$A:$D,4,0)</f>
        <v>59.640999999999998</v>
      </c>
      <c r="AI99" s="14">
        <f>VLOOKUP(A:A,[1]TDSheet!$A:$AI,35,0)</f>
        <v>0</v>
      </c>
      <c r="AJ99" s="14">
        <f t="shared" si="19"/>
        <v>0</v>
      </c>
      <c r="AK99" s="14"/>
      <c r="AL99" s="14"/>
    </row>
    <row r="100" spans="1:38" s="1" customFormat="1" ht="11.1" customHeight="1" outlineLevel="1" x14ac:dyDescent="0.2">
      <c r="A100" s="7" t="s">
        <v>102</v>
      </c>
      <c r="B100" s="7" t="s">
        <v>12</v>
      </c>
      <c r="C100" s="8">
        <v>94</v>
      </c>
      <c r="D100" s="8">
        <v>146</v>
      </c>
      <c r="E100" s="8">
        <v>125</v>
      </c>
      <c r="F100" s="8">
        <v>107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4">
        <f>VLOOKUP(A:A,[2]TDSheet!$A:$F,6,0)</f>
        <v>191</v>
      </c>
      <c r="K100" s="14">
        <f t="shared" si="15"/>
        <v>-66</v>
      </c>
      <c r="L100" s="14">
        <f>VLOOKUP(A:A,[1]TDSheet!$A:$O,15,0)</f>
        <v>0</v>
      </c>
      <c r="M100" s="14">
        <f>VLOOKUP(A:A,[1]TDSheet!$A:$X,24,0)</f>
        <v>50</v>
      </c>
      <c r="N100" s="14">
        <v>30</v>
      </c>
      <c r="O100" s="14">
        <v>30</v>
      </c>
      <c r="P100" s="14"/>
      <c r="Q100" s="14"/>
      <c r="R100" s="14"/>
      <c r="S100" s="14"/>
      <c r="T100" s="14"/>
      <c r="U100" s="14"/>
      <c r="V100" s="16"/>
      <c r="W100" s="14">
        <f t="shared" si="16"/>
        <v>25</v>
      </c>
      <c r="X100" s="16"/>
      <c r="Y100" s="18">
        <f t="shared" si="17"/>
        <v>8.68</v>
      </c>
      <c r="Z100" s="14">
        <f t="shared" si="18"/>
        <v>4.28</v>
      </c>
      <c r="AA100" s="14"/>
      <c r="AB100" s="14"/>
      <c r="AC100" s="14"/>
      <c r="AD100" s="14">
        <f>VLOOKUP(A:A,[3]TDSheet!$A:$T,20,0)</f>
        <v>0</v>
      </c>
      <c r="AE100" s="14">
        <f>VLOOKUP(A:A,[1]TDSheet!$A:$AF,32,0)</f>
        <v>18.399999999999999</v>
      </c>
      <c r="AF100" s="14">
        <f>VLOOKUP(A:A,[1]TDSheet!$A:$AG,33,0)</f>
        <v>23</v>
      </c>
      <c r="AG100" s="14">
        <f>VLOOKUP(A:A,[1]TDSheet!$A:$W,23,0)</f>
        <v>21.2</v>
      </c>
      <c r="AH100" s="14">
        <f>VLOOKUP(A:A,[4]TDSheet!$A:$D,4,0)</f>
        <v>23</v>
      </c>
      <c r="AI100" s="14" t="e">
        <f>VLOOKUP(A:A,[1]TDSheet!$A:$AI,35,0)</f>
        <v>#N/A</v>
      </c>
      <c r="AJ100" s="14">
        <f t="shared" si="19"/>
        <v>0</v>
      </c>
      <c r="AK100" s="14"/>
      <c r="AL100" s="14"/>
    </row>
    <row r="101" spans="1:38" s="1" customFormat="1" ht="21.95" customHeight="1" outlineLevel="1" x14ac:dyDescent="0.2">
      <c r="A101" s="7" t="s">
        <v>103</v>
      </c>
      <c r="B101" s="7" t="s">
        <v>12</v>
      </c>
      <c r="C101" s="8">
        <v>10</v>
      </c>
      <c r="D101" s="8"/>
      <c r="E101" s="8">
        <v>2</v>
      </c>
      <c r="F101" s="8">
        <v>8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3</v>
      </c>
      <c r="K101" s="14">
        <f t="shared" si="15"/>
        <v>-1</v>
      </c>
      <c r="L101" s="14">
        <f>VLOOKUP(A:A,[1]TDSheet!$A:$O,15,0)</f>
        <v>0</v>
      </c>
      <c r="M101" s="14">
        <f>VLOOKUP(A:A,[1]TDSheet!$A:$X,24,0)</f>
        <v>0</v>
      </c>
      <c r="N101" s="14"/>
      <c r="O101" s="14"/>
      <c r="P101" s="14"/>
      <c r="Q101" s="14"/>
      <c r="R101" s="14"/>
      <c r="S101" s="14"/>
      <c r="T101" s="14"/>
      <c r="U101" s="14"/>
      <c r="V101" s="16"/>
      <c r="W101" s="14">
        <f t="shared" si="16"/>
        <v>0.4</v>
      </c>
      <c r="X101" s="16"/>
      <c r="Y101" s="18">
        <f t="shared" si="17"/>
        <v>20</v>
      </c>
      <c r="Z101" s="14">
        <f t="shared" si="18"/>
        <v>20</v>
      </c>
      <c r="AA101" s="14"/>
      <c r="AB101" s="14"/>
      <c r="AC101" s="14"/>
      <c r="AD101" s="14">
        <f>VLOOKUP(A:A,[3]TDSheet!$A:$T,20,0)</f>
        <v>0</v>
      </c>
      <c r="AE101" s="14">
        <f>VLOOKUP(A:A,[1]TDSheet!$A:$AF,32,0)</f>
        <v>0.8</v>
      </c>
      <c r="AF101" s="14">
        <f>VLOOKUP(A:A,[1]TDSheet!$A:$AG,33,0)</f>
        <v>0.6</v>
      </c>
      <c r="AG101" s="14">
        <f>VLOOKUP(A:A,[1]TDSheet!$A:$W,23,0)</f>
        <v>0.2</v>
      </c>
      <c r="AH101" s="14">
        <f>VLOOKUP(A:A,[4]TDSheet!$A:$D,4,0)</f>
        <v>1</v>
      </c>
      <c r="AI101" s="14">
        <f>VLOOKUP(A:A,[1]TDSheet!$A:$AI,35,0)</f>
        <v>0</v>
      </c>
      <c r="AJ101" s="14">
        <f t="shared" si="19"/>
        <v>0</v>
      </c>
      <c r="AK101" s="14"/>
      <c r="AL101" s="14"/>
    </row>
    <row r="102" spans="1:38" s="1" customFormat="1" ht="11.1" customHeight="1" outlineLevel="1" x14ac:dyDescent="0.2">
      <c r="A102" s="7" t="s">
        <v>104</v>
      </c>
      <c r="B102" s="7" t="s">
        <v>8</v>
      </c>
      <c r="C102" s="8">
        <v>87.090999999999994</v>
      </c>
      <c r="D102" s="8">
        <v>111.837</v>
      </c>
      <c r="E102" s="8">
        <v>117.331</v>
      </c>
      <c r="F102" s="8">
        <v>77.597999999999999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129.16399999999999</v>
      </c>
      <c r="K102" s="14">
        <f t="shared" si="15"/>
        <v>-11.832999999999984</v>
      </c>
      <c r="L102" s="14">
        <f>VLOOKUP(A:A,[1]TDSheet!$A:$O,15,0)</f>
        <v>0</v>
      </c>
      <c r="M102" s="14">
        <f>VLOOKUP(A:A,[1]TDSheet!$A:$X,24,0)</f>
        <v>50</v>
      </c>
      <c r="N102" s="14">
        <v>30</v>
      </c>
      <c r="O102" s="14">
        <v>30</v>
      </c>
      <c r="P102" s="14"/>
      <c r="Q102" s="14"/>
      <c r="R102" s="14"/>
      <c r="S102" s="14"/>
      <c r="T102" s="14"/>
      <c r="U102" s="14"/>
      <c r="V102" s="16"/>
      <c r="W102" s="14">
        <f t="shared" si="16"/>
        <v>23.466200000000001</v>
      </c>
      <c r="X102" s="16"/>
      <c r="Y102" s="18">
        <f t="shared" si="17"/>
        <v>7.9943919339305047</v>
      </c>
      <c r="Z102" s="14">
        <f t="shared" si="18"/>
        <v>3.3067987147471682</v>
      </c>
      <c r="AA102" s="14"/>
      <c r="AB102" s="14"/>
      <c r="AC102" s="14"/>
      <c r="AD102" s="14">
        <f>VLOOKUP(A:A,[3]TDSheet!$A:$T,20,0)</f>
        <v>0</v>
      </c>
      <c r="AE102" s="14">
        <f>VLOOKUP(A:A,[1]TDSheet!$A:$AF,32,0)</f>
        <v>11.463800000000001</v>
      </c>
      <c r="AF102" s="14">
        <f>VLOOKUP(A:A,[1]TDSheet!$A:$AG,33,0)</f>
        <v>24.0124</v>
      </c>
      <c r="AG102" s="14">
        <f>VLOOKUP(A:A,[1]TDSheet!$A:$W,23,0)</f>
        <v>19.994999999999997</v>
      </c>
      <c r="AH102" s="14">
        <f>VLOOKUP(A:A,[4]TDSheet!$A:$D,4,0)</f>
        <v>26.687000000000001</v>
      </c>
      <c r="AI102" s="14">
        <f>VLOOKUP(A:A,[1]TDSheet!$A:$AI,35,0)</f>
        <v>0</v>
      </c>
      <c r="AJ102" s="14">
        <f t="shared" si="19"/>
        <v>0</v>
      </c>
      <c r="AK102" s="14"/>
      <c r="AL102" s="14"/>
    </row>
    <row r="103" spans="1:38" s="1" customFormat="1" ht="11.1" customHeight="1" outlineLevel="1" x14ac:dyDescent="0.2">
      <c r="A103" s="21" t="s">
        <v>105</v>
      </c>
      <c r="B103" s="7" t="s">
        <v>12</v>
      </c>
      <c r="C103" s="8">
        <v>15</v>
      </c>
      <c r="D103" s="8">
        <v>48</v>
      </c>
      <c r="E103" s="8">
        <v>5</v>
      </c>
      <c r="F103" s="8">
        <v>54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4">
        <f>VLOOKUP(A:A,[2]TDSheet!$A:$F,6,0)</f>
        <v>21</v>
      </c>
      <c r="K103" s="14">
        <f t="shared" si="15"/>
        <v>-16</v>
      </c>
      <c r="L103" s="14">
        <f>VLOOKUP(A:A,[1]TDSheet!$A:$O,15,0)</f>
        <v>0</v>
      </c>
      <c r="M103" s="14">
        <f>VLOOKUP(A:A,[1]TDSheet!$A:$X,24,0)</f>
        <v>0</v>
      </c>
      <c r="N103" s="14"/>
      <c r="O103" s="14"/>
      <c r="P103" s="14"/>
      <c r="Q103" s="14"/>
      <c r="R103" s="14"/>
      <c r="S103" s="14"/>
      <c r="T103" s="14"/>
      <c r="U103" s="14"/>
      <c r="V103" s="16"/>
      <c r="W103" s="14">
        <f t="shared" si="16"/>
        <v>1</v>
      </c>
      <c r="X103" s="16"/>
      <c r="Y103" s="18">
        <f t="shared" si="17"/>
        <v>54</v>
      </c>
      <c r="Z103" s="14">
        <f t="shared" si="18"/>
        <v>54</v>
      </c>
      <c r="AA103" s="14"/>
      <c r="AB103" s="14"/>
      <c r="AC103" s="14"/>
      <c r="AD103" s="14">
        <f>VLOOKUP(A:A,[3]TDSheet!$A:$T,20,0)</f>
        <v>0</v>
      </c>
      <c r="AE103" s="14">
        <f>VLOOKUP(A:A,[1]TDSheet!$A:$AF,32,0)</f>
        <v>5.8</v>
      </c>
      <c r="AF103" s="14">
        <f>VLOOKUP(A:A,[1]TDSheet!$A:$AG,33,0)</f>
        <v>7.4</v>
      </c>
      <c r="AG103" s="14">
        <f>VLOOKUP(A:A,[1]TDSheet!$A:$W,23,0)</f>
        <v>2</v>
      </c>
      <c r="AH103" s="14">
        <f>VLOOKUP(A:A,[4]TDSheet!$A:$D,4,0)</f>
        <v>5</v>
      </c>
      <c r="AI103" s="14" t="str">
        <f>VLOOKUP(A:A,[1]TDSheet!$A:$AI,35,0)</f>
        <v>увел</v>
      </c>
      <c r="AJ103" s="14">
        <f t="shared" si="19"/>
        <v>0</v>
      </c>
      <c r="AK103" s="14"/>
      <c r="AL103" s="14"/>
    </row>
    <row r="104" spans="1:38" s="1" customFormat="1" ht="11.1" customHeight="1" outlineLevel="1" x14ac:dyDescent="0.2">
      <c r="A104" s="21" t="s">
        <v>106</v>
      </c>
      <c r="B104" s="7" t="s">
        <v>12</v>
      </c>
      <c r="C104" s="8">
        <v>24</v>
      </c>
      <c r="D104" s="8">
        <v>52</v>
      </c>
      <c r="E104" s="8">
        <v>11</v>
      </c>
      <c r="F104" s="8">
        <v>63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4">
        <f>VLOOKUP(A:A,[2]TDSheet!$A:$F,6,0)</f>
        <v>33</v>
      </c>
      <c r="K104" s="14">
        <f t="shared" si="15"/>
        <v>-22</v>
      </c>
      <c r="L104" s="14">
        <f>VLOOKUP(A:A,[1]TDSheet!$A:$O,15,0)</f>
        <v>0</v>
      </c>
      <c r="M104" s="14">
        <f>VLOOKUP(A:A,[1]TDSheet!$A:$X,24,0)</f>
        <v>0</v>
      </c>
      <c r="N104" s="14"/>
      <c r="O104" s="14"/>
      <c r="P104" s="14"/>
      <c r="Q104" s="14"/>
      <c r="R104" s="14"/>
      <c r="S104" s="14"/>
      <c r="T104" s="14"/>
      <c r="U104" s="14"/>
      <c r="V104" s="16"/>
      <c r="W104" s="14">
        <f t="shared" si="16"/>
        <v>2.2000000000000002</v>
      </c>
      <c r="X104" s="16"/>
      <c r="Y104" s="18">
        <f t="shared" si="17"/>
        <v>28.636363636363633</v>
      </c>
      <c r="Z104" s="14">
        <f t="shared" si="18"/>
        <v>28.636363636363633</v>
      </c>
      <c r="AA104" s="14"/>
      <c r="AB104" s="14"/>
      <c r="AC104" s="14"/>
      <c r="AD104" s="14">
        <f>VLOOKUP(A:A,[3]TDSheet!$A:$T,20,0)</f>
        <v>0</v>
      </c>
      <c r="AE104" s="14">
        <f>VLOOKUP(A:A,[1]TDSheet!$A:$AF,32,0)</f>
        <v>7.8</v>
      </c>
      <c r="AF104" s="14">
        <f>VLOOKUP(A:A,[1]TDSheet!$A:$AG,33,0)</f>
        <v>10.6</v>
      </c>
      <c r="AG104" s="14">
        <f>VLOOKUP(A:A,[1]TDSheet!$A:$W,23,0)</f>
        <v>4.4000000000000004</v>
      </c>
      <c r="AH104" s="14">
        <f>VLOOKUP(A:A,[4]TDSheet!$A:$D,4,0)</f>
        <v>7</v>
      </c>
      <c r="AI104" s="14" t="str">
        <f>VLOOKUP(A:A,[1]TDSheet!$A:$AI,35,0)</f>
        <v>увел</v>
      </c>
      <c r="AJ104" s="14">
        <f t="shared" si="19"/>
        <v>0</v>
      </c>
      <c r="AK104" s="14"/>
      <c r="AL104" s="14"/>
    </row>
    <row r="105" spans="1:38" s="1" customFormat="1" ht="11.1" customHeight="1" outlineLevel="1" x14ac:dyDescent="0.2">
      <c r="A105" s="21" t="s">
        <v>107</v>
      </c>
      <c r="B105" s="7" t="s">
        <v>12</v>
      </c>
      <c r="C105" s="8">
        <v>13</v>
      </c>
      <c r="D105" s="8">
        <v>48</v>
      </c>
      <c r="E105" s="8">
        <v>10</v>
      </c>
      <c r="F105" s="8">
        <v>44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4">
        <f>VLOOKUP(A:A,[2]TDSheet!$A:$F,6,0)</f>
        <v>28</v>
      </c>
      <c r="K105" s="14">
        <f t="shared" si="15"/>
        <v>-18</v>
      </c>
      <c r="L105" s="14">
        <f>VLOOKUP(A:A,[1]TDSheet!$A:$O,15,0)</f>
        <v>0</v>
      </c>
      <c r="M105" s="14">
        <f>VLOOKUP(A:A,[1]TDSheet!$A:$X,24,0)</f>
        <v>0</v>
      </c>
      <c r="N105" s="14"/>
      <c r="O105" s="14"/>
      <c r="P105" s="14"/>
      <c r="Q105" s="14"/>
      <c r="R105" s="14"/>
      <c r="S105" s="14"/>
      <c r="T105" s="14"/>
      <c r="U105" s="14"/>
      <c r="V105" s="16"/>
      <c r="W105" s="14">
        <f t="shared" si="16"/>
        <v>2</v>
      </c>
      <c r="X105" s="16"/>
      <c r="Y105" s="18">
        <f t="shared" si="17"/>
        <v>22</v>
      </c>
      <c r="Z105" s="14">
        <f t="shared" si="18"/>
        <v>22</v>
      </c>
      <c r="AA105" s="14"/>
      <c r="AB105" s="14"/>
      <c r="AC105" s="14"/>
      <c r="AD105" s="14">
        <f>VLOOKUP(A:A,[3]TDSheet!$A:$T,20,0)</f>
        <v>0</v>
      </c>
      <c r="AE105" s="14">
        <f>VLOOKUP(A:A,[1]TDSheet!$A:$AF,32,0)</f>
        <v>8.8000000000000007</v>
      </c>
      <c r="AF105" s="14">
        <f>VLOOKUP(A:A,[1]TDSheet!$A:$AG,33,0)</f>
        <v>7.2</v>
      </c>
      <c r="AG105" s="14">
        <f>VLOOKUP(A:A,[1]TDSheet!$A:$W,23,0)</f>
        <v>2</v>
      </c>
      <c r="AH105" s="14">
        <f>VLOOKUP(A:A,[4]TDSheet!$A:$D,4,0)</f>
        <v>6</v>
      </c>
      <c r="AI105" s="14" t="str">
        <f>VLOOKUP(A:A,[1]TDSheet!$A:$AI,35,0)</f>
        <v>увел</v>
      </c>
      <c r="AJ105" s="14">
        <f t="shared" si="19"/>
        <v>0</v>
      </c>
      <c r="AK105" s="14"/>
      <c r="AL105" s="14"/>
    </row>
    <row r="106" spans="1:38" s="1" customFormat="1" ht="21.95" customHeight="1" outlineLevel="1" x14ac:dyDescent="0.2">
      <c r="A106" s="7" t="s">
        <v>108</v>
      </c>
      <c r="B106" s="7" t="s">
        <v>12</v>
      </c>
      <c r="C106" s="8">
        <v>770</v>
      </c>
      <c r="D106" s="8">
        <v>845</v>
      </c>
      <c r="E106" s="8">
        <v>1028</v>
      </c>
      <c r="F106" s="8">
        <v>558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1084</v>
      </c>
      <c r="K106" s="14">
        <f t="shared" si="15"/>
        <v>-56</v>
      </c>
      <c r="L106" s="14">
        <f>VLOOKUP(A:A,[1]TDSheet!$A:$O,15,0)</f>
        <v>250</v>
      </c>
      <c r="M106" s="14">
        <f>VLOOKUP(A:A,[1]TDSheet!$A:$X,24,0)</f>
        <v>150</v>
      </c>
      <c r="N106" s="14">
        <v>500</v>
      </c>
      <c r="O106" s="14">
        <v>300</v>
      </c>
      <c r="P106" s="14"/>
      <c r="Q106" s="14"/>
      <c r="R106" s="14"/>
      <c r="S106" s="14"/>
      <c r="T106" s="14"/>
      <c r="U106" s="14"/>
      <c r="V106" s="16"/>
      <c r="W106" s="14">
        <f t="shared" si="16"/>
        <v>205.6</v>
      </c>
      <c r="X106" s="16"/>
      <c r="Y106" s="18">
        <f t="shared" si="17"/>
        <v>8.5505836575875485</v>
      </c>
      <c r="Z106" s="14">
        <f t="shared" si="18"/>
        <v>2.7140077821011674</v>
      </c>
      <c r="AA106" s="14"/>
      <c r="AB106" s="14"/>
      <c r="AC106" s="14"/>
      <c r="AD106" s="14">
        <f>VLOOKUP(A:A,[3]TDSheet!$A:$T,20,0)</f>
        <v>0</v>
      </c>
      <c r="AE106" s="14">
        <f>VLOOKUP(A:A,[1]TDSheet!$A:$AF,32,0)</f>
        <v>177.6</v>
      </c>
      <c r="AF106" s="14">
        <f>VLOOKUP(A:A,[1]TDSheet!$A:$AG,33,0)</f>
        <v>154.6</v>
      </c>
      <c r="AG106" s="14">
        <f>VLOOKUP(A:A,[1]TDSheet!$A:$W,23,0)</f>
        <v>170.6</v>
      </c>
      <c r="AH106" s="14">
        <f>VLOOKUP(A:A,[4]TDSheet!$A:$D,4,0)</f>
        <v>333</v>
      </c>
      <c r="AI106" s="14" t="e">
        <f>VLOOKUP(A:A,[1]TDSheet!$A:$AI,35,0)</f>
        <v>#N/A</v>
      </c>
      <c r="AJ106" s="14">
        <f t="shared" si="19"/>
        <v>0</v>
      </c>
      <c r="AK106" s="14"/>
      <c r="AL106" s="14"/>
    </row>
    <row r="107" spans="1:38" s="1" customFormat="1" ht="11.1" customHeight="1" outlineLevel="1" x14ac:dyDescent="0.2">
      <c r="A107" s="7" t="s">
        <v>109</v>
      </c>
      <c r="B107" s="7" t="s">
        <v>12</v>
      </c>
      <c r="C107" s="8">
        <v>462</v>
      </c>
      <c r="D107" s="8">
        <v>506</v>
      </c>
      <c r="E107" s="8">
        <v>534</v>
      </c>
      <c r="F107" s="8">
        <v>422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547</v>
      </c>
      <c r="K107" s="14">
        <f t="shared" si="15"/>
        <v>-13</v>
      </c>
      <c r="L107" s="14">
        <f>VLOOKUP(A:A,[1]TDSheet!$A:$O,15,0)</f>
        <v>100</v>
      </c>
      <c r="M107" s="14">
        <f>VLOOKUP(A:A,[1]TDSheet!$A:$X,24,0)</f>
        <v>100</v>
      </c>
      <c r="N107" s="14">
        <v>200</v>
      </c>
      <c r="O107" s="14">
        <v>120</v>
      </c>
      <c r="P107" s="14"/>
      <c r="Q107" s="14"/>
      <c r="R107" s="14"/>
      <c r="S107" s="14"/>
      <c r="T107" s="14"/>
      <c r="U107" s="14"/>
      <c r="V107" s="16"/>
      <c r="W107" s="14">
        <f t="shared" si="16"/>
        <v>106.8</v>
      </c>
      <c r="X107" s="16"/>
      <c r="Y107" s="18">
        <f t="shared" si="17"/>
        <v>8.8202247191011232</v>
      </c>
      <c r="Z107" s="14">
        <f t="shared" si="18"/>
        <v>3.9513108614232211</v>
      </c>
      <c r="AA107" s="14"/>
      <c r="AB107" s="14"/>
      <c r="AC107" s="14"/>
      <c r="AD107" s="14">
        <f>VLOOKUP(A:A,[3]TDSheet!$A:$T,20,0)</f>
        <v>0</v>
      </c>
      <c r="AE107" s="14">
        <f>VLOOKUP(A:A,[1]TDSheet!$A:$AF,32,0)</f>
        <v>114.8</v>
      </c>
      <c r="AF107" s="14">
        <f>VLOOKUP(A:A,[1]TDSheet!$A:$AG,33,0)</f>
        <v>105.2</v>
      </c>
      <c r="AG107" s="14">
        <f>VLOOKUP(A:A,[1]TDSheet!$A:$W,23,0)</f>
        <v>98.6</v>
      </c>
      <c r="AH107" s="14">
        <f>VLOOKUP(A:A,[4]TDSheet!$A:$D,4,0)</f>
        <v>153</v>
      </c>
      <c r="AI107" s="14" t="e">
        <f>VLOOKUP(A:A,[1]TDSheet!$A:$AI,35,0)</f>
        <v>#N/A</v>
      </c>
      <c r="AJ107" s="14">
        <f t="shared" si="19"/>
        <v>0</v>
      </c>
      <c r="AK107" s="14"/>
      <c r="AL107" s="14"/>
    </row>
    <row r="108" spans="1:38" s="1" customFormat="1" ht="11.1" customHeight="1" outlineLevel="1" x14ac:dyDescent="0.2">
      <c r="A108" s="7" t="s">
        <v>110</v>
      </c>
      <c r="B108" s="7" t="s">
        <v>12</v>
      </c>
      <c r="C108" s="8">
        <v>315</v>
      </c>
      <c r="D108" s="8">
        <v>779</v>
      </c>
      <c r="E108" s="8">
        <v>569</v>
      </c>
      <c r="F108" s="8">
        <v>507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603</v>
      </c>
      <c r="K108" s="14">
        <f t="shared" si="15"/>
        <v>-34</v>
      </c>
      <c r="L108" s="14">
        <f>VLOOKUP(A:A,[1]TDSheet!$A:$O,15,0)</f>
        <v>150</v>
      </c>
      <c r="M108" s="14">
        <f>VLOOKUP(A:A,[1]TDSheet!$A:$X,24,0)</f>
        <v>50</v>
      </c>
      <c r="N108" s="14">
        <v>200</v>
      </c>
      <c r="O108" s="14">
        <v>120</v>
      </c>
      <c r="P108" s="14"/>
      <c r="Q108" s="14"/>
      <c r="R108" s="14"/>
      <c r="S108" s="14"/>
      <c r="T108" s="14"/>
      <c r="U108" s="14"/>
      <c r="V108" s="16"/>
      <c r="W108" s="14">
        <f t="shared" si="16"/>
        <v>113.8</v>
      </c>
      <c r="X108" s="16"/>
      <c r="Y108" s="18">
        <f t="shared" si="17"/>
        <v>9.0246045694200347</v>
      </c>
      <c r="Z108" s="14">
        <f t="shared" si="18"/>
        <v>4.45518453427065</v>
      </c>
      <c r="AA108" s="14"/>
      <c r="AB108" s="14"/>
      <c r="AC108" s="14"/>
      <c r="AD108" s="14">
        <f>VLOOKUP(A:A,[3]TDSheet!$A:$T,20,0)</f>
        <v>0</v>
      </c>
      <c r="AE108" s="14">
        <f>VLOOKUP(A:A,[1]TDSheet!$A:$AF,32,0)</f>
        <v>107</v>
      </c>
      <c r="AF108" s="14">
        <f>VLOOKUP(A:A,[1]TDSheet!$A:$AG,33,0)</f>
        <v>118.4</v>
      </c>
      <c r="AG108" s="14">
        <f>VLOOKUP(A:A,[1]TDSheet!$A:$W,23,0)</f>
        <v>110.6</v>
      </c>
      <c r="AH108" s="14">
        <f>VLOOKUP(A:A,[4]TDSheet!$A:$D,4,0)</f>
        <v>157</v>
      </c>
      <c r="AI108" s="14" t="e">
        <f>VLOOKUP(A:A,[1]TDSheet!$A:$AI,35,0)</f>
        <v>#N/A</v>
      </c>
      <c r="AJ108" s="14">
        <f t="shared" si="19"/>
        <v>0</v>
      </c>
      <c r="AK108" s="14"/>
      <c r="AL108" s="14"/>
    </row>
    <row r="109" spans="1:38" s="1" customFormat="1" ht="11.1" customHeight="1" outlineLevel="1" x14ac:dyDescent="0.2">
      <c r="A109" s="7" t="s">
        <v>111</v>
      </c>
      <c r="B109" s="7" t="s">
        <v>12</v>
      </c>
      <c r="C109" s="8">
        <v>407</v>
      </c>
      <c r="D109" s="8">
        <v>366</v>
      </c>
      <c r="E109" s="8">
        <v>394</v>
      </c>
      <c r="F109" s="8">
        <v>356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410</v>
      </c>
      <c r="K109" s="14">
        <f t="shared" si="15"/>
        <v>-16</v>
      </c>
      <c r="L109" s="14">
        <f>VLOOKUP(A:A,[1]TDSheet!$A:$O,15,0)</f>
        <v>100</v>
      </c>
      <c r="M109" s="14">
        <f>VLOOKUP(A:A,[1]TDSheet!$A:$X,24,0)</f>
        <v>70</v>
      </c>
      <c r="N109" s="14">
        <v>70</v>
      </c>
      <c r="O109" s="14">
        <v>100</v>
      </c>
      <c r="P109" s="14"/>
      <c r="Q109" s="14"/>
      <c r="R109" s="14"/>
      <c r="S109" s="14"/>
      <c r="T109" s="14"/>
      <c r="U109" s="14"/>
      <c r="V109" s="16"/>
      <c r="W109" s="14">
        <f t="shared" si="16"/>
        <v>78.8</v>
      </c>
      <c r="X109" s="16"/>
      <c r="Y109" s="18">
        <f t="shared" si="17"/>
        <v>8.8324873096446712</v>
      </c>
      <c r="Z109" s="14">
        <f t="shared" si="18"/>
        <v>4.5177664974619294</v>
      </c>
      <c r="AA109" s="14"/>
      <c r="AB109" s="14"/>
      <c r="AC109" s="14"/>
      <c r="AD109" s="14">
        <f>VLOOKUP(A:A,[3]TDSheet!$A:$T,20,0)</f>
        <v>0</v>
      </c>
      <c r="AE109" s="14">
        <f>VLOOKUP(A:A,[1]TDSheet!$A:$AF,32,0)</f>
        <v>84.6</v>
      </c>
      <c r="AF109" s="14">
        <f>VLOOKUP(A:A,[1]TDSheet!$A:$AG,33,0)</f>
        <v>81.8</v>
      </c>
      <c r="AG109" s="14">
        <f>VLOOKUP(A:A,[1]TDSheet!$A:$W,23,0)</f>
        <v>77.599999999999994</v>
      </c>
      <c r="AH109" s="14">
        <f>VLOOKUP(A:A,[4]TDSheet!$A:$D,4,0)</f>
        <v>119</v>
      </c>
      <c r="AI109" s="14" t="e">
        <f>VLOOKUP(A:A,[1]TDSheet!$A:$AI,35,0)</f>
        <v>#N/A</v>
      </c>
      <c r="AJ109" s="14">
        <f t="shared" si="19"/>
        <v>0</v>
      </c>
      <c r="AK109" s="14"/>
      <c r="AL109" s="14"/>
    </row>
    <row r="110" spans="1:38" s="1" customFormat="1" ht="21.95" customHeight="1" outlineLevel="1" x14ac:dyDescent="0.2">
      <c r="A110" s="7" t="s">
        <v>112</v>
      </c>
      <c r="B110" s="7" t="s">
        <v>8</v>
      </c>
      <c r="C110" s="8">
        <v>9.5399999999999991</v>
      </c>
      <c r="D110" s="8">
        <v>47.289000000000001</v>
      </c>
      <c r="E110" s="8">
        <v>19.32</v>
      </c>
      <c r="F110" s="8">
        <v>37.509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19.600000000000001</v>
      </c>
      <c r="K110" s="14">
        <f t="shared" si="15"/>
        <v>-0.28000000000000114</v>
      </c>
      <c r="L110" s="14">
        <f>VLOOKUP(A:A,[1]TDSheet!$A:$O,15,0)</f>
        <v>0</v>
      </c>
      <c r="M110" s="14">
        <f>VLOOKUP(A:A,[1]TDSheet!$A:$X,24,0)</f>
        <v>0</v>
      </c>
      <c r="N110" s="14"/>
      <c r="O110" s="14"/>
      <c r="P110" s="14"/>
      <c r="Q110" s="14"/>
      <c r="R110" s="14"/>
      <c r="S110" s="14"/>
      <c r="T110" s="14"/>
      <c r="U110" s="14"/>
      <c r="V110" s="16"/>
      <c r="W110" s="14">
        <f t="shared" si="16"/>
        <v>3.8639999999999999</v>
      </c>
      <c r="X110" s="16"/>
      <c r="Y110" s="18">
        <f t="shared" si="17"/>
        <v>9.7072981366459636</v>
      </c>
      <c r="Z110" s="14">
        <f t="shared" si="18"/>
        <v>9.7072981366459636</v>
      </c>
      <c r="AA110" s="14"/>
      <c r="AB110" s="14"/>
      <c r="AC110" s="14"/>
      <c r="AD110" s="14">
        <f>VLOOKUP(A:A,[3]TDSheet!$A:$T,20,0)</f>
        <v>0</v>
      </c>
      <c r="AE110" s="14">
        <f>VLOOKUP(A:A,[1]TDSheet!$A:$AF,32,0)</f>
        <v>0.82799999999999996</v>
      </c>
      <c r="AF110" s="14">
        <f>VLOOKUP(A:A,[1]TDSheet!$A:$AG,33,0)</f>
        <v>5.5064000000000002</v>
      </c>
      <c r="AG110" s="14">
        <f>VLOOKUP(A:A,[1]TDSheet!$A:$W,23,0)</f>
        <v>2.2079999999999997</v>
      </c>
      <c r="AH110" s="14">
        <f>VLOOKUP(A:A,[4]TDSheet!$A:$D,4,0)</f>
        <v>2.76</v>
      </c>
      <c r="AI110" s="14" t="str">
        <f>VLOOKUP(A:A,[1]TDSheet!$A:$AI,35,0)</f>
        <v>увел</v>
      </c>
      <c r="AJ110" s="14">
        <f t="shared" si="19"/>
        <v>0</v>
      </c>
      <c r="AK110" s="14"/>
      <c r="AL110" s="14"/>
    </row>
    <row r="111" spans="1:38" s="1" customFormat="1" ht="21.95" customHeight="1" outlineLevel="1" x14ac:dyDescent="0.2">
      <c r="A111" s="7" t="s">
        <v>113</v>
      </c>
      <c r="B111" s="7" t="s">
        <v>12</v>
      </c>
      <c r="C111" s="8">
        <v>420</v>
      </c>
      <c r="D111" s="8">
        <v>582</v>
      </c>
      <c r="E111" s="8">
        <v>550</v>
      </c>
      <c r="F111" s="8">
        <v>433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4">
        <f>VLOOKUP(A:A,[2]TDSheet!$A:$F,6,0)</f>
        <v>629</v>
      </c>
      <c r="K111" s="14">
        <f t="shared" si="15"/>
        <v>-79</v>
      </c>
      <c r="L111" s="14">
        <f>VLOOKUP(A:A,[1]TDSheet!$A:$O,15,0)</f>
        <v>0</v>
      </c>
      <c r="M111" s="14">
        <f>VLOOKUP(A:A,[1]TDSheet!$A:$X,24,0)</f>
        <v>100</v>
      </c>
      <c r="N111" s="14">
        <v>300</v>
      </c>
      <c r="O111" s="14">
        <v>100</v>
      </c>
      <c r="P111" s="14"/>
      <c r="Q111" s="14"/>
      <c r="R111" s="14"/>
      <c r="S111" s="14"/>
      <c r="T111" s="14"/>
      <c r="U111" s="14"/>
      <c r="V111" s="16"/>
      <c r="W111" s="14">
        <f t="shared" si="16"/>
        <v>110</v>
      </c>
      <c r="X111" s="16"/>
      <c r="Y111" s="18">
        <f t="shared" si="17"/>
        <v>8.4818181818181824</v>
      </c>
      <c r="Z111" s="14">
        <f t="shared" si="18"/>
        <v>3.9363636363636365</v>
      </c>
      <c r="AA111" s="14"/>
      <c r="AB111" s="14"/>
      <c r="AC111" s="14"/>
      <c r="AD111" s="14">
        <f>VLOOKUP(A:A,[3]TDSheet!$A:$T,20,0)</f>
        <v>0</v>
      </c>
      <c r="AE111" s="14">
        <f>VLOOKUP(A:A,[1]TDSheet!$A:$AF,32,0)</f>
        <v>104</v>
      </c>
      <c r="AF111" s="14">
        <f>VLOOKUP(A:A,[1]TDSheet!$A:$AG,33,0)</f>
        <v>100.8</v>
      </c>
      <c r="AG111" s="14">
        <f>VLOOKUP(A:A,[1]TDSheet!$A:$W,23,0)</f>
        <v>98</v>
      </c>
      <c r="AH111" s="14">
        <f>VLOOKUP(A:A,[4]TDSheet!$A:$D,4,0)</f>
        <v>189</v>
      </c>
      <c r="AI111" s="14">
        <f>VLOOKUP(A:A,[1]TDSheet!$A:$AI,35,0)</f>
        <v>0</v>
      </c>
      <c r="AJ111" s="14">
        <f t="shared" si="19"/>
        <v>0</v>
      </c>
      <c r="AK111" s="14"/>
      <c r="AL111" s="14"/>
    </row>
    <row r="112" spans="1:38" s="1" customFormat="1" ht="11.1" customHeight="1" outlineLevel="1" x14ac:dyDescent="0.2">
      <c r="A112" s="7" t="s">
        <v>114</v>
      </c>
      <c r="B112" s="7" t="s">
        <v>12</v>
      </c>
      <c r="C112" s="8">
        <v>10</v>
      </c>
      <c r="D112" s="8">
        <v>12</v>
      </c>
      <c r="E112" s="8">
        <v>2</v>
      </c>
      <c r="F112" s="8">
        <v>20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15</v>
      </c>
      <c r="K112" s="14">
        <f t="shared" si="15"/>
        <v>-13</v>
      </c>
      <c r="L112" s="14">
        <f>VLOOKUP(A:A,[1]TDSheet!$A:$O,15,0)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4"/>
      <c r="T112" s="14"/>
      <c r="U112" s="14"/>
      <c r="V112" s="16"/>
      <c r="W112" s="14">
        <f t="shared" si="16"/>
        <v>0.4</v>
      </c>
      <c r="X112" s="16"/>
      <c r="Y112" s="18">
        <f t="shared" si="17"/>
        <v>50</v>
      </c>
      <c r="Z112" s="14">
        <f t="shared" si="18"/>
        <v>50</v>
      </c>
      <c r="AA112" s="14"/>
      <c r="AB112" s="14"/>
      <c r="AC112" s="14"/>
      <c r="AD112" s="14">
        <f>VLOOKUP(A:A,[3]TDSheet!$A:$T,20,0)</f>
        <v>0</v>
      </c>
      <c r="AE112" s="14">
        <f>VLOOKUP(A:A,[1]TDSheet!$A:$AF,32,0)</f>
        <v>1.2</v>
      </c>
      <c r="AF112" s="14">
        <f>VLOOKUP(A:A,[1]TDSheet!$A:$AG,33,0)</f>
        <v>0.2</v>
      </c>
      <c r="AG112" s="14">
        <f>VLOOKUP(A:A,[1]TDSheet!$A:$W,23,0)</f>
        <v>0</v>
      </c>
      <c r="AH112" s="14">
        <f>VLOOKUP(A:A,[4]TDSheet!$A:$D,4,0)</f>
        <v>1</v>
      </c>
      <c r="AI112" s="14" t="str">
        <f>VLOOKUP(A:A,[1]TDSheet!$A:$AI,35,0)</f>
        <v>склад</v>
      </c>
      <c r="AJ112" s="14">
        <f t="shared" si="19"/>
        <v>0</v>
      </c>
      <c r="AK112" s="14"/>
      <c r="AL112" s="14"/>
    </row>
    <row r="113" spans="1:38" s="1" customFormat="1" ht="21.95" customHeight="1" outlineLevel="1" x14ac:dyDescent="0.2">
      <c r="A113" s="7" t="s">
        <v>115</v>
      </c>
      <c r="B113" s="7" t="s">
        <v>8</v>
      </c>
      <c r="C113" s="8">
        <v>6.7880000000000003</v>
      </c>
      <c r="D113" s="8">
        <v>66.512</v>
      </c>
      <c r="E113" s="8">
        <v>14.96</v>
      </c>
      <c r="F113" s="8">
        <v>51.54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25.004000000000001</v>
      </c>
      <c r="K113" s="14">
        <f t="shared" si="15"/>
        <v>-10.044</v>
      </c>
      <c r="L113" s="14">
        <f>VLOOKUP(A:A,[1]TDSheet!$A:$O,15,0)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4"/>
      <c r="T113" s="14"/>
      <c r="U113" s="14"/>
      <c r="V113" s="16"/>
      <c r="W113" s="14">
        <f t="shared" si="16"/>
        <v>2.992</v>
      </c>
      <c r="X113" s="16"/>
      <c r="Y113" s="18">
        <f t="shared" si="17"/>
        <v>17.225935828877006</v>
      </c>
      <c r="Z113" s="14">
        <f t="shared" si="18"/>
        <v>17.225935828877006</v>
      </c>
      <c r="AA113" s="14"/>
      <c r="AB113" s="14"/>
      <c r="AC113" s="14"/>
      <c r="AD113" s="14">
        <f>VLOOKUP(A:A,[3]TDSheet!$A:$T,20,0)</f>
        <v>0</v>
      </c>
      <c r="AE113" s="14">
        <f>VLOOKUP(A:A,[1]TDSheet!$A:$AF,32,0)</f>
        <v>0.81600000000000006</v>
      </c>
      <c r="AF113" s="14">
        <f>VLOOKUP(A:A,[1]TDSheet!$A:$AG,33,0)</f>
        <v>6.7983999999999991</v>
      </c>
      <c r="AG113" s="14">
        <f>VLOOKUP(A:A,[1]TDSheet!$A:$W,23,0)</f>
        <v>1.9015999999999997</v>
      </c>
      <c r="AH113" s="14">
        <f>VLOOKUP(A:A,[4]TDSheet!$A:$D,4,0)</f>
        <v>2.72</v>
      </c>
      <c r="AI113" s="14" t="str">
        <f>VLOOKUP(A:A,[1]TDSheet!$A:$AI,35,0)</f>
        <v>увел</v>
      </c>
      <c r="AJ113" s="14">
        <f t="shared" si="19"/>
        <v>0</v>
      </c>
      <c r="AK113" s="14"/>
      <c r="AL113" s="14"/>
    </row>
    <row r="114" spans="1:38" s="1" customFormat="1" ht="11.1" customHeight="1" outlineLevel="1" x14ac:dyDescent="0.2">
      <c r="A114" s="7" t="s">
        <v>116</v>
      </c>
      <c r="B114" s="7" t="s">
        <v>12</v>
      </c>
      <c r="C114" s="8">
        <v>301</v>
      </c>
      <c r="D114" s="8">
        <v>8</v>
      </c>
      <c r="E114" s="8">
        <v>222</v>
      </c>
      <c r="F114" s="8">
        <v>85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262</v>
      </c>
      <c r="K114" s="14">
        <f t="shared" si="15"/>
        <v>-40</v>
      </c>
      <c r="L114" s="14">
        <f>VLOOKUP(A:A,[1]TDSheet!$A:$O,15,0)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4"/>
      <c r="T114" s="14"/>
      <c r="U114" s="14"/>
      <c r="V114" s="16"/>
      <c r="W114" s="14">
        <f t="shared" si="16"/>
        <v>44.4</v>
      </c>
      <c r="X114" s="16"/>
      <c r="Y114" s="18">
        <f t="shared" si="17"/>
        <v>1.9144144144144144</v>
      </c>
      <c r="Z114" s="14">
        <f t="shared" si="18"/>
        <v>1.9144144144144144</v>
      </c>
      <c r="AA114" s="14"/>
      <c r="AB114" s="14"/>
      <c r="AC114" s="14"/>
      <c r="AD114" s="14">
        <f>VLOOKUP(A:A,[3]TDSheet!$A:$T,20,0)</f>
        <v>0</v>
      </c>
      <c r="AE114" s="14">
        <f>VLOOKUP(A:A,[1]TDSheet!$A:$AF,32,0)</f>
        <v>45.4</v>
      </c>
      <c r="AF114" s="14">
        <f>VLOOKUP(A:A,[1]TDSheet!$A:$AG,33,0)</f>
        <v>40</v>
      </c>
      <c r="AG114" s="14">
        <f>VLOOKUP(A:A,[1]TDSheet!$A:$W,23,0)</f>
        <v>71</v>
      </c>
      <c r="AH114" s="14">
        <f>VLOOKUP(A:A,[4]TDSheet!$A:$D,4,0)</f>
        <v>25</v>
      </c>
      <c r="AI114" s="14" t="str">
        <f>VLOOKUP(A:A,[1]TDSheet!$A:$AI,35,0)</f>
        <v>увел</v>
      </c>
      <c r="AJ114" s="14">
        <f t="shared" si="19"/>
        <v>0</v>
      </c>
      <c r="AK114" s="14"/>
      <c r="AL114" s="14"/>
    </row>
    <row r="115" spans="1:38" s="1" customFormat="1" ht="11.1" customHeight="1" outlineLevel="1" x14ac:dyDescent="0.2">
      <c r="A115" s="7" t="s">
        <v>120</v>
      </c>
      <c r="B115" s="7" t="s">
        <v>8</v>
      </c>
      <c r="C115" s="8"/>
      <c r="D115" s="8">
        <v>500</v>
      </c>
      <c r="E115" s="19">
        <v>240.208</v>
      </c>
      <c r="F115" s="19">
        <v>224.399</v>
      </c>
      <c r="G115" s="12">
        <v>0</v>
      </c>
      <c r="H115" s="1">
        <v>0</v>
      </c>
      <c r="I115" s="1" t="e">
        <f>VLOOKUP(A:A,[1]TDSheet!$A:$I,9,0)</f>
        <v>#N/A</v>
      </c>
      <c r="J115" s="14">
        <f>VLOOKUP(A:A,[2]TDSheet!$A:$F,6,0)</f>
        <v>288.3</v>
      </c>
      <c r="K115" s="14">
        <f t="shared" si="15"/>
        <v>-48.092000000000013</v>
      </c>
      <c r="L115" s="14">
        <v>0</v>
      </c>
      <c r="M115" s="14">
        <v>0</v>
      </c>
      <c r="N115" s="14"/>
      <c r="O115" s="14"/>
      <c r="P115" s="14"/>
      <c r="Q115" s="14"/>
      <c r="R115" s="14"/>
      <c r="S115" s="14"/>
      <c r="T115" s="14"/>
      <c r="U115" s="14"/>
      <c r="V115" s="16"/>
      <c r="W115" s="14">
        <f t="shared" si="16"/>
        <v>48.041600000000003</v>
      </c>
      <c r="X115" s="16"/>
      <c r="Y115" s="18">
        <f t="shared" si="17"/>
        <v>4.6709310264437489</v>
      </c>
      <c r="Z115" s="14">
        <f t="shared" si="18"/>
        <v>4.6709310264437489</v>
      </c>
      <c r="AA115" s="14"/>
      <c r="AB115" s="14"/>
      <c r="AC115" s="14"/>
      <c r="AD115" s="14">
        <v>0</v>
      </c>
      <c r="AE115" s="14">
        <v>0</v>
      </c>
      <c r="AF115" s="14">
        <v>0</v>
      </c>
      <c r="AG115" s="14">
        <v>0</v>
      </c>
      <c r="AH115" s="20">
        <f>VLOOKUP(A:A,[4]TDSheet!$A:$D,4,0)</f>
        <v>132.48599999999999</v>
      </c>
      <c r="AI115" s="14" t="e">
        <f>VLOOKUP(A:A,[1]TDSheet!$A:$AI,35,0)</f>
        <v>#N/A</v>
      </c>
      <c r="AJ115" s="14">
        <f t="shared" si="19"/>
        <v>0</v>
      </c>
      <c r="AK115" s="14"/>
      <c r="AL115" s="14"/>
    </row>
    <row r="116" spans="1:38" s="1" customFormat="1" ht="11.1" customHeight="1" outlineLevel="1" x14ac:dyDescent="0.2">
      <c r="A116" s="7" t="s">
        <v>121</v>
      </c>
      <c r="B116" s="7" t="s">
        <v>8</v>
      </c>
      <c r="C116" s="8"/>
      <c r="D116" s="8">
        <v>2000</v>
      </c>
      <c r="E116" s="19">
        <v>437.11700000000002</v>
      </c>
      <c r="F116" s="19">
        <v>1552.683</v>
      </c>
      <c r="G116" s="12">
        <v>0</v>
      </c>
      <c r="H116" s="1">
        <v>0</v>
      </c>
      <c r="I116" s="1" t="e">
        <f>VLOOKUP(A:A,[1]TDSheet!$A:$I,9,0)</f>
        <v>#N/A</v>
      </c>
      <c r="J116" s="14">
        <f>VLOOKUP(A:A,[2]TDSheet!$A:$F,6,0)</f>
        <v>458.06400000000002</v>
      </c>
      <c r="K116" s="14">
        <f t="shared" si="15"/>
        <v>-20.947000000000003</v>
      </c>
      <c r="L116" s="14">
        <v>0</v>
      </c>
      <c r="M116" s="14">
        <v>0</v>
      </c>
      <c r="N116" s="14"/>
      <c r="O116" s="14"/>
      <c r="P116" s="14"/>
      <c r="Q116" s="14"/>
      <c r="R116" s="14"/>
      <c r="S116" s="14"/>
      <c r="T116" s="14"/>
      <c r="U116" s="14"/>
      <c r="V116" s="16"/>
      <c r="W116" s="14">
        <f t="shared" si="16"/>
        <v>87.423400000000001</v>
      </c>
      <c r="X116" s="16"/>
      <c r="Y116" s="18">
        <f t="shared" si="17"/>
        <v>17.760496617610389</v>
      </c>
      <c r="Z116" s="14">
        <f t="shared" si="18"/>
        <v>17.760496617610389</v>
      </c>
      <c r="AA116" s="14"/>
      <c r="AB116" s="14"/>
      <c r="AC116" s="14"/>
      <c r="AD116" s="14">
        <v>0</v>
      </c>
      <c r="AE116" s="14">
        <v>0</v>
      </c>
      <c r="AF116" s="14">
        <v>0</v>
      </c>
      <c r="AG116" s="14">
        <v>0</v>
      </c>
      <c r="AH116" s="20">
        <f>VLOOKUP(A:A,[4]TDSheet!$A:$D,4,0)</f>
        <v>191.25</v>
      </c>
      <c r="AI116" s="14" t="e">
        <f>VLOOKUP(A:A,[1]TDSheet!$A:$AI,35,0)</f>
        <v>#N/A</v>
      </c>
      <c r="AJ116" s="14">
        <f t="shared" si="19"/>
        <v>0</v>
      </c>
      <c r="AK116" s="14"/>
      <c r="AL116" s="14"/>
    </row>
    <row r="117" spans="1:38" s="1" customFormat="1" ht="11.1" customHeight="1" outlineLevel="1" x14ac:dyDescent="0.2">
      <c r="A117" s="7" t="s">
        <v>117</v>
      </c>
      <c r="B117" s="7" t="s">
        <v>8</v>
      </c>
      <c r="C117" s="8">
        <v>437.66500000000002</v>
      </c>
      <c r="D117" s="8">
        <v>1627.665</v>
      </c>
      <c r="E117" s="8">
        <v>245.03299999999999</v>
      </c>
      <c r="F117" s="8"/>
      <c r="G117" s="1" t="str">
        <f>VLOOKUP(A:A,[1]TDSheet!$A:$G,7,0)</f>
        <v>оконч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285.00799999999998</v>
      </c>
      <c r="K117" s="14">
        <f t="shared" si="15"/>
        <v>-39.974999999999994</v>
      </c>
      <c r="L117" s="14">
        <f>VLOOKUP(A:A,[1]TDSheet!$A:$O,15,0)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4"/>
      <c r="T117" s="14"/>
      <c r="U117" s="14"/>
      <c r="V117" s="16"/>
      <c r="W117" s="14">
        <f t="shared" si="16"/>
        <v>49.006599999999999</v>
      </c>
      <c r="X117" s="16"/>
      <c r="Y117" s="18">
        <f t="shared" si="17"/>
        <v>0</v>
      </c>
      <c r="Z117" s="14">
        <f t="shared" si="18"/>
        <v>0</v>
      </c>
      <c r="AA117" s="14"/>
      <c r="AB117" s="14"/>
      <c r="AC117" s="14"/>
      <c r="AD117" s="14">
        <f>VLOOKUP(A:A,[3]TDSheet!$A:$T,20,0)</f>
        <v>0</v>
      </c>
      <c r="AE117" s="14">
        <f>VLOOKUP(A:A,[1]TDSheet!$A:$AF,32,0)</f>
        <v>173.49439999999998</v>
      </c>
      <c r="AF117" s="14">
        <f>VLOOKUP(A:A,[1]TDSheet!$A:$AG,33,0)</f>
        <v>175.50880000000001</v>
      </c>
      <c r="AG117" s="14">
        <f>VLOOKUP(A:A,[1]TDSheet!$A:$W,23,0)</f>
        <v>151.50060000000002</v>
      </c>
      <c r="AH117" s="14">
        <f>VLOOKUP(A:A,[4]TDSheet!$A:$D,4,0)</f>
        <v>12.5</v>
      </c>
      <c r="AI117" s="14" t="e">
        <f>VLOOKUP(A:A,[1]TDSheet!$A:$AI,35,0)</f>
        <v>#N/A</v>
      </c>
      <c r="AJ117" s="14">
        <f t="shared" si="19"/>
        <v>0</v>
      </c>
      <c r="AK117" s="14"/>
      <c r="AL117" s="14"/>
    </row>
    <row r="118" spans="1:38" s="1" customFormat="1" ht="11.1" customHeight="1" outlineLevel="1" x14ac:dyDescent="0.2">
      <c r="A118" s="7" t="s">
        <v>118</v>
      </c>
      <c r="B118" s="7" t="s">
        <v>12</v>
      </c>
      <c r="C118" s="8">
        <v>40</v>
      </c>
      <c r="D118" s="8">
        <v>1002</v>
      </c>
      <c r="E118" s="8">
        <v>460</v>
      </c>
      <c r="F118" s="8"/>
      <c r="G118" s="1" t="str">
        <f>VLOOKUP(A:A,[1]TDSheet!$A:$G,7,0)</f>
        <v>оконч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475</v>
      </c>
      <c r="K118" s="14">
        <f t="shared" si="15"/>
        <v>-15</v>
      </c>
      <c r="L118" s="14">
        <f>VLOOKUP(A:A,[1]TDSheet!$A:$O,15,0)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4"/>
      <c r="V118" s="16"/>
      <c r="W118" s="14">
        <f t="shared" si="16"/>
        <v>92</v>
      </c>
      <c r="X118" s="16"/>
      <c r="Y118" s="18">
        <f t="shared" si="17"/>
        <v>0</v>
      </c>
      <c r="Z118" s="14">
        <f t="shared" si="18"/>
        <v>0</v>
      </c>
      <c r="AA118" s="14"/>
      <c r="AB118" s="14"/>
      <c r="AC118" s="14"/>
      <c r="AD118" s="14">
        <f>VLOOKUP(A:A,[3]TDSheet!$A:$T,20,0)</f>
        <v>0</v>
      </c>
      <c r="AE118" s="14">
        <f>VLOOKUP(A:A,[1]TDSheet!$A:$AF,32,0)</f>
        <v>213.4</v>
      </c>
      <c r="AF118" s="14">
        <f>VLOOKUP(A:A,[1]TDSheet!$A:$AG,33,0)</f>
        <v>231.6</v>
      </c>
      <c r="AG118" s="14">
        <f>VLOOKUP(A:A,[1]TDSheet!$A:$W,23,0)</f>
        <v>255.6</v>
      </c>
      <c r="AH118" s="14">
        <v>0</v>
      </c>
      <c r="AI118" s="14" t="e">
        <f>VLOOKUP(A:A,[1]TDSheet!$A:$AI,35,0)</f>
        <v>#N/A</v>
      </c>
      <c r="AJ118" s="14">
        <f t="shared" si="19"/>
        <v>0</v>
      </c>
      <c r="AK118" s="14"/>
      <c r="AL118" s="14"/>
    </row>
    <row r="119" spans="1:38" s="1" customFormat="1" ht="11.1" customHeight="1" outlineLevel="1" x14ac:dyDescent="0.2">
      <c r="A119" s="7" t="s">
        <v>122</v>
      </c>
      <c r="B119" s="7" t="s">
        <v>12</v>
      </c>
      <c r="C119" s="8">
        <v>-70</v>
      </c>
      <c r="D119" s="8">
        <v>1310</v>
      </c>
      <c r="E119" s="8">
        <v>112</v>
      </c>
      <c r="F119" s="8">
        <v>-1</v>
      </c>
      <c r="G119" s="1" t="str">
        <f>VLOOKUP(A:A,[1]TDSheet!$A:$G,7,0)</f>
        <v>оконч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118</v>
      </c>
      <c r="K119" s="14">
        <f t="shared" si="15"/>
        <v>-6</v>
      </c>
      <c r="L119" s="14">
        <f>VLOOKUP(A:A,[1]TDSheet!$A:$O,15,0)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4"/>
      <c r="T119" s="14"/>
      <c r="U119" s="14"/>
      <c r="V119" s="16"/>
      <c r="W119" s="14">
        <f t="shared" si="16"/>
        <v>22.4</v>
      </c>
      <c r="X119" s="16"/>
      <c r="Y119" s="18">
        <f t="shared" si="17"/>
        <v>-4.4642857142857144E-2</v>
      </c>
      <c r="Z119" s="14">
        <f t="shared" si="18"/>
        <v>-4.4642857142857144E-2</v>
      </c>
      <c r="AA119" s="14"/>
      <c r="AB119" s="14"/>
      <c r="AC119" s="14"/>
      <c r="AD119" s="14">
        <f>VLOOKUP(A:A,[3]TDSheet!$A:$T,20,0)</f>
        <v>0</v>
      </c>
      <c r="AE119" s="14">
        <f>VLOOKUP(A:A,[1]TDSheet!$A:$AF,32,0)</f>
        <v>90.4</v>
      </c>
      <c r="AF119" s="14">
        <f>VLOOKUP(A:A,[1]TDSheet!$A:$AG,33,0)</f>
        <v>81.599999999999994</v>
      </c>
      <c r="AG119" s="14">
        <f>VLOOKUP(A:A,[1]TDSheet!$A:$W,23,0)</f>
        <v>74</v>
      </c>
      <c r="AH119" s="14">
        <f>VLOOKUP(A:A,[4]TDSheet!$A:$D,4,0)</f>
        <v>5</v>
      </c>
      <c r="AI119" s="14" t="e">
        <f>VLOOKUP(A:A,[1]TDSheet!$A:$AI,35,0)</f>
        <v>#N/A</v>
      </c>
      <c r="AJ119" s="14">
        <f t="shared" si="19"/>
        <v>0</v>
      </c>
      <c r="AK119" s="14"/>
      <c r="AL119" s="14"/>
    </row>
    <row r="120" spans="1:38" s="1" customFormat="1" ht="11.1" customHeight="1" outlineLevel="1" x14ac:dyDescent="0.2">
      <c r="A120" s="7" t="s">
        <v>123</v>
      </c>
      <c r="B120" s="7" t="s">
        <v>8</v>
      </c>
      <c r="C120" s="8">
        <v>-47.692999999999998</v>
      </c>
      <c r="D120" s="8">
        <v>574.10199999999998</v>
      </c>
      <c r="E120" s="8">
        <v>173.315</v>
      </c>
      <c r="F120" s="8"/>
      <c r="G120" s="1" t="str">
        <f>VLOOKUP(A:A,[1]TDSheet!$A:$G,7,0)</f>
        <v>оконч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173.69200000000001</v>
      </c>
      <c r="K120" s="14">
        <f t="shared" si="15"/>
        <v>-0.37700000000000955</v>
      </c>
      <c r="L120" s="14">
        <f>VLOOKUP(A:A,[1]TDSheet!$A:$O,15,0)</f>
        <v>0</v>
      </c>
      <c r="M120" s="14">
        <f>VLOOKUP(A:A,[1]TDSheet!$A:$X,24,0)</f>
        <v>0</v>
      </c>
      <c r="N120" s="14"/>
      <c r="O120" s="14"/>
      <c r="P120" s="14"/>
      <c r="Q120" s="14"/>
      <c r="R120" s="14"/>
      <c r="S120" s="14"/>
      <c r="T120" s="14"/>
      <c r="U120" s="14"/>
      <c r="V120" s="16"/>
      <c r="W120" s="14">
        <f t="shared" si="16"/>
        <v>34.662999999999997</v>
      </c>
      <c r="X120" s="16"/>
      <c r="Y120" s="18">
        <f t="shared" si="17"/>
        <v>0</v>
      </c>
      <c r="Z120" s="14">
        <f t="shared" si="18"/>
        <v>0</v>
      </c>
      <c r="AA120" s="14"/>
      <c r="AB120" s="14"/>
      <c r="AC120" s="14"/>
      <c r="AD120" s="14">
        <f>VLOOKUP(A:A,[3]TDSheet!$A:$T,20,0)</f>
        <v>0</v>
      </c>
      <c r="AE120" s="14">
        <f>VLOOKUP(A:A,[1]TDSheet!$A:$AF,32,0)</f>
        <v>82.111999999999995</v>
      </c>
      <c r="AF120" s="14">
        <f>VLOOKUP(A:A,[1]TDSheet!$A:$AG,33,0)</f>
        <v>94.826999999999998</v>
      </c>
      <c r="AG120" s="14">
        <f>VLOOKUP(A:A,[1]TDSheet!$A:$W,23,0)</f>
        <v>100.971</v>
      </c>
      <c r="AH120" s="14">
        <v>0</v>
      </c>
      <c r="AI120" s="14" t="e">
        <f>VLOOKUP(A:A,[1]TDSheet!$A:$AI,35,0)</f>
        <v>#N/A</v>
      </c>
      <c r="AJ120" s="14">
        <f t="shared" si="19"/>
        <v>0</v>
      </c>
      <c r="AK120" s="14"/>
      <c r="AL120" s="14"/>
    </row>
    <row r="121" spans="1:38" s="1" customFormat="1" ht="11.1" customHeight="1" outlineLevel="1" x14ac:dyDescent="0.2">
      <c r="A121" s="7" t="s">
        <v>124</v>
      </c>
      <c r="B121" s="7" t="s">
        <v>12</v>
      </c>
      <c r="C121" s="8"/>
      <c r="D121" s="8">
        <v>2501</v>
      </c>
      <c r="E121" s="19">
        <v>667</v>
      </c>
      <c r="F121" s="19">
        <v>1822</v>
      </c>
      <c r="G121" s="12">
        <v>0</v>
      </c>
      <c r="H121" s="1">
        <v>0</v>
      </c>
      <c r="I121" s="1" t="e">
        <f>VLOOKUP(A:A,[1]TDSheet!$A:$I,9,0)</f>
        <v>#N/A</v>
      </c>
      <c r="J121" s="14">
        <f>VLOOKUP(A:A,[2]TDSheet!$A:$F,6,0)</f>
        <v>690</v>
      </c>
      <c r="K121" s="14">
        <f t="shared" si="15"/>
        <v>-23</v>
      </c>
      <c r="L121" s="14">
        <v>0</v>
      </c>
      <c r="M121" s="14">
        <v>0</v>
      </c>
      <c r="N121" s="14"/>
      <c r="O121" s="14"/>
      <c r="P121" s="14"/>
      <c r="Q121" s="14"/>
      <c r="R121" s="14"/>
      <c r="S121" s="14"/>
      <c r="T121" s="14"/>
      <c r="U121" s="14"/>
      <c r="V121" s="16"/>
      <c r="W121" s="14">
        <f t="shared" si="16"/>
        <v>133.4</v>
      </c>
      <c r="X121" s="16"/>
      <c r="Y121" s="18">
        <f t="shared" si="17"/>
        <v>13.658170914542728</v>
      </c>
      <c r="Z121" s="14">
        <f t="shared" si="18"/>
        <v>13.658170914542728</v>
      </c>
      <c r="AA121" s="14"/>
      <c r="AB121" s="14"/>
      <c r="AC121" s="14"/>
      <c r="AD121" s="14">
        <v>0</v>
      </c>
      <c r="AE121" s="14">
        <v>0</v>
      </c>
      <c r="AF121" s="14">
        <v>0</v>
      </c>
      <c r="AG121" s="14">
        <v>0</v>
      </c>
      <c r="AH121" s="20">
        <f>VLOOKUP(A:A,[4]TDSheet!$A:$D,4,0)</f>
        <v>299</v>
      </c>
      <c r="AI121" s="14" t="e">
        <f>VLOOKUP(A:A,[1]TDSheet!$A:$AI,35,0)</f>
        <v>#N/A</v>
      </c>
      <c r="AJ121" s="14">
        <f t="shared" si="19"/>
        <v>0</v>
      </c>
      <c r="AK121" s="14"/>
      <c r="AL121" s="14"/>
    </row>
    <row r="122" spans="1:38" s="1" customFormat="1" ht="11.1" customHeight="1" outlineLevel="1" x14ac:dyDescent="0.2">
      <c r="A122" s="7" t="s">
        <v>119</v>
      </c>
      <c r="B122" s="7" t="s">
        <v>12</v>
      </c>
      <c r="C122" s="8">
        <v>-1</v>
      </c>
      <c r="D122" s="8">
        <v>603</v>
      </c>
      <c r="E122" s="19">
        <v>231</v>
      </c>
      <c r="F122" s="19">
        <v>366</v>
      </c>
      <c r="G122" s="12">
        <v>0</v>
      </c>
      <c r="H122" s="1">
        <v>0</v>
      </c>
      <c r="I122" s="1" t="e">
        <f>VLOOKUP(A:A,[1]TDSheet!$A:$I,9,0)</f>
        <v>#N/A</v>
      </c>
      <c r="J122" s="14">
        <f>VLOOKUP(A:A,[2]TDSheet!$A:$F,6,0)</f>
        <v>239</v>
      </c>
      <c r="K122" s="14">
        <f t="shared" si="15"/>
        <v>-8</v>
      </c>
      <c r="L122" s="14">
        <v>0</v>
      </c>
      <c r="M122" s="14">
        <v>0</v>
      </c>
      <c r="N122" s="14"/>
      <c r="O122" s="14"/>
      <c r="P122" s="14"/>
      <c r="Q122" s="14"/>
      <c r="R122" s="14"/>
      <c r="S122" s="14"/>
      <c r="T122" s="14"/>
      <c r="U122" s="14"/>
      <c r="V122" s="16"/>
      <c r="W122" s="14">
        <f t="shared" si="16"/>
        <v>46.2</v>
      </c>
      <c r="X122" s="16"/>
      <c r="Y122" s="18">
        <f t="shared" si="17"/>
        <v>7.9220779220779214</v>
      </c>
      <c r="Z122" s="14">
        <f t="shared" si="18"/>
        <v>7.9220779220779214</v>
      </c>
      <c r="AA122" s="14"/>
      <c r="AB122" s="14"/>
      <c r="AC122" s="14"/>
      <c r="AD122" s="14">
        <v>0</v>
      </c>
      <c r="AE122" s="14">
        <v>0</v>
      </c>
      <c r="AF122" s="14">
        <v>0</v>
      </c>
      <c r="AG122" s="14">
        <v>0</v>
      </c>
      <c r="AH122" s="20">
        <f>VLOOKUP(A:A,[4]TDSheet!$A:$D,4,0)</f>
        <v>105</v>
      </c>
      <c r="AI122" s="14" t="e">
        <f>VLOOKUP(A:A,[1]TDSheet!$A:$AI,35,0)</f>
        <v>#N/A</v>
      </c>
      <c r="AJ122" s="14">
        <f t="shared" si="19"/>
        <v>0</v>
      </c>
      <c r="AK122" s="14"/>
      <c r="AL122" s="14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2025-03-06T08:25:01Z</dcterms:modified>
</cp:coreProperties>
</file>