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862C97-34D1-4BEF-88D6-0FBEF7825A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Z514" i="1"/>
  <c r="Z515" i="1" s="1"/>
  <c r="Y514" i="1"/>
  <c r="Y516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6" i="1" s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Y370" i="1" s="1"/>
  <c r="P365" i="1"/>
  <c r="BP364" i="1"/>
  <c r="BO364" i="1"/>
  <c r="BN364" i="1"/>
  <c r="BM364" i="1"/>
  <c r="Z364" i="1"/>
  <c r="Y364" i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3" i="1"/>
  <c r="X322" i="1"/>
  <c r="BO321" i="1"/>
  <c r="BM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P307" i="1"/>
  <c r="BO306" i="1"/>
  <c r="BM306" i="1"/>
  <c r="Y306" i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Y22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BP190" i="1" s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0" i="1" s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P35" i="1"/>
  <c r="X31" i="1"/>
  <c r="X30" i="1"/>
  <c r="BP29" i="1"/>
  <c r="BO29" i="1"/>
  <c r="BN29" i="1"/>
  <c r="BM29" i="1"/>
  <c r="Z29" i="1"/>
  <c r="Z30" i="1" s="1"/>
  <c r="Y29" i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Y338" i="1" l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68" i="1"/>
  <c r="BN368" i="1"/>
  <c r="Z368" i="1"/>
  <c r="BP369" i="1"/>
  <c r="BN369" i="1"/>
  <c r="Z369" i="1"/>
  <c r="BP409" i="1"/>
  <c r="BN409" i="1"/>
  <c r="Z409" i="1"/>
  <c r="Y427" i="1"/>
  <c r="Y426" i="1"/>
  <c r="BP424" i="1"/>
  <c r="BN424" i="1"/>
  <c r="Z424" i="1"/>
  <c r="BP450" i="1"/>
  <c r="BN450" i="1"/>
  <c r="Z450" i="1"/>
  <c r="BP499" i="1"/>
  <c r="BN499" i="1"/>
  <c r="Z499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X648" i="1"/>
  <c r="Z23" i="1"/>
  <c r="BN23" i="1"/>
  <c r="Z37" i="1"/>
  <c r="BN37" i="1"/>
  <c r="Z52" i="1"/>
  <c r="BN52" i="1"/>
  <c r="Z62" i="1"/>
  <c r="BN62" i="1"/>
  <c r="Z76" i="1"/>
  <c r="BN76" i="1"/>
  <c r="Z93" i="1"/>
  <c r="BN93" i="1"/>
  <c r="Z111" i="1"/>
  <c r="BN111" i="1"/>
  <c r="Z127" i="1"/>
  <c r="BN127" i="1"/>
  <c r="Z148" i="1"/>
  <c r="BN148" i="1"/>
  <c r="Y151" i="1"/>
  <c r="Z173" i="1"/>
  <c r="Z174" i="1" s="1"/>
  <c r="BN173" i="1"/>
  <c r="BP173" i="1"/>
  <c r="Z177" i="1"/>
  <c r="BN177" i="1"/>
  <c r="Z190" i="1"/>
  <c r="BN190" i="1"/>
  <c r="Z204" i="1"/>
  <c r="BN204" i="1"/>
  <c r="Z214" i="1"/>
  <c r="BN214" i="1"/>
  <c r="Z224" i="1"/>
  <c r="BN224" i="1"/>
  <c r="Z227" i="1"/>
  <c r="BN227" i="1"/>
  <c r="Z238" i="1"/>
  <c r="BN238" i="1"/>
  <c r="Z251" i="1"/>
  <c r="BN251" i="1"/>
  <c r="Z268" i="1"/>
  <c r="BN268" i="1"/>
  <c r="Z291" i="1"/>
  <c r="BN291" i="1"/>
  <c r="BP306" i="1"/>
  <c r="BN306" i="1"/>
  <c r="Z306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451" i="1"/>
  <c r="BN451" i="1"/>
  <c r="Z451" i="1"/>
  <c r="BP500" i="1"/>
  <c r="BN500" i="1"/>
  <c r="Z500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Y309" i="1"/>
  <c r="Y355" i="1"/>
  <c r="BP35" i="1"/>
  <c r="BN35" i="1"/>
  <c r="Z35" i="1"/>
  <c r="BP50" i="1"/>
  <c r="BN50" i="1"/>
  <c r="Z50" i="1"/>
  <c r="Y64" i="1"/>
  <c r="BP60" i="1"/>
  <c r="BN60" i="1"/>
  <c r="Z60" i="1"/>
  <c r="BP72" i="1"/>
  <c r="BN72" i="1"/>
  <c r="Z72" i="1"/>
  <c r="BP86" i="1"/>
  <c r="BN86" i="1"/>
  <c r="Z86" i="1"/>
  <c r="BP109" i="1"/>
  <c r="BN109" i="1"/>
  <c r="Z109" i="1"/>
  <c r="BP125" i="1"/>
  <c r="BN125" i="1"/>
  <c r="Z125" i="1"/>
  <c r="BP144" i="1"/>
  <c r="BN144" i="1"/>
  <c r="Z144" i="1"/>
  <c r="BP167" i="1"/>
  <c r="BN167" i="1"/>
  <c r="Z167" i="1"/>
  <c r="BP183" i="1"/>
  <c r="BN183" i="1"/>
  <c r="Z183" i="1"/>
  <c r="BP202" i="1"/>
  <c r="BN202" i="1"/>
  <c r="Z202" i="1"/>
  <c r="BP212" i="1"/>
  <c r="BN212" i="1"/>
  <c r="Z212" i="1"/>
  <c r="BP220" i="1"/>
  <c r="BN220" i="1"/>
  <c r="Z220" i="1"/>
  <c r="BP236" i="1"/>
  <c r="BN236" i="1"/>
  <c r="Z236" i="1"/>
  <c r="BP249" i="1"/>
  <c r="BN249" i="1"/>
  <c r="Z249" i="1"/>
  <c r="BP266" i="1"/>
  <c r="BN266" i="1"/>
  <c r="Z266" i="1"/>
  <c r="BP289" i="1"/>
  <c r="BN289" i="1"/>
  <c r="Z289" i="1"/>
  <c r="BP321" i="1"/>
  <c r="BN321" i="1"/>
  <c r="Z321" i="1"/>
  <c r="BP348" i="1"/>
  <c r="BN348" i="1"/>
  <c r="Z348" i="1"/>
  <c r="BP360" i="1"/>
  <c r="BN360" i="1"/>
  <c r="Z360" i="1"/>
  <c r="BP373" i="1"/>
  <c r="BN373" i="1"/>
  <c r="Z373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657" i="1"/>
  <c r="X649" i="1"/>
  <c r="X650" i="1" s="1"/>
  <c r="Z25" i="1"/>
  <c r="BN25" i="1"/>
  <c r="X647" i="1"/>
  <c r="Y31" i="1"/>
  <c r="Y30" i="1"/>
  <c r="BP39" i="1"/>
  <c r="BN39" i="1"/>
  <c r="Z39" i="1"/>
  <c r="BP54" i="1"/>
  <c r="BN54" i="1"/>
  <c r="Z54" i="1"/>
  <c r="Y73" i="1"/>
  <c r="BP68" i="1"/>
  <c r="BN68" i="1"/>
  <c r="Z68" i="1"/>
  <c r="Y83" i="1"/>
  <c r="BP78" i="1"/>
  <c r="BN78" i="1"/>
  <c r="Z78" i="1"/>
  <c r="Y105" i="1"/>
  <c r="BP99" i="1"/>
  <c r="BN99" i="1"/>
  <c r="Z99" i="1"/>
  <c r="BP117" i="1"/>
  <c r="BN117" i="1"/>
  <c r="Z117" i="1"/>
  <c r="BP133" i="1"/>
  <c r="BN133" i="1"/>
  <c r="Z133" i="1"/>
  <c r="H657" i="1"/>
  <c r="Y164" i="1"/>
  <c r="BP159" i="1"/>
  <c r="BN159" i="1"/>
  <c r="Z159" i="1"/>
  <c r="Y186" i="1"/>
  <c r="BP179" i="1"/>
  <c r="BN179" i="1"/>
  <c r="Z179" i="1"/>
  <c r="Y196" i="1"/>
  <c r="BP194" i="1"/>
  <c r="BN194" i="1"/>
  <c r="Z194" i="1"/>
  <c r="BP206" i="1"/>
  <c r="BN206" i="1"/>
  <c r="Z206" i="1"/>
  <c r="BP216" i="1"/>
  <c r="BN216" i="1"/>
  <c r="Z216" i="1"/>
  <c r="BP229" i="1"/>
  <c r="BN229" i="1"/>
  <c r="Z229" i="1"/>
  <c r="BP240" i="1"/>
  <c r="BN240" i="1"/>
  <c r="Z240" i="1"/>
  <c r="BP253" i="1"/>
  <c r="BN253" i="1"/>
  <c r="Z253" i="1"/>
  <c r="BP270" i="1"/>
  <c r="BN270" i="1"/>
  <c r="Z270" i="1"/>
  <c r="BP293" i="1"/>
  <c r="BN293" i="1"/>
  <c r="Z293" i="1"/>
  <c r="BP332" i="1"/>
  <c r="BN332" i="1"/>
  <c r="Z332" i="1"/>
  <c r="BP352" i="1"/>
  <c r="BN352" i="1"/>
  <c r="Z352" i="1"/>
  <c r="BP366" i="1"/>
  <c r="BN366" i="1"/>
  <c r="Z366" i="1"/>
  <c r="BP376" i="1"/>
  <c r="BN376" i="1"/>
  <c r="Z376" i="1"/>
  <c r="Y416" i="1"/>
  <c r="BP407" i="1"/>
  <c r="BN407" i="1"/>
  <c r="Z407" i="1"/>
  <c r="BP415" i="1"/>
  <c r="BN415" i="1"/>
  <c r="Z415" i="1"/>
  <c r="BP439" i="1"/>
  <c r="BN439" i="1"/>
  <c r="Z439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Y42" i="1"/>
  <c r="Y57" i="1"/>
  <c r="Y65" i="1"/>
  <c r="Y82" i="1"/>
  <c r="E657" i="1"/>
  <c r="Y130" i="1"/>
  <c r="Y150" i="1"/>
  <c r="Y185" i="1"/>
  <c r="J657" i="1"/>
  <c r="Y197" i="1"/>
  <c r="Y207" i="1"/>
  <c r="Y222" i="1"/>
  <c r="K657" i="1"/>
  <c r="P657" i="1"/>
  <c r="Y308" i="1"/>
  <c r="T657" i="1"/>
  <c r="Y361" i="1"/>
  <c r="Y421" i="1"/>
  <c r="BP453" i="1"/>
  <c r="BN453" i="1"/>
  <c r="Z453" i="1"/>
  <c r="BP471" i="1"/>
  <c r="BN471" i="1"/>
  <c r="Z471" i="1"/>
  <c r="BP485" i="1"/>
  <c r="BN485" i="1"/>
  <c r="Z485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455" i="1"/>
  <c r="Y482" i="1"/>
  <c r="Y547" i="1"/>
  <c r="Y563" i="1"/>
  <c r="AB657" i="1"/>
  <c r="F9" i="1"/>
  <c r="J9" i="1"/>
  <c r="F10" i="1"/>
  <c r="Z22" i="1"/>
  <c r="BN22" i="1"/>
  <c r="BP22" i="1"/>
  <c r="Z24" i="1"/>
  <c r="BN24" i="1"/>
  <c r="X651" i="1"/>
  <c r="Y27" i="1"/>
  <c r="C657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7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Y104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Y119" i="1"/>
  <c r="Z122" i="1"/>
  <c r="BN122" i="1"/>
  <c r="BP122" i="1"/>
  <c r="Z124" i="1"/>
  <c r="BN124" i="1"/>
  <c r="Z126" i="1"/>
  <c r="BN126" i="1"/>
  <c r="Z128" i="1"/>
  <c r="BN128" i="1"/>
  <c r="Y129" i="1"/>
  <c r="Z132" i="1"/>
  <c r="Z134" i="1" s="1"/>
  <c r="BN132" i="1"/>
  <c r="BP132" i="1"/>
  <c r="Y135" i="1"/>
  <c r="G657" i="1"/>
  <c r="Z139" i="1"/>
  <c r="Z140" i="1" s="1"/>
  <c r="BN139" i="1"/>
  <c r="BP139" i="1"/>
  <c r="Y140" i="1"/>
  <c r="Z143" i="1"/>
  <c r="Z145" i="1" s="1"/>
  <c r="BN143" i="1"/>
  <c r="BP143" i="1"/>
  <c r="Y146" i="1"/>
  <c r="Z149" i="1"/>
  <c r="BN149" i="1"/>
  <c r="BP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57" i="1"/>
  <c r="Y175" i="1"/>
  <c r="Z178" i="1"/>
  <c r="BN178" i="1"/>
  <c r="BP178" i="1"/>
  <c r="Z180" i="1"/>
  <c r="BN180" i="1"/>
  <c r="Z182" i="1"/>
  <c r="BN182" i="1"/>
  <c r="Z184" i="1"/>
  <c r="BN184" i="1"/>
  <c r="Z189" i="1"/>
  <c r="BN189" i="1"/>
  <c r="BP189" i="1"/>
  <c r="Y192" i="1"/>
  <c r="Z195" i="1"/>
  <c r="Z196" i="1" s="1"/>
  <c r="BN195" i="1"/>
  <c r="BP195" i="1"/>
  <c r="Z199" i="1"/>
  <c r="BN199" i="1"/>
  <c r="BP199" i="1"/>
  <c r="Z201" i="1"/>
  <c r="BN201" i="1"/>
  <c r="Z203" i="1"/>
  <c r="BN203" i="1"/>
  <c r="Z205" i="1"/>
  <c r="BN205" i="1"/>
  <c r="Y208" i="1"/>
  <c r="Z211" i="1"/>
  <c r="BN211" i="1"/>
  <c r="BP211" i="1"/>
  <c r="Z213" i="1"/>
  <c r="BN213" i="1"/>
  <c r="Z215" i="1"/>
  <c r="BN215" i="1"/>
  <c r="Z217" i="1"/>
  <c r="BN217" i="1"/>
  <c r="Z219" i="1"/>
  <c r="BN219" i="1"/>
  <c r="Y231" i="1"/>
  <c r="BP226" i="1"/>
  <c r="BN226" i="1"/>
  <c r="Z226" i="1"/>
  <c r="Y230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H9" i="1"/>
  <c r="Y26" i="1"/>
  <c r="Y96" i="1"/>
  <c r="Y114" i="1"/>
  <c r="Y156" i="1"/>
  <c r="Y191" i="1"/>
  <c r="BP225" i="1"/>
  <c r="BN225" i="1"/>
  <c r="Z225" i="1"/>
  <c r="BP228" i="1"/>
  <c r="BN228" i="1"/>
  <c r="Z228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8" i="1"/>
  <c r="Y277" i="1"/>
  <c r="BP276" i="1"/>
  <c r="BN276" i="1"/>
  <c r="Z276" i="1"/>
  <c r="Z277" i="1" s="1"/>
  <c r="Y242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Z354" i="1" s="1"/>
  <c r="BN347" i="1"/>
  <c r="BP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Y362" i="1"/>
  <c r="Y371" i="1"/>
  <c r="Z365" i="1"/>
  <c r="BN365" i="1"/>
  <c r="BP365" i="1"/>
  <c r="Z367" i="1"/>
  <c r="BN367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BP501" i="1"/>
  <c r="BN501" i="1"/>
  <c r="Z501" i="1"/>
  <c r="Y285" i="1"/>
  <c r="Y294" i="1"/>
  <c r="Y314" i="1"/>
  <c r="Z370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7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Z503" i="1" s="1"/>
  <c r="Y503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377" i="1" l="1"/>
  <c r="Z486" i="1"/>
  <c r="Z308" i="1"/>
  <c r="Z191" i="1"/>
  <c r="Z150" i="1"/>
  <c r="Z82" i="1"/>
  <c r="Z41" i="1"/>
  <c r="Z426" i="1"/>
  <c r="Z540" i="1"/>
  <c r="Z645" i="1"/>
  <c r="Z562" i="1"/>
  <c r="Z547" i="1"/>
  <c r="Z384" i="1"/>
  <c r="Z230" i="1"/>
  <c r="Z221" i="1"/>
  <c r="Z207" i="1"/>
  <c r="Z185" i="1"/>
  <c r="Z163" i="1"/>
  <c r="Z129" i="1"/>
  <c r="Z119" i="1"/>
  <c r="Z113" i="1"/>
  <c r="Z104" i="1"/>
  <c r="Z95" i="1"/>
  <c r="Z88" i="1"/>
  <c r="Z64" i="1"/>
  <c r="Z57" i="1"/>
  <c r="Z608" i="1"/>
  <c r="Z619" i="1"/>
  <c r="Z481" i="1"/>
  <c r="Z455" i="1"/>
  <c r="Z272" i="1"/>
  <c r="Y651" i="1"/>
  <c r="Z242" i="1"/>
  <c r="Y648" i="1"/>
  <c r="Z598" i="1"/>
  <c r="Z416" i="1"/>
  <c r="Z442" i="1"/>
  <c r="Z401" i="1"/>
  <c r="Z294" i="1"/>
  <c r="Z284" i="1"/>
  <c r="Z255" i="1"/>
  <c r="Z73" i="1"/>
  <c r="Y647" i="1"/>
  <c r="Y649" i="1"/>
  <c r="Z26" i="1"/>
  <c r="Z652" i="1" l="1"/>
  <c r="Y650" i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<sst xmlns="http://schemas.openxmlformats.org/spreadsheetml/2006/main" count="3068" uniqueCount="1068">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</sst>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0.625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hidden="1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hidden="1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hidden="1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hidden="1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hidden="1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idden="1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hidden="1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hidden="1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hidden="1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4.5</v>
      </c>
      <c r="Y126" s="752">
        <f t="shared" si="25"/>
        <v>5.4</v>
      </c>
      <c r="Z126" s="36">
        <f>IFERROR(IF(Y126=0,"",ROUNDUP(Y126/H126,0)*0.00651),"")</f>
        <v>1.302E-2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4.919999999999999</v>
      </c>
      <c r="BN126" s="64">
        <f t="shared" si="27"/>
        <v>5.9039999999999999</v>
      </c>
      <c r="BO126" s="64">
        <f t="shared" si="28"/>
        <v>9.1575091575091579E-3</v>
      </c>
      <c r="BP126" s="64">
        <f t="shared" si="29"/>
        <v>1.098901098901099E-2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1.6666666666666665</v>
      </c>
      <c r="Y129" s="753">
        <f>IFERROR(Y122/H122,"0")+IFERROR(Y123/H123,"0")+IFERROR(Y124/H124,"0")+IFERROR(Y125/H125,"0")+IFERROR(Y126/H126,"0")+IFERROR(Y127/H127,"0")+IFERROR(Y128/H128,"0")</f>
        <v>2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1.302E-2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4.5</v>
      </c>
      <c r="Y130" s="753">
        <f>IFERROR(SUM(Y122:Y128),"0")</f>
        <v>5.4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hidden="1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10</v>
      </c>
      <c r="Y199" s="752">
        <f t="shared" ref="Y199:Y206" si="35">IFERROR(IF(X199="",0,CEILING((X199/$H199),1)*$H199),"")</f>
        <v>10.8</v>
      </c>
      <c r="Z199" s="36">
        <f>IFERROR(IF(Y199=0,"",ROUNDUP(Y199/H199,0)*0.00902),"")</f>
        <v>1.804E-2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10.388888888888889</v>
      </c>
      <c r="BN199" s="64">
        <f t="shared" ref="BN199:BN206" si="37">IFERROR(Y199*I199/H199,"0")</f>
        <v>11.22</v>
      </c>
      <c r="BO199" s="64">
        <f t="shared" ref="BO199:BO206" si="38">IFERROR(1/J199*(X199/H199),"0")</f>
        <v>1.4029180695847361E-2</v>
      </c>
      <c r="BP199" s="64">
        <f t="shared" ref="BP199:BP206" si="39">IFERROR(1/J199*(Y199/H199),"0")</f>
        <v>1.5151515151515152E-2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10</v>
      </c>
      <c r="Y200" s="752">
        <f t="shared" si="35"/>
        <v>10.8</v>
      </c>
      <c r="Z200" s="36">
        <f>IFERROR(IF(Y200=0,"",ROUNDUP(Y200/H200,0)*0.00902),"")</f>
        <v>1.804E-2</v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10.388888888888889</v>
      </c>
      <c r="BN200" s="64">
        <f t="shared" si="37"/>
        <v>11.22</v>
      </c>
      <c r="BO200" s="64">
        <f t="shared" si="38"/>
        <v>1.4029180695847361E-2</v>
      </c>
      <c r="BP200" s="64">
        <f t="shared" si="39"/>
        <v>1.5151515151515152E-2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3.7037037037037033</v>
      </c>
      <c r="Y207" s="753">
        <f>IFERROR(Y199/H199,"0")+IFERROR(Y200/H200,"0")+IFERROR(Y201/H201,"0")+IFERROR(Y202/H202,"0")+IFERROR(Y203/H203,"0")+IFERROR(Y204/H204,"0")+IFERROR(Y205/H205,"0")+IFERROR(Y206/H206,"0")</f>
        <v>4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3.6080000000000001E-2</v>
      </c>
      <c r="AA207" s="754"/>
      <c r="AB207" s="754"/>
      <c r="AC207" s="754"/>
    </row>
    <row r="208" spans="1:68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20</v>
      </c>
      <c r="Y208" s="753">
        <f>IFERROR(SUM(Y199:Y206),"0")</f>
        <v>21.6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hidden="1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hidden="1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hidden="1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hidden="1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0.7</v>
      </c>
      <c r="Y399" s="752">
        <f>IFERROR(IF(X399="",0,CEILING((X399/$H399),1)*$H399),"")</f>
        <v>2.1</v>
      </c>
      <c r="Z399" s="36">
        <f>IFERROR(IF(Y399=0,"",ROUNDUP(Y399/H399,0)*0.00651),"")</f>
        <v>6.5100000000000002E-3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0.78399999999999992</v>
      </c>
      <c r="BN399" s="64">
        <f>IFERROR(Y399*I399/H399,"0")</f>
        <v>2.3519999999999999</v>
      </c>
      <c r="BO399" s="64">
        <f>IFERROR(1/J399*(X399/H399),"0")</f>
        <v>1.8315018315018315E-3</v>
      </c>
      <c r="BP399" s="64">
        <f>IFERROR(1/J399*(Y399/H399),"0")</f>
        <v>5.4945054945054949E-3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0.33333333333333331</v>
      </c>
      <c r="Y401" s="753">
        <f>IFERROR(Y398/H398,"0")+IFERROR(Y399/H399,"0")+IFERROR(Y400/H400,"0")</f>
        <v>1</v>
      </c>
      <c r="Z401" s="753">
        <f>IFERROR(IF(Z398="",0,Z398),"0")+IFERROR(IF(Z399="",0,Z399),"0")+IFERROR(IF(Z400="",0,Z400),"0")</f>
        <v>6.5100000000000002E-3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0.7</v>
      </c>
      <c r="Y402" s="753">
        <f>IFERROR(SUM(Y398:Y400),"0")</f>
        <v>2.1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550</v>
      </c>
      <c r="Y406" s="752">
        <f t="shared" ref="Y406:Y415" si="81">IFERROR(IF(X406="",0,CEILING((X406/$H406),1)*$H406),"")</f>
        <v>555</v>
      </c>
      <c r="Z406" s="36">
        <f>IFERROR(IF(Y406=0,"",ROUNDUP(Y406/H406,0)*0.02175),"")</f>
        <v>0.80474999999999997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567.6</v>
      </c>
      <c r="BN406" s="64">
        <f t="shared" ref="BN406:BN415" si="83">IFERROR(Y406*I406/H406,"0")</f>
        <v>572.76</v>
      </c>
      <c r="BO406" s="64">
        <f t="shared" ref="BO406:BO415" si="84">IFERROR(1/J406*(X406/H406),"0")</f>
        <v>0.76388888888888884</v>
      </c>
      <c r="BP406" s="64">
        <f t="shared" ref="BP406:BP415" si="85">IFERROR(1/J406*(Y406/H406),"0")</f>
        <v>0.77083333333333326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580</v>
      </c>
      <c r="Y408" s="752">
        <f t="shared" si="81"/>
        <v>585</v>
      </c>
      <c r="Z408" s="36">
        <f>IFERROR(IF(Y408=0,"",ROUNDUP(Y408/H408,0)*0.02175),"")</f>
        <v>0.84824999999999995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598.55999999999995</v>
      </c>
      <c r="BN408" s="64">
        <f t="shared" si="83"/>
        <v>603.72</v>
      </c>
      <c r="BO408" s="64">
        <f t="shared" si="84"/>
        <v>0.80555555555555547</v>
      </c>
      <c r="BP408" s="64">
        <f t="shared" si="85"/>
        <v>0.8125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580</v>
      </c>
      <c r="Y411" s="752">
        <f t="shared" si="81"/>
        <v>585</v>
      </c>
      <c r="Z411" s="36">
        <f>IFERROR(IF(Y411=0,"",ROUNDUP(Y411/H411,0)*0.02175),"")</f>
        <v>0.84824999999999995</v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598.55999999999995</v>
      </c>
      <c r="BN411" s="64">
        <f t="shared" si="83"/>
        <v>603.72</v>
      </c>
      <c r="BO411" s="64">
        <f t="shared" si="84"/>
        <v>0.80555555555555547</v>
      </c>
      <c r="BP411" s="64">
        <f t="shared" si="85"/>
        <v>0.8125</v>
      </c>
    </row>
    <row r="412" spans="1:68" ht="27" hidden="1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114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115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2.5012499999999998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1710</v>
      </c>
      <c r="Y417" s="753">
        <f>IFERROR(SUM(Y406:Y415),"0")</f>
        <v>1725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580</v>
      </c>
      <c r="Y419" s="752">
        <f>IFERROR(IF(X419="",0,CEILING((X419/$H419),1)*$H419),"")</f>
        <v>585</v>
      </c>
      <c r="Z419" s="36">
        <f>IFERROR(IF(Y419=0,"",ROUNDUP(Y419/H419,0)*0.02175),"")</f>
        <v>0.84824999999999995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598.55999999999995</v>
      </c>
      <c r="BN419" s="64">
        <f>IFERROR(Y419*I419/H419,"0")</f>
        <v>603.72</v>
      </c>
      <c r="BO419" s="64">
        <f>IFERROR(1/J419*(X419/H419),"0")</f>
        <v>0.80555555555555547</v>
      </c>
      <c r="BP419" s="64">
        <f>IFERROR(1/J419*(Y419/H419),"0")</f>
        <v>0.8125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38.666666666666664</v>
      </c>
      <c r="Y421" s="753">
        <f>IFERROR(Y419/H419,"0")+IFERROR(Y420/H420,"0")</f>
        <v>39</v>
      </c>
      <c r="Z421" s="753">
        <f>IFERROR(IF(Z419="",0,Z419),"0")+IFERROR(IF(Z420="",0,Z420),"0")</f>
        <v>0.84824999999999995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580</v>
      </c>
      <c r="Y422" s="753">
        <f>IFERROR(SUM(Y419:Y420),"0")</f>
        <v>585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10</v>
      </c>
      <c r="Y525" s="752">
        <f t="shared" si="97"/>
        <v>10.56</v>
      </c>
      <c r="Z525" s="36">
        <f t="shared" ref="Z525:Z530" si="102">IFERROR(IF(Y525=0,"",ROUNDUP(Y525/H525,0)*0.01196),"")</f>
        <v>2.392E-2</v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10.681818181818182</v>
      </c>
      <c r="BN525" s="64">
        <f t="shared" si="99"/>
        <v>11.28</v>
      </c>
      <c r="BO525" s="64">
        <f t="shared" si="100"/>
        <v>1.8210955710955712E-2</v>
      </c>
      <c r="BP525" s="64">
        <f t="shared" si="101"/>
        <v>1.9230769230769232E-2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10</v>
      </c>
      <c r="Y526" s="752">
        <f t="shared" si="97"/>
        <v>10.56</v>
      </c>
      <c r="Z526" s="36">
        <f t="shared" si="102"/>
        <v>2.392E-2</v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10.681818181818182</v>
      </c>
      <c r="BN526" s="64">
        <f t="shared" si="99"/>
        <v>11.28</v>
      </c>
      <c r="BO526" s="64">
        <f t="shared" si="100"/>
        <v>1.8210955710955712E-2</v>
      </c>
      <c r="BP526" s="64">
        <f t="shared" si="101"/>
        <v>1.9230769230769232E-2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75</v>
      </c>
      <c r="Y530" s="752">
        <f t="shared" si="97"/>
        <v>79.2</v>
      </c>
      <c r="Z530" s="36">
        <f t="shared" si="102"/>
        <v>0.1794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80.11363636363636</v>
      </c>
      <c r="BN530" s="64">
        <f t="shared" si="99"/>
        <v>84.6</v>
      </c>
      <c r="BO530" s="64">
        <f t="shared" si="100"/>
        <v>0.13658216783216784</v>
      </c>
      <c r="BP530" s="64">
        <f t="shared" si="101"/>
        <v>0.14423076923076925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17.992424242424242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19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0.22724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95</v>
      </c>
      <c r="Y541" s="753">
        <f>IFERROR(SUM(Y524:Y539),"0")</f>
        <v>100.32000000000001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hidden="1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hidden="1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hidden="1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2410.1999999999998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2439.42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2491.2390505050503</v>
      </c>
      <c r="Y648" s="753">
        <f>IFERROR(SUM(BN22:BN644),"0")</f>
        <v>2521.7760000000003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4</v>
      </c>
      <c r="Y649" s="38">
        <f>ROUNDUP(SUM(BP22:BP644),0)</f>
        <v>4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2591.2390505050503</v>
      </c>
      <c r="Y650" s="753">
        <f>GrossWeightTotalR+PalletQtyTotalR*25</f>
        <v>2621.7760000000003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176.36279461279463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180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3.6323499999999997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5.4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21.6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2.1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2310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100.32000000000001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70"/>
        <filter val="1 710,00"/>
        <filter val="1,67"/>
        <filter val="10,00"/>
        <filter val="114,00"/>
        <filter val="17,99"/>
        <filter val="176,36"/>
        <filter val="2 410,20"/>
        <filter val="2 491,24"/>
        <filter val="2 591,24"/>
        <filter val="20,00"/>
        <filter val="3,70"/>
        <filter val="38,67"/>
        <filter val="4"/>
        <filter val="4,50"/>
        <filter val="550,00"/>
        <filter val="580,00"/>
        <filter val="75,00"/>
        <filter val="95,0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2025-02-25T10:27:35Z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