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27E7AC-0EDE-400B-800D-5AC8A708DB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Z506" i="1" s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O476" i="1"/>
  <c r="BM476" i="1"/>
  <c r="Y476" i="1"/>
  <c r="BP476" i="1" s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BO468" i="1"/>
  <c r="BM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BP464" i="1" s="1"/>
  <c r="X460" i="1"/>
  <c r="X459" i="1"/>
  <c r="BO458" i="1"/>
  <c r="BM458" i="1"/>
  <c r="Y458" i="1"/>
  <c r="Y460" i="1" s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BP446" i="1" s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P434" i="1"/>
  <c r="X431" i="1"/>
  <c r="X430" i="1"/>
  <c r="BO429" i="1"/>
  <c r="BM429" i="1"/>
  <c r="Y429" i="1"/>
  <c r="Y431" i="1" s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Y421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Y395" i="1" s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4" i="1"/>
  <c r="X323" i="1"/>
  <c r="BO322" i="1"/>
  <c r="BM322" i="1"/>
  <c r="Y322" i="1"/>
  <c r="BP322" i="1" s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Y96" i="1" s="1"/>
  <c r="P92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Z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Y300" i="1" l="1"/>
  <c r="BP299" i="1"/>
  <c r="BN299" i="1"/>
  <c r="Z299" i="1"/>
  <c r="Z300" i="1" s="1"/>
  <c r="Y305" i="1"/>
  <c r="Y304" i="1"/>
  <c r="BP303" i="1"/>
  <c r="BN303" i="1"/>
  <c r="Z303" i="1"/>
  <c r="Z304" i="1" s="1"/>
  <c r="BP307" i="1"/>
  <c r="BN307" i="1"/>
  <c r="Z307" i="1"/>
  <c r="BP358" i="1"/>
  <c r="BN358" i="1"/>
  <c r="Z358" i="1"/>
  <c r="BP389" i="1"/>
  <c r="BN389" i="1"/>
  <c r="Z389" i="1"/>
  <c r="BP414" i="1"/>
  <c r="BN414" i="1"/>
  <c r="Z414" i="1"/>
  <c r="BP454" i="1"/>
  <c r="BN454" i="1"/>
  <c r="Z454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X643" i="1"/>
  <c r="Z23" i="1"/>
  <c r="BN23" i="1"/>
  <c r="Z39" i="1"/>
  <c r="BN39" i="1"/>
  <c r="Z54" i="1"/>
  <c r="BN54" i="1"/>
  <c r="Z68" i="1"/>
  <c r="BN68" i="1"/>
  <c r="Z78" i="1"/>
  <c r="BN78" i="1"/>
  <c r="Z99" i="1"/>
  <c r="BN99" i="1"/>
  <c r="Z102" i="1"/>
  <c r="BN102" i="1"/>
  <c r="Z110" i="1"/>
  <c r="BN110" i="1"/>
  <c r="Z130" i="1"/>
  <c r="BN130" i="1"/>
  <c r="Z136" i="1"/>
  <c r="BN136" i="1"/>
  <c r="Z162" i="1"/>
  <c r="BN162" i="1"/>
  <c r="Z182" i="1"/>
  <c r="BN182" i="1"/>
  <c r="Z197" i="1"/>
  <c r="BN197" i="1"/>
  <c r="Y200" i="1"/>
  <c r="Y210" i="1"/>
  <c r="Z209" i="1"/>
  <c r="BN209" i="1"/>
  <c r="Z219" i="1"/>
  <c r="BN219" i="1"/>
  <c r="Z235" i="1"/>
  <c r="BN235" i="1"/>
  <c r="Y244" i="1"/>
  <c r="Z248" i="1"/>
  <c r="BN248" i="1"/>
  <c r="Z265" i="1"/>
  <c r="BN265" i="1"/>
  <c r="Z283" i="1"/>
  <c r="BN283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70" i="1"/>
  <c r="BN370" i="1"/>
  <c r="Z370" i="1"/>
  <c r="BP406" i="1"/>
  <c r="BN406" i="1"/>
  <c r="Z406" i="1"/>
  <c r="BP436" i="1"/>
  <c r="BN436" i="1"/>
  <c r="Z436" i="1"/>
  <c r="Y508" i="1"/>
  <c r="BP505" i="1"/>
  <c r="BN505" i="1"/>
  <c r="Z505" i="1"/>
  <c r="BP523" i="1"/>
  <c r="BN523" i="1"/>
  <c r="Z523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Q652" i="1"/>
  <c r="Y310" i="1"/>
  <c r="Y363" i="1"/>
  <c r="B652" i="1"/>
  <c r="X644" i="1"/>
  <c r="Z25" i="1"/>
  <c r="BN25" i="1"/>
  <c r="X642" i="1"/>
  <c r="Z37" i="1"/>
  <c r="BN37" i="1"/>
  <c r="Z45" i="1"/>
  <c r="BN45" i="1"/>
  <c r="Z52" i="1"/>
  <c r="BN52" i="1"/>
  <c r="Z56" i="1"/>
  <c r="BN56" i="1"/>
  <c r="Y64" i="1"/>
  <c r="Z62" i="1"/>
  <c r="BN62" i="1"/>
  <c r="Y73" i="1"/>
  <c r="Z70" i="1"/>
  <c r="BN70" i="1"/>
  <c r="Z76" i="1"/>
  <c r="BN76" i="1"/>
  <c r="BP76" i="1"/>
  <c r="Z80" i="1"/>
  <c r="BN80" i="1"/>
  <c r="Z93" i="1"/>
  <c r="BN93" i="1"/>
  <c r="Z112" i="1"/>
  <c r="BN112" i="1"/>
  <c r="Y121" i="1"/>
  <c r="Z124" i="1"/>
  <c r="BN124" i="1"/>
  <c r="Z127" i="1"/>
  <c r="BN127" i="1"/>
  <c r="Z128" i="1"/>
  <c r="BN128" i="1"/>
  <c r="Y153" i="1"/>
  <c r="BP151" i="1"/>
  <c r="BN151" i="1"/>
  <c r="Z151" i="1"/>
  <c r="Y177" i="1"/>
  <c r="BP176" i="1"/>
  <c r="BN176" i="1"/>
  <c r="Z176" i="1"/>
  <c r="Z177" i="1" s="1"/>
  <c r="Y188" i="1"/>
  <c r="BP180" i="1"/>
  <c r="BN180" i="1"/>
  <c r="Z180" i="1"/>
  <c r="J652" i="1"/>
  <c r="BP193" i="1"/>
  <c r="BN193" i="1"/>
  <c r="Z193" i="1"/>
  <c r="BP207" i="1"/>
  <c r="BN207" i="1"/>
  <c r="Z207" i="1"/>
  <c r="BP217" i="1"/>
  <c r="BN217" i="1"/>
  <c r="Z217" i="1"/>
  <c r="BP230" i="1"/>
  <c r="BN230" i="1"/>
  <c r="Z230" i="1"/>
  <c r="BP241" i="1"/>
  <c r="BN241" i="1"/>
  <c r="Z241" i="1"/>
  <c r="BP254" i="1"/>
  <c r="BN254" i="1"/>
  <c r="Z254" i="1"/>
  <c r="BP271" i="1"/>
  <c r="BN271" i="1"/>
  <c r="Z271" i="1"/>
  <c r="X645" i="1"/>
  <c r="BP141" i="1"/>
  <c r="BN141" i="1"/>
  <c r="Z141" i="1"/>
  <c r="BP164" i="1"/>
  <c r="BN164" i="1"/>
  <c r="Z164" i="1"/>
  <c r="BP184" i="1"/>
  <c r="BN184" i="1"/>
  <c r="Z184" i="1"/>
  <c r="BP203" i="1"/>
  <c r="BN203" i="1"/>
  <c r="Z203" i="1"/>
  <c r="Y225" i="1"/>
  <c r="BP213" i="1"/>
  <c r="BN213" i="1"/>
  <c r="Z213" i="1"/>
  <c r="BP221" i="1"/>
  <c r="BN221" i="1"/>
  <c r="Z221" i="1"/>
  <c r="BP237" i="1"/>
  <c r="BN237" i="1"/>
  <c r="Z237" i="1"/>
  <c r="BP250" i="1"/>
  <c r="BN250" i="1"/>
  <c r="Z250" i="1"/>
  <c r="BP267" i="1"/>
  <c r="BN267" i="1"/>
  <c r="Z267" i="1"/>
  <c r="BP290" i="1"/>
  <c r="BN290" i="1"/>
  <c r="Z290" i="1"/>
  <c r="Y401" i="1"/>
  <c r="Y485" i="1"/>
  <c r="BP483" i="1"/>
  <c r="BN483" i="1"/>
  <c r="Y502" i="1"/>
  <c r="BP497" i="1"/>
  <c r="BN497" i="1"/>
  <c r="Z497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144" i="1"/>
  <c r="Y154" i="1"/>
  <c r="H652" i="1"/>
  <c r="Y167" i="1"/>
  <c r="Y189" i="1"/>
  <c r="Y199" i="1"/>
  <c r="Y224" i="1"/>
  <c r="Y231" i="1"/>
  <c r="L652" i="1"/>
  <c r="M652" i="1"/>
  <c r="P652" i="1"/>
  <c r="Z294" i="1"/>
  <c r="BN294" i="1"/>
  <c r="Y309" i="1"/>
  <c r="Z322" i="1"/>
  <c r="BN322" i="1"/>
  <c r="Z333" i="1"/>
  <c r="BN333" i="1"/>
  <c r="Z349" i="1"/>
  <c r="BN349" i="1"/>
  <c r="Z353" i="1"/>
  <c r="BN353" i="1"/>
  <c r="Z360" i="1"/>
  <c r="BN360" i="1"/>
  <c r="Z368" i="1"/>
  <c r="BN368" i="1"/>
  <c r="Z374" i="1"/>
  <c r="BN374" i="1"/>
  <c r="Y378" i="1"/>
  <c r="Y385" i="1"/>
  <c r="Z383" i="1"/>
  <c r="BN383" i="1"/>
  <c r="Y384" i="1"/>
  <c r="Z387" i="1"/>
  <c r="BN387" i="1"/>
  <c r="Y390" i="1"/>
  <c r="Z394" i="1"/>
  <c r="Z395" i="1" s="1"/>
  <c r="BN394" i="1"/>
  <c r="BP394" i="1"/>
  <c r="Z398" i="1"/>
  <c r="BN398" i="1"/>
  <c r="BP398" i="1"/>
  <c r="Z408" i="1"/>
  <c r="BN408" i="1"/>
  <c r="Z412" i="1"/>
  <c r="BN412" i="1"/>
  <c r="Z420" i="1"/>
  <c r="BN420" i="1"/>
  <c r="Z429" i="1"/>
  <c r="Z430" i="1" s="1"/>
  <c r="BN429" i="1"/>
  <c r="BP429" i="1"/>
  <c r="Y430" i="1"/>
  <c r="Z434" i="1"/>
  <c r="BN434" i="1"/>
  <c r="Y443" i="1"/>
  <c r="Z438" i="1"/>
  <c r="BN438" i="1"/>
  <c r="Z446" i="1"/>
  <c r="BN446" i="1"/>
  <c r="Z452" i="1"/>
  <c r="BN452" i="1"/>
  <c r="Z464" i="1"/>
  <c r="BN464" i="1"/>
  <c r="Z465" i="1"/>
  <c r="BN465" i="1"/>
  <c r="Z466" i="1"/>
  <c r="BN466" i="1"/>
  <c r="Z467" i="1"/>
  <c r="BN467" i="1"/>
  <c r="Y480" i="1"/>
  <c r="Z470" i="1"/>
  <c r="BN470" i="1"/>
  <c r="Z473" i="1"/>
  <c r="BN473" i="1"/>
  <c r="Z476" i="1"/>
  <c r="BN476" i="1"/>
  <c r="Z483" i="1"/>
  <c r="BP500" i="1"/>
  <c r="BN500" i="1"/>
  <c r="Z500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566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Z621" i="1" s="1"/>
  <c r="BP619" i="1"/>
  <c r="BN619" i="1"/>
  <c r="Z619" i="1"/>
  <c r="Y486" i="1"/>
  <c r="AA652" i="1"/>
  <c r="Y501" i="1"/>
  <c r="F9" i="1"/>
  <c r="J9" i="1"/>
  <c r="F10" i="1"/>
  <c r="Z22" i="1"/>
  <c r="BN22" i="1"/>
  <c r="BP22" i="1"/>
  <c r="Z24" i="1"/>
  <c r="BN24" i="1"/>
  <c r="Y27" i="1"/>
  <c r="C652" i="1"/>
  <c r="Z36" i="1"/>
  <c r="BN36" i="1"/>
  <c r="Z38" i="1"/>
  <c r="BN38" i="1"/>
  <c r="Z40" i="1"/>
  <c r="BN40" i="1"/>
  <c r="Y41" i="1"/>
  <c r="Z44" i="1"/>
  <c r="Z46" i="1" s="1"/>
  <c r="BN44" i="1"/>
  <c r="BP44" i="1"/>
  <c r="Y47" i="1"/>
  <c r="D652" i="1"/>
  <c r="Y58" i="1"/>
  <c r="Z51" i="1"/>
  <c r="BN51" i="1"/>
  <c r="Y57" i="1"/>
  <c r="BP61" i="1"/>
  <c r="BN61" i="1"/>
  <c r="Z61" i="1"/>
  <c r="BP69" i="1"/>
  <c r="BN69" i="1"/>
  <c r="Z69" i="1"/>
  <c r="BP77" i="1"/>
  <c r="BN77" i="1"/>
  <c r="Z77" i="1"/>
  <c r="BP81" i="1"/>
  <c r="BN81" i="1"/>
  <c r="Z81" i="1"/>
  <c r="Y83" i="1"/>
  <c r="Y88" i="1"/>
  <c r="BP85" i="1"/>
  <c r="BN85" i="1"/>
  <c r="Z85" i="1"/>
  <c r="BP94" i="1"/>
  <c r="BN94" i="1"/>
  <c r="Z94" i="1"/>
  <c r="Y105" i="1"/>
  <c r="BP98" i="1"/>
  <c r="BN98" i="1"/>
  <c r="Z98" i="1"/>
  <c r="BP101" i="1"/>
  <c r="BN101" i="1"/>
  <c r="Z101" i="1"/>
  <c r="BP104" i="1"/>
  <c r="BN104" i="1"/>
  <c r="Z104" i="1"/>
  <c r="Y106" i="1"/>
  <c r="F652" i="1"/>
  <c r="Y115" i="1"/>
  <c r="Y114" i="1"/>
  <c r="BP109" i="1"/>
  <c r="BN109" i="1"/>
  <c r="Z109" i="1"/>
  <c r="H9" i="1"/>
  <c r="Y26" i="1"/>
  <c r="Y42" i="1"/>
  <c r="BP53" i="1"/>
  <c r="BN53" i="1"/>
  <c r="BP55" i="1"/>
  <c r="BN55" i="1"/>
  <c r="Z55" i="1"/>
  <c r="BP63" i="1"/>
  <c r="BN63" i="1"/>
  <c r="Z63" i="1"/>
  <c r="Y65" i="1"/>
  <c r="Y74" i="1"/>
  <c r="BP67" i="1"/>
  <c r="BN67" i="1"/>
  <c r="Z67" i="1"/>
  <c r="BP71" i="1"/>
  <c r="BN71" i="1"/>
  <c r="Z71" i="1"/>
  <c r="BP79" i="1"/>
  <c r="BN79" i="1"/>
  <c r="Z79" i="1"/>
  <c r="BP87" i="1"/>
  <c r="BN87" i="1"/>
  <c r="Z87" i="1"/>
  <c r="Y89" i="1"/>
  <c r="E652" i="1"/>
  <c r="Y95" i="1"/>
  <c r="BP92" i="1"/>
  <c r="BN92" i="1"/>
  <c r="Z92" i="1"/>
  <c r="Z95" i="1" s="1"/>
  <c r="BP100" i="1"/>
  <c r="BN100" i="1"/>
  <c r="Z100" i="1"/>
  <c r="BP103" i="1"/>
  <c r="BN103" i="1"/>
  <c r="Z103" i="1"/>
  <c r="BP111" i="1"/>
  <c r="BN111" i="1"/>
  <c r="Z111" i="1"/>
  <c r="Z113" i="1"/>
  <c r="BN113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BN198" i="1"/>
  <c r="BP198" i="1"/>
  <c r="Z202" i="1"/>
  <c r="Z210" i="1" s="1"/>
  <c r="BN202" i="1"/>
  <c r="BP202" i="1"/>
  <c r="Z204" i="1"/>
  <c r="BN204" i="1"/>
  <c r="Z206" i="1"/>
  <c r="BN206" i="1"/>
  <c r="Z208" i="1"/>
  <c r="BN208" i="1"/>
  <c r="Y211" i="1"/>
  <c r="Z214" i="1"/>
  <c r="Z224" i="1" s="1"/>
  <c r="BN214" i="1"/>
  <c r="BP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Y232" i="1"/>
  <c r="K652" i="1"/>
  <c r="Z236" i="1"/>
  <c r="Z243" i="1" s="1"/>
  <c r="BN236" i="1"/>
  <c r="BP236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Y356" i="1"/>
  <c r="Z348" i="1"/>
  <c r="BN348" i="1"/>
  <c r="Z350" i="1"/>
  <c r="BN350" i="1"/>
  <c r="Z352" i="1"/>
  <c r="BN352" i="1"/>
  <c r="Z354" i="1"/>
  <c r="BN354" i="1"/>
  <c r="Y355" i="1"/>
  <c r="Y362" i="1"/>
  <c r="BP361" i="1"/>
  <c r="BN361" i="1"/>
  <c r="Z361" i="1"/>
  <c r="Y372" i="1"/>
  <c r="BP365" i="1"/>
  <c r="BN365" i="1"/>
  <c r="Z365" i="1"/>
  <c r="BP369" i="1"/>
  <c r="BN369" i="1"/>
  <c r="Z369" i="1"/>
  <c r="Y377" i="1"/>
  <c r="BP376" i="1"/>
  <c r="BN376" i="1"/>
  <c r="Z376" i="1"/>
  <c r="BP382" i="1"/>
  <c r="BN382" i="1"/>
  <c r="Z382" i="1"/>
  <c r="Z384" i="1" s="1"/>
  <c r="Y391" i="1"/>
  <c r="BP399" i="1"/>
  <c r="BN399" i="1"/>
  <c r="Z399" i="1"/>
  <c r="X652" i="1"/>
  <c r="BP409" i="1"/>
  <c r="BN409" i="1"/>
  <c r="Z409" i="1"/>
  <c r="BP413" i="1"/>
  <c r="BN413" i="1"/>
  <c r="Z413" i="1"/>
  <c r="Y426" i="1"/>
  <c r="BP424" i="1"/>
  <c r="BN424" i="1"/>
  <c r="Z424" i="1"/>
  <c r="BP437" i="1"/>
  <c r="BN437" i="1"/>
  <c r="Z437" i="1"/>
  <c r="BP441" i="1"/>
  <c r="BN441" i="1"/>
  <c r="Z441" i="1"/>
  <c r="Y448" i="1"/>
  <c r="BP445" i="1"/>
  <c r="BN445" i="1"/>
  <c r="Z445" i="1"/>
  <c r="Z447" i="1" s="1"/>
  <c r="BP451" i="1"/>
  <c r="BN451" i="1"/>
  <c r="Z451" i="1"/>
  <c r="Y159" i="1"/>
  <c r="Y194" i="1"/>
  <c r="Y257" i="1"/>
  <c r="Y274" i="1"/>
  <c r="Y279" i="1"/>
  <c r="Y286" i="1"/>
  <c r="Y295" i="1"/>
  <c r="Y315" i="1"/>
  <c r="BP359" i="1"/>
  <c r="BN359" i="1"/>
  <c r="Z359" i="1"/>
  <c r="Z362" i="1" s="1"/>
  <c r="BP367" i="1"/>
  <c r="BN367" i="1"/>
  <c r="Z367" i="1"/>
  <c r="Y371" i="1"/>
  <c r="BP375" i="1"/>
  <c r="BN375" i="1"/>
  <c r="Z375" i="1"/>
  <c r="BP388" i="1"/>
  <c r="BN388" i="1"/>
  <c r="Z388" i="1"/>
  <c r="Z390" i="1" s="1"/>
  <c r="BP407" i="1"/>
  <c r="BN407" i="1"/>
  <c r="Z407" i="1"/>
  <c r="BP411" i="1"/>
  <c r="BN411" i="1"/>
  <c r="Z411" i="1"/>
  <c r="BP415" i="1"/>
  <c r="BN415" i="1"/>
  <c r="Z415" i="1"/>
  <c r="Y417" i="1"/>
  <c r="Y422" i="1"/>
  <c r="BP419" i="1"/>
  <c r="BN419" i="1"/>
  <c r="Z419" i="1"/>
  <c r="Z421" i="1" s="1"/>
  <c r="BP425" i="1"/>
  <c r="BN425" i="1"/>
  <c r="Z425" i="1"/>
  <c r="Y427" i="1"/>
  <c r="BP435" i="1"/>
  <c r="BN435" i="1"/>
  <c r="Z435" i="1"/>
  <c r="BP439" i="1"/>
  <c r="BN439" i="1"/>
  <c r="Z439" i="1"/>
  <c r="Y455" i="1"/>
  <c r="Y456" i="1"/>
  <c r="BP450" i="1"/>
  <c r="BN450" i="1"/>
  <c r="Z450" i="1"/>
  <c r="W652" i="1"/>
  <c r="Y396" i="1"/>
  <c r="Y416" i="1"/>
  <c r="Y652" i="1"/>
  <c r="Y442" i="1"/>
  <c r="Z453" i="1"/>
  <c r="BN453" i="1"/>
  <c r="Z458" i="1"/>
  <c r="Z459" i="1" s="1"/>
  <c r="BN458" i="1"/>
  <c r="BP458" i="1"/>
  <c r="Y459" i="1"/>
  <c r="Z652" i="1"/>
  <c r="Z468" i="1"/>
  <c r="BN468" i="1"/>
  <c r="BP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81" i="1"/>
  <c r="Z484" i="1"/>
  <c r="Z485" i="1" s="1"/>
  <c r="BN484" i="1"/>
  <c r="BP484" i="1"/>
  <c r="Z488" i="1"/>
  <c r="Z489" i="1" s="1"/>
  <c r="BN488" i="1"/>
  <c r="BP488" i="1"/>
  <c r="Y489" i="1"/>
  <c r="Z493" i="1"/>
  <c r="Z494" i="1" s="1"/>
  <c r="BN493" i="1"/>
  <c r="BP493" i="1"/>
  <c r="Y494" i="1"/>
  <c r="Z498" i="1"/>
  <c r="BN498" i="1"/>
  <c r="BP498" i="1"/>
  <c r="Z499" i="1"/>
  <c r="BN499" i="1"/>
  <c r="BP506" i="1"/>
  <c r="BN506" i="1"/>
  <c r="BP507" i="1"/>
  <c r="BN507" i="1"/>
  <c r="Z507" i="1"/>
  <c r="Z508" i="1" s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B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01" i="1" l="1"/>
  <c r="Z442" i="1"/>
  <c r="Z377" i="1"/>
  <c r="Z401" i="1"/>
  <c r="Z199" i="1"/>
  <c r="Z57" i="1"/>
  <c r="Z589" i="1"/>
  <c r="Z480" i="1"/>
  <c r="Z416" i="1"/>
  <c r="Z606" i="1"/>
  <c r="Z560" i="1"/>
  <c r="Z545" i="1"/>
  <c r="Z426" i="1"/>
  <c r="Z355" i="1"/>
  <c r="Z82" i="1"/>
  <c r="Z64" i="1"/>
  <c r="Z41" i="1"/>
  <c r="Z614" i="1"/>
  <c r="Z596" i="1"/>
  <c r="Z455" i="1"/>
  <c r="Z371" i="1"/>
  <c r="Z231" i="1"/>
  <c r="Z73" i="1"/>
  <c r="Z114" i="1"/>
  <c r="Z88" i="1"/>
  <c r="Y642" i="1"/>
  <c r="Y643" i="1"/>
  <c r="Z538" i="1"/>
  <c r="Y646" i="1"/>
  <c r="Z105" i="1"/>
  <c r="Y644" i="1"/>
  <c r="Z26" i="1"/>
  <c r="Z647" i="1" s="1"/>
  <c r="Y645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<sst xmlns="http://schemas.openxmlformats.org/spreadsheetml/2006/main" count="3014" uniqueCount="1073">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</sst>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180" sqref="AA180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45717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0.54166666666666663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50</v>
      </c>
      <c r="Y180" s="742">
        <f t="shared" ref="Y180:Y187" si="31">IFERROR(IF(X180="",0,CEILING((X180/$H180),1)*$H180),"")</f>
        <v>50.400000000000006</v>
      </c>
      <c r="Z180" s="36">
        <f>IFERROR(IF(Y180=0,"",ROUNDUP(Y180/H180,0)*0.00902),"")</f>
        <v>0.10824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53.214285714285715</v>
      </c>
      <c r="BN180" s="64">
        <f t="shared" ref="BN180:BN187" si="33">IFERROR(Y180*I180/H180,"0")</f>
        <v>53.64</v>
      </c>
      <c r="BO180" s="64">
        <f t="shared" ref="BO180:BO187" si="34">IFERROR(1/J180*(X180/H180),"0")</f>
        <v>9.0187590187590191E-2</v>
      </c>
      <c r="BP180" s="64">
        <f t="shared" ref="BP180:BP187" si="35">IFERROR(1/J180*(Y180/H180),"0")</f>
        <v>9.0909090909090912E-2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40</v>
      </c>
      <c r="Y181" s="742">
        <f t="shared" si="31"/>
        <v>42</v>
      </c>
      <c r="Z181" s="36">
        <f>IFERROR(IF(Y181=0,"",ROUNDUP(Y181/H181,0)*0.00902),"")</f>
        <v>9.0200000000000002E-2</v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42.571428571428562</v>
      </c>
      <c r="BN181" s="64">
        <f t="shared" si="33"/>
        <v>44.699999999999996</v>
      </c>
      <c r="BO181" s="64">
        <f t="shared" si="34"/>
        <v>7.2150072150072145E-2</v>
      </c>
      <c r="BP181" s="64">
        <f t="shared" si="35"/>
        <v>7.575757575757576E-2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60</v>
      </c>
      <c r="Y182" s="742">
        <f t="shared" si="31"/>
        <v>63</v>
      </c>
      <c r="Z182" s="36">
        <f>IFERROR(IF(Y182=0,"",ROUNDUP(Y182/H182,0)*0.00902),"")</f>
        <v>0.1353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63</v>
      </c>
      <c r="BN182" s="64">
        <f t="shared" si="33"/>
        <v>66.149999999999991</v>
      </c>
      <c r="BO182" s="64">
        <f t="shared" si="34"/>
        <v>0.10822510822510822</v>
      </c>
      <c r="BP182" s="64">
        <f t="shared" si="35"/>
        <v>0.11363636363636365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8.3999999999999986</v>
      </c>
      <c r="Y185" s="742">
        <f t="shared" si="31"/>
        <v>8.4</v>
      </c>
      <c r="Z185" s="36">
        <f>IFERROR(IF(Y185=0,"",ROUNDUP(Y185/H185,0)*0.00502),"")</f>
        <v>2.0080000000000001E-2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8.7999999999999989</v>
      </c>
      <c r="BN185" s="64">
        <f t="shared" si="33"/>
        <v>8.8000000000000007</v>
      </c>
      <c r="BO185" s="64">
        <f t="shared" si="34"/>
        <v>1.7094017094017092E-2</v>
      </c>
      <c r="BP185" s="64">
        <f t="shared" si="35"/>
        <v>1.7094017094017096E-2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39.714285714285715</v>
      </c>
      <c r="Y188" s="743">
        <f>IFERROR(Y180/H180,"0")+IFERROR(Y181/H181,"0")+IFERROR(Y182/H182,"0")+IFERROR(Y183/H183,"0")+IFERROR(Y184/H184,"0")+IFERROR(Y185/H185,"0")+IFERROR(Y186/H186,"0")+IFERROR(Y187/H187,"0")</f>
        <v>41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0.35382000000000002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158.4</v>
      </c>
      <c r="Y189" s="743">
        <f>IFERROR(SUM(Y180:Y187),"0")</f>
        <v>163.80000000000001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16.2</v>
      </c>
      <c r="Y193" s="742">
        <f>IFERROR(IF(X193="",0,CEILING((X193/$H193),1)*$H193),"")</f>
        <v>16.200000000000003</v>
      </c>
      <c r="Z193" s="36">
        <f>IFERROR(IF(Y193=0,"",ROUNDUP(Y193/H193,0)*0.00651),"")</f>
        <v>3.9059999999999997E-2</v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17.279999999999998</v>
      </c>
      <c r="BN193" s="64">
        <f>IFERROR(Y193*I193/H193,"0")</f>
        <v>17.28</v>
      </c>
      <c r="BO193" s="64">
        <f>IFERROR(1/J193*(X193/H193),"0")</f>
        <v>3.2967032967032968E-2</v>
      </c>
      <c r="BP193" s="64">
        <f>IFERROR(1/J193*(Y193/H193),"0")</f>
        <v>3.2967032967032975E-2</v>
      </c>
    </row>
    <row r="194" spans="1:68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5.9999999999999991</v>
      </c>
      <c r="Y194" s="743">
        <f>IFERROR(Y192/H192,"0")+IFERROR(Y193/H193,"0")</f>
        <v>6.0000000000000009</v>
      </c>
      <c r="Z194" s="743">
        <f>IFERROR(IF(Z192="",0,Z192),"0")+IFERROR(IF(Z193="",0,Z193),"0")</f>
        <v>3.9059999999999997E-2</v>
      </c>
      <c r="AA194" s="744"/>
      <c r="AB194" s="744"/>
      <c r="AC194" s="744"/>
    </row>
    <row r="195" spans="1:68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16.2</v>
      </c>
      <c r="Y195" s="743">
        <f>IFERROR(SUM(Y192:Y193),"0")</f>
        <v>16.200000000000003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100</v>
      </c>
      <c r="Y202" s="742">
        <f t="shared" ref="Y202:Y209" si="36">IFERROR(IF(X202="",0,CEILING((X202/$H202),1)*$H202),"")</f>
        <v>102.60000000000001</v>
      </c>
      <c r="Z202" s="36">
        <f>IFERROR(IF(Y202=0,"",ROUNDUP(Y202/H202,0)*0.00902),"")</f>
        <v>0.17138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103.88888888888889</v>
      </c>
      <c r="BN202" s="64">
        <f t="shared" ref="BN202:BN209" si="38">IFERROR(Y202*I202/H202,"0")</f>
        <v>106.59000000000002</v>
      </c>
      <c r="BO202" s="64">
        <f t="shared" ref="BO202:BO209" si="39">IFERROR(1/J202*(X202/H202),"0")</f>
        <v>0.14029180695847362</v>
      </c>
      <c r="BP202" s="64">
        <f t="shared" ref="BP202:BP209" si="40">IFERROR(1/J202*(Y202/H202),"0")</f>
        <v>0.14393939393939395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100</v>
      </c>
      <c r="Y203" s="742">
        <f t="shared" si="36"/>
        <v>102.60000000000001</v>
      </c>
      <c r="Z203" s="36">
        <f>IFERROR(IF(Y203=0,"",ROUNDUP(Y203/H203,0)*0.00902),"")</f>
        <v>0.17138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103.88888888888889</v>
      </c>
      <c r="BN203" s="64">
        <f t="shared" si="38"/>
        <v>106.59000000000002</v>
      </c>
      <c r="BO203" s="64">
        <f t="shared" si="39"/>
        <v>0.14029180695847362</v>
      </c>
      <c r="BP203" s="64">
        <f t="shared" si="40"/>
        <v>0.14393939393939395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200</v>
      </c>
      <c r="Y205" s="742">
        <f t="shared" si="36"/>
        <v>205.20000000000002</v>
      </c>
      <c r="Z205" s="36">
        <f>IFERROR(IF(Y205=0,"",ROUNDUP(Y205/H205,0)*0.00902),"")</f>
        <v>0.34276000000000001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207.77777777777777</v>
      </c>
      <c r="BN205" s="64">
        <f t="shared" si="38"/>
        <v>213.18000000000004</v>
      </c>
      <c r="BO205" s="64">
        <f t="shared" si="39"/>
        <v>0.28058361391694725</v>
      </c>
      <c r="BP205" s="64">
        <f t="shared" si="40"/>
        <v>0.2878787878787879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74.074074074074076</v>
      </c>
      <c r="Y210" s="743">
        <f>IFERROR(Y202/H202,"0")+IFERROR(Y203/H203,"0")+IFERROR(Y204/H204,"0")+IFERROR(Y205/H205,"0")+IFERROR(Y206/H206,"0")+IFERROR(Y207/H207,"0")+IFERROR(Y208/H208,"0")+IFERROR(Y209/H209,"0")</f>
        <v>76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0.68552000000000002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400</v>
      </c>
      <c r="Y211" s="743">
        <f>IFERROR(SUM(Y202:Y209),"0")</f>
        <v>410.40000000000003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24</v>
      </c>
      <c r="Y217" s="742">
        <f t="shared" si="41"/>
        <v>24</v>
      </c>
      <c r="Z217" s="36">
        <f t="shared" ref="Z217:Z223" si="46">IFERROR(IF(Y217=0,"",ROUNDUP(Y217/H217,0)*0.00651),"")</f>
        <v>6.5100000000000005E-2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26.7</v>
      </c>
      <c r="BN217" s="64">
        <f t="shared" si="43"/>
        <v>26.7</v>
      </c>
      <c r="BO217" s="64">
        <f t="shared" si="44"/>
        <v>5.4945054945054951E-2</v>
      </c>
      <c r="BP217" s="64">
        <f t="shared" si="45"/>
        <v>5.4945054945054951E-2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144</v>
      </c>
      <c r="Y219" s="742">
        <f t="shared" si="41"/>
        <v>144</v>
      </c>
      <c r="Z219" s="36">
        <f t="shared" si="46"/>
        <v>0.3906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159.12000000000003</v>
      </c>
      <c r="BN219" s="64">
        <f t="shared" si="43"/>
        <v>159.12000000000003</v>
      </c>
      <c r="BO219" s="64">
        <f t="shared" si="44"/>
        <v>0.32967032967032972</v>
      </c>
      <c r="BP219" s="64">
        <f t="shared" si="45"/>
        <v>0.32967032967032972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180</v>
      </c>
      <c r="Y220" s="742">
        <f t="shared" si="41"/>
        <v>180</v>
      </c>
      <c r="Z220" s="36">
        <f t="shared" si="46"/>
        <v>0.48825000000000002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198.9</v>
      </c>
      <c r="BN220" s="64">
        <f t="shared" si="43"/>
        <v>198.9</v>
      </c>
      <c r="BO220" s="64">
        <f t="shared" si="44"/>
        <v>0.41208791208791212</v>
      </c>
      <c r="BP220" s="64">
        <f t="shared" si="45"/>
        <v>0.41208791208791212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216</v>
      </c>
      <c r="Y222" s="742">
        <f t="shared" si="41"/>
        <v>216</v>
      </c>
      <c r="Z222" s="36">
        <f t="shared" si="46"/>
        <v>0.58589999999999998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238.68</v>
      </c>
      <c r="BN222" s="64">
        <f t="shared" si="43"/>
        <v>238.68</v>
      </c>
      <c r="BO222" s="64">
        <f t="shared" si="44"/>
        <v>0.49450549450549453</v>
      </c>
      <c r="BP222" s="64">
        <f t="shared" si="45"/>
        <v>0.49450549450549453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216</v>
      </c>
      <c r="Y223" s="742">
        <f t="shared" si="41"/>
        <v>216</v>
      </c>
      <c r="Z223" s="36">
        <f t="shared" si="46"/>
        <v>0.58589999999999998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239.21999999999997</v>
      </c>
      <c r="BN223" s="64">
        <f t="shared" si="43"/>
        <v>239.21999999999997</v>
      </c>
      <c r="BO223" s="64">
        <f t="shared" si="44"/>
        <v>0.49450549450549453</v>
      </c>
      <c r="BP223" s="64">
        <f t="shared" si="45"/>
        <v>0.49450549450549453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325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325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2.1157500000000002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780</v>
      </c>
      <c r="Y225" s="743">
        <f>IFERROR(SUM(Y213:Y223),"0")</f>
        <v>780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19.2</v>
      </c>
      <c r="Y229" s="742">
        <f>IFERROR(IF(X229="",0,CEILING((X229/$H229),1)*$H229),"")</f>
        <v>19.2</v>
      </c>
      <c r="Z229" s="36">
        <f>IFERROR(IF(Y229=0,"",ROUNDUP(Y229/H229,0)*0.00651),"")</f>
        <v>5.2080000000000001E-2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21.216000000000001</v>
      </c>
      <c r="BN229" s="64">
        <f>IFERROR(Y229*I229/H229,"0")</f>
        <v>21.216000000000001</v>
      </c>
      <c r="BO229" s="64">
        <f>IFERROR(1/J229*(X229/H229),"0")</f>
        <v>4.3956043956043959E-2</v>
      </c>
      <c r="BP229" s="64">
        <f>IFERROR(1/J229*(Y229/H229),"0")</f>
        <v>4.3956043956043959E-2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19.2</v>
      </c>
      <c r="Y230" s="742">
        <f>IFERROR(IF(X230="",0,CEILING((X230/$H230),1)*$H230),"")</f>
        <v>19.2</v>
      </c>
      <c r="Z230" s="36">
        <f>IFERROR(IF(Y230=0,"",ROUNDUP(Y230/H230,0)*0.00651),"")</f>
        <v>5.2080000000000001E-2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21.216000000000001</v>
      </c>
      <c r="BN230" s="64">
        <f>IFERROR(Y230*I230/H230,"0")</f>
        <v>21.216000000000001</v>
      </c>
      <c r="BO230" s="64">
        <f>IFERROR(1/J230*(X230/H230),"0")</f>
        <v>4.3956043956043959E-2</v>
      </c>
      <c r="BP230" s="64">
        <f>IFERROR(1/J230*(Y230/H230),"0")</f>
        <v>4.3956043956043959E-2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16</v>
      </c>
      <c r="Y231" s="743">
        <f>IFERROR(Y227/H227,"0")+IFERROR(Y228/H228,"0")+IFERROR(Y229/H229,"0")+IFERROR(Y230/H230,"0")</f>
        <v>16</v>
      </c>
      <c r="Z231" s="743">
        <f>IFERROR(IF(Z227="",0,Z227),"0")+IFERROR(IF(Z228="",0,Z228),"0")+IFERROR(IF(Z229="",0,Z229),"0")+IFERROR(IF(Z230="",0,Z230),"0")</f>
        <v>0.10416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38.4</v>
      </c>
      <c r="Y232" s="743">
        <f>IFERROR(SUM(Y227:Y230),"0")</f>
        <v>38.4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50</v>
      </c>
      <c r="Y374" s="742">
        <f>IFERROR(IF(X374="",0,CEILING((X374/$H374),1)*$H374),"")</f>
        <v>50.400000000000006</v>
      </c>
      <c r="Z374" s="36">
        <f>IFERROR(IF(Y374=0,"",ROUNDUP(Y374/H374,0)*0.01898),"")</f>
        <v>0.11388000000000001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53.089285714285715</v>
      </c>
      <c r="BN374" s="64">
        <f>IFERROR(Y374*I374/H374,"0")</f>
        <v>53.514000000000003</v>
      </c>
      <c r="BO374" s="64">
        <f>IFERROR(1/J374*(X374/H374),"0")</f>
        <v>9.3005952380952384E-2</v>
      </c>
      <c r="BP374" s="64">
        <f>IFERROR(1/J374*(Y374/H374),"0")</f>
        <v>9.375E-2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100</v>
      </c>
      <c r="Y375" s="742">
        <f>IFERROR(IF(X375="",0,CEILING((X375/$H375),1)*$H375),"")</f>
        <v>101.39999999999999</v>
      </c>
      <c r="Z375" s="36">
        <f>IFERROR(IF(Y375=0,"",ROUNDUP(Y375/H375,0)*0.01898),"")</f>
        <v>0.24674000000000001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106.65384615384617</v>
      </c>
      <c r="BN375" s="64">
        <f>IFERROR(Y375*I375/H375,"0")</f>
        <v>108.14700000000001</v>
      </c>
      <c r="BO375" s="64">
        <f>IFERROR(1/J375*(X375/H375),"0")</f>
        <v>0.20032051282051283</v>
      </c>
      <c r="BP375" s="64">
        <f>IFERROR(1/J375*(Y375/H375),"0")</f>
        <v>0.203125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15</v>
      </c>
      <c r="Y376" s="742">
        <f>IFERROR(IF(X376="",0,CEILING((X376/$H376),1)*$H376),"")</f>
        <v>16.8</v>
      </c>
      <c r="Z376" s="36">
        <f>IFERROR(IF(Y376=0,"",ROUNDUP(Y376/H376,0)*0.01898),"")</f>
        <v>3.7960000000000001E-2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15.926785714285714</v>
      </c>
      <c r="BN376" s="64">
        <f>IFERROR(Y376*I376/H376,"0")</f>
        <v>17.838000000000001</v>
      </c>
      <c r="BO376" s="64">
        <f>IFERROR(1/J376*(X376/H376),"0")</f>
        <v>2.7901785714285712E-2</v>
      </c>
      <c r="BP376" s="64">
        <f>IFERROR(1/J376*(Y376/H376),"0")</f>
        <v>3.125E-2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20.558608058608058</v>
      </c>
      <c r="Y377" s="743">
        <f>IFERROR(Y374/H374,"0")+IFERROR(Y375/H375,"0")+IFERROR(Y376/H376,"0")</f>
        <v>21</v>
      </c>
      <c r="Z377" s="743">
        <f>IFERROR(IF(Z374="",0,Z374),"0")+IFERROR(IF(Z375="",0,Z375),"0")+IFERROR(IF(Z376="",0,Z376),"0")</f>
        <v>0.39858000000000005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165</v>
      </c>
      <c r="Y378" s="743">
        <f>IFERROR(SUM(Y374:Y376),"0")</f>
        <v>168.60000000000002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2300</v>
      </c>
      <c r="Y406" s="742">
        <f t="shared" ref="Y406:Y415" si="77">IFERROR(IF(X406="",0,CEILING((X406/$H406),1)*$H406),"")</f>
        <v>2310</v>
      </c>
      <c r="Z406" s="36">
        <f>IFERROR(IF(Y406=0,"",ROUNDUP(Y406/H406,0)*0.02175),"")</f>
        <v>3.3494999999999999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2373.6</v>
      </c>
      <c r="BN406" s="64">
        <f t="shared" ref="BN406:BN415" si="79">IFERROR(Y406*I406/H406,"0")</f>
        <v>2383.92</v>
      </c>
      <c r="BO406" s="64">
        <f t="shared" ref="BO406:BO415" si="80">IFERROR(1/J406*(X406/H406),"0")</f>
        <v>3.1944444444444446</v>
      </c>
      <c r="BP406" s="64">
        <f t="shared" ref="BP406:BP415" si="81">IFERROR(1/J406*(Y406/H406),"0")</f>
        <v>3.208333333333333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3000</v>
      </c>
      <c r="Y408" s="742">
        <f t="shared" si="77"/>
        <v>3000</v>
      </c>
      <c r="Z408" s="36">
        <f>IFERROR(IF(Y408=0,"",ROUNDUP(Y408/H408,0)*0.02175),"")</f>
        <v>4.3499999999999996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3096</v>
      </c>
      <c r="BN408" s="64">
        <f t="shared" si="79"/>
        <v>3096</v>
      </c>
      <c r="BO408" s="64">
        <f t="shared" si="80"/>
        <v>4.1666666666666661</v>
      </c>
      <c r="BP408" s="64">
        <f t="shared" si="81"/>
        <v>4.1666666666666661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4000</v>
      </c>
      <c r="Y410" s="742">
        <f t="shared" si="77"/>
        <v>4005</v>
      </c>
      <c r="Z410" s="36">
        <f>IFERROR(IF(Y410=0,"",ROUNDUP(Y410/H410,0)*0.02175),"")</f>
        <v>5.8072499999999998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4128</v>
      </c>
      <c r="BN410" s="64">
        <f t="shared" si="79"/>
        <v>4133.16</v>
      </c>
      <c r="BO410" s="64">
        <f t="shared" si="80"/>
        <v>5.5555555555555554</v>
      </c>
      <c r="BP410" s="64">
        <f t="shared" si="81"/>
        <v>5.5625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620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621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13.50675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9300</v>
      </c>
      <c r="Y417" s="743">
        <f>IFERROR(SUM(Y406:Y415),"0")</f>
        <v>9315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4000</v>
      </c>
      <c r="Y419" s="742">
        <f>IFERROR(IF(X419="",0,CEILING((X419/$H419),1)*$H419),"")</f>
        <v>4005</v>
      </c>
      <c r="Z419" s="36">
        <f>IFERROR(IF(Y419=0,"",ROUNDUP(Y419/H419,0)*0.02175),"")</f>
        <v>5.8072499999999998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4128</v>
      </c>
      <c r="BN419" s="64">
        <f>IFERROR(Y419*I419/H419,"0")</f>
        <v>4133.16</v>
      </c>
      <c r="BO419" s="64">
        <f>IFERROR(1/J419*(X419/H419),"0")</f>
        <v>5.5555555555555554</v>
      </c>
      <c r="BP419" s="64">
        <f>IFERROR(1/J419*(Y419/H419),"0")</f>
        <v>5.5625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266.66666666666669</v>
      </c>
      <c r="Y421" s="743">
        <f>IFERROR(Y419/H419,"0")+IFERROR(Y420/H420,"0")</f>
        <v>267</v>
      </c>
      <c r="Z421" s="743">
        <f>IFERROR(IF(Z419="",0,Z419),"0")+IFERROR(IF(Z420="",0,Z420),"0")</f>
        <v>5.8072499999999998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4000</v>
      </c>
      <c r="Y422" s="743">
        <f>IFERROR(SUM(Y419:Y420),"0")</f>
        <v>4005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80</v>
      </c>
      <c r="Y425" s="742">
        <f>IFERROR(IF(X425="",0,CEILING((X425/$H425),1)*$H425),"")</f>
        <v>81</v>
      </c>
      <c r="Z425" s="36">
        <f>IFERROR(IF(Y425=0,"",ROUNDUP(Y425/H425,0)*0.01898),"")</f>
        <v>0.17082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84.61333333333333</v>
      </c>
      <c r="BN425" s="64">
        <f>IFERROR(Y425*I425/H425,"0")</f>
        <v>85.670999999999992</v>
      </c>
      <c r="BO425" s="64">
        <f>IFERROR(1/J425*(X425/H425),"0")</f>
        <v>0.1388888888888889</v>
      </c>
      <c r="BP425" s="64">
        <f>IFERROR(1/J425*(Y425/H425),"0")</f>
        <v>0.140625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8.8888888888888893</v>
      </c>
      <c r="Y426" s="743">
        <f>IFERROR(Y424/H424,"0")+IFERROR(Y425/H425,"0")</f>
        <v>9</v>
      </c>
      <c r="Z426" s="743">
        <f>IFERROR(IF(Z424="",0,Z424),"0")+IFERROR(IF(Z425="",0,Z425),"0")</f>
        <v>0.17082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80</v>
      </c>
      <c r="Y427" s="743">
        <f>IFERROR(SUM(Y424:Y425),"0")</f>
        <v>81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250</v>
      </c>
      <c r="Y429" s="742">
        <f>IFERROR(IF(X429="",0,CEILING((X429/$H429),1)*$H429),"")</f>
        <v>252</v>
      </c>
      <c r="Z429" s="36">
        <f>IFERROR(IF(Y429=0,"",ROUNDUP(Y429/H429,0)*0.01898),"")</f>
        <v>0.53144000000000002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264.41666666666669</v>
      </c>
      <c r="BN429" s="64">
        <f>IFERROR(Y429*I429/H429,"0")</f>
        <v>266.53199999999998</v>
      </c>
      <c r="BO429" s="64">
        <f>IFERROR(1/J429*(X429/H429),"0")</f>
        <v>0.43402777777777779</v>
      </c>
      <c r="BP429" s="64">
        <f>IFERROR(1/J429*(Y429/H429),"0")</f>
        <v>0.4375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27.777777777777779</v>
      </c>
      <c r="Y430" s="743">
        <f>IFERROR(Y429/H429,"0")</f>
        <v>28</v>
      </c>
      <c r="Z430" s="743">
        <f>IFERROR(IF(Z429="",0,Z429),"0")</f>
        <v>0.53144000000000002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250</v>
      </c>
      <c r="Y431" s="743">
        <f>IFERROR(SUM(Y429:Y429),"0")</f>
        <v>252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100</v>
      </c>
      <c r="Y450" s="742">
        <f>IFERROR(IF(X450="",0,CEILING((X450/$H450),1)*$H450),"")</f>
        <v>108</v>
      </c>
      <c r="Z450" s="36">
        <f>IFERROR(IF(Y450=0,"",ROUNDUP(Y450/H450,0)*0.01898),"")</f>
        <v>0.22776000000000002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105.76666666666667</v>
      </c>
      <c r="BN450" s="64">
        <f>IFERROR(Y450*I450/H450,"0")</f>
        <v>114.22799999999999</v>
      </c>
      <c r="BO450" s="64">
        <f>IFERROR(1/J450*(X450/H450),"0")</f>
        <v>0.1736111111111111</v>
      </c>
      <c r="BP450" s="64">
        <f>IFERROR(1/J450*(Y450/H450),"0")</f>
        <v>0.1875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11.111111111111111</v>
      </c>
      <c r="Y455" s="743">
        <f>IFERROR(Y450/H450,"0")+IFERROR(Y451/H451,"0")+IFERROR(Y452/H452,"0")+IFERROR(Y453/H453,"0")+IFERROR(Y454/H454,"0")</f>
        <v>12</v>
      </c>
      <c r="Z455" s="743">
        <f>IFERROR(IF(Z450="",0,Z450),"0")+IFERROR(IF(Z451="",0,Z451),"0")+IFERROR(IF(Z452="",0,Z452),"0")+IFERROR(IF(Z453="",0,Z453),"0")+IFERROR(IF(Z454="",0,Z454),"0")</f>
        <v>0.22776000000000002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100</v>
      </c>
      <c r="Y456" s="743">
        <f>IFERROR(SUM(Y450:Y454),"0")</f>
        <v>108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30</v>
      </c>
      <c r="Y464" s="742">
        <f t="shared" ref="Y464:Y479" si="87">IFERROR(IF(X464="",0,CEILING((X464/$H464),1)*$H464),"")</f>
        <v>32.400000000000006</v>
      </c>
      <c r="Z464" s="36">
        <f>IFERROR(IF(Y464=0,"",ROUNDUP(Y464/H464,0)*0.00902),"")</f>
        <v>5.4120000000000001E-2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31.166666666666668</v>
      </c>
      <c r="BN464" s="64">
        <f t="shared" ref="BN464:BN479" si="89">IFERROR(Y464*I464/H464,"0")</f>
        <v>33.660000000000004</v>
      </c>
      <c r="BO464" s="64">
        <f t="shared" ref="BO464:BO479" si="90">IFERROR(1/J464*(X464/H464),"0")</f>
        <v>4.208754208754209E-2</v>
      </c>
      <c r="BP464" s="64">
        <f t="shared" ref="BP464:BP479" si="91">IFERROR(1/J464*(Y464/H464),"0")</f>
        <v>4.5454545454545463E-2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8.3999999999999986</v>
      </c>
      <c r="Y476" s="742">
        <f t="shared" si="87"/>
        <v>8.4</v>
      </c>
      <c r="Z476" s="36">
        <f t="shared" si="92"/>
        <v>2.0080000000000001E-2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8.9199999999999982</v>
      </c>
      <c r="BN476" s="64">
        <f t="shared" si="89"/>
        <v>8.92</v>
      </c>
      <c r="BO476" s="64">
        <f t="shared" si="90"/>
        <v>1.7094017094017092E-2</v>
      </c>
      <c r="BP476" s="64">
        <f t="shared" si="91"/>
        <v>1.7094017094017096E-2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9.5555555555555536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7.4200000000000002E-2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38.4</v>
      </c>
      <c r="Y481" s="743">
        <f>IFERROR(SUM(Y464:Y479),"0")</f>
        <v>40.800000000000004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350</v>
      </c>
      <c r="Y525" s="742">
        <f t="shared" si="93"/>
        <v>353.76</v>
      </c>
      <c r="Z525" s="36">
        <f t="shared" si="94"/>
        <v>0.80132000000000003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373.86363636363637</v>
      </c>
      <c r="BN525" s="64">
        <f t="shared" si="96"/>
        <v>377.87999999999994</v>
      </c>
      <c r="BO525" s="64">
        <f t="shared" si="97"/>
        <v>0.63738344988344986</v>
      </c>
      <c r="BP525" s="64">
        <f t="shared" si="98"/>
        <v>0.64423076923076927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100</v>
      </c>
      <c r="Y527" s="742">
        <f t="shared" si="93"/>
        <v>100.32000000000001</v>
      </c>
      <c r="Z527" s="36">
        <f t="shared" si="94"/>
        <v>0.22724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106.81818181818181</v>
      </c>
      <c r="BN527" s="64">
        <f t="shared" si="96"/>
        <v>107.16</v>
      </c>
      <c r="BO527" s="64">
        <f t="shared" si="97"/>
        <v>0.18210955710955709</v>
      </c>
      <c r="BP527" s="64">
        <f t="shared" si="98"/>
        <v>0.18269230769230771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85.22727272727272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86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1.0285600000000001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450</v>
      </c>
      <c r="Y539" s="743">
        <f>IFERROR(SUM(Y522:Y537),"0")</f>
        <v>454.08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150</v>
      </c>
      <c r="Y541" s="742">
        <f>IFERROR(IF(X541="",0,CEILING((X541/$H541),1)*$H541),"")</f>
        <v>153.12</v>
      </c>
      <c r="Z541" s="36">
        <f>IFERROR(IF(Y541=0,"",ROUNDUP(Y541/H541,0)*0.01196),"")</f>
        <v>0.34683999999999998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160.22727272727272</v>
      </c>
      <c r="BN541" s="64">
        <f>IFERROR(Y541*I541/H541,"0")</f>
        <v>163.56</v>
      </c>
      <c r="BO541" s="64">
        <f>IFERROR(1/J541*(X541/H541),"0")</f>
        <v>0.27316433566433568</v>
      </c>
      <c r="BP541" s="64">
        <f>IFERROR(1/J541*(Y541/H541),"0")</f>
        <v>0.27884615384615385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28.409090909090907</v>
      </c>
      <c r="Y545" s="743">
        <f>IFERROR(Y541/H541,"0")+IFERROR(Y542/H542,"0")+IFERROR(Y543/H543,"0")+IFERROR(Y544/H544,"0")</f>
        <v>29</v>
      </c>
      <c r="Z545" s="743">
        <f>IFERROR(IF(Z541="",0,Z541),"0")+IFERROR(IF(Z542="",0,Z542),"0")+IFERROR(IF(Z543="",0,Z543),"0")+IFERROR(IF(Z544="",0,Z544),"0")</f>
        <v>0.34683999999999998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150</v>
      </c>
      <c r="Y546" s="743">
        <f>IFERROR(SUM(Y541:Y544),"0")</f>
        <v>153.12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150</v>
      </c>
      <c r="Y548" s="742">
        <f t="shared" ref="Y548:Y559" si="99">IFERROR(IF(X548="",0,CEILING((X548/$H548),1)*$H548),"")</f>
        <v>153.12</v>
      </c>
      <c r="Z548" s="36">
        <f>IFERROR(IF(Y548=0,"",ROUNDUP(Y548/H548,0)*0.01196),"")</f>
        <v>0.34683999999999998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160.22727272727272</v>
      </c>
      <c r="BN548" s="64">
        <f t="shared" ref="BN548:BN559" si="101">IFERROR(Y548*I548/H548,"0")</f>
        <v>163.56</v>
      </c>
      <c r="BO548" s="64">
        <f t="shared" ref="BO548:BO559" si="102">IFERROR(1/J548*(X548/H548),"0")</f>
        <v>0.27316433566433568</v>
      </c>
      <c r="BP548" s="64">
        <f t="shared" ref="BP548:BP559" si="103">IFERROR(1/J548*(Y548/H548),"0")</f>
        <v>0.27884615384615385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100</v>
      </c>
      <c r="Y549" s="742">
        <f t="shared" si="99"/>
        <v>100.32000000000001</v>
      </c>
      <c r="Z549" s="36">
        <f>IFERROR(IF(Y549=0,"",ROUNDUP(Y549/H549,0)*0.01196),"")</f>
        <v>0.22724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106.81818181818181</v>
      </c>
      <c r="BN549" s="64">
        <f t="shared" si="101"/>
        <v>107.16</v>
      </c>
      <c r="BO549" s="64">
        <f t="shared" si="102"/>
        <v>0.18210955710955709</v>
      </c>
      <c r="BP549" s="64">
        <f t="shared" si="103"/>
        <v>0.18269230769230771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150</v>
      </c>
      <c r="Y550" s="742">
        <f t="shared" si="99"/>
        <v>153.12</v>
      </c>
      <c r="Z550" s="36">
        <f>IFERROR(IF(Y550=0,"",ROUNDUP(Y550/H550,0)*0.01196),"")</f>
        <v>0.34683999999999998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160.22727272727272</v>
      </c>
      <c r="BN550" s="64">
        <f t="shared" si="101"/>
        <v>163.56</v>
      </c>
      <c r="BO550" s="64">
        <f t="shared" si="102"/>
        <v>0.27316433566433568</v>
      </c>
      <c r="BP550" s="64">
        <f t="shared" si="103"/>
        <v>0.27884615384615385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75.757575757575751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77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0.92091999999999996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400</v>
      </c>
      <c r="Y561" s="743">
        <f>IFERROR(SUM(Y548:Y559),"0")</f>
        <v>406.56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800</v>
      </c>
      <c r="Y609" s="742">
        <f>IFERROR(IF(X609="",0,CEILING((X609/$H609),1)*$H609),"")</f>
        <v>803.4</v>
      </c>
      <c r="Z609" s="36">
        <f>IFERROR(IF(Y609=0,"",ROUNDUP(Y609/H609,0)*0.01898),"")</f>
        <v>1.9549400000000001</v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853.2307692307694</v>
      </c>
      <c r="BN609" s="64">
        <f>IFERROR(Y609*I609/H609,"0")</f>
        <v>856.85700000000008</v>
      </c>
      <c r="BO609" s="64">
        <f>IFERROR(1/J609*(X609/H609),"0")</f>
        <v>1.6025641025641026</v>
      </c>
      <c r="BP609" s="64">
        <f>IFERROR(1/J609*(Y609/H609),"0")</f>
        <v>1.609375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102.56410256410257</v>
      </c>
      <c r="Y614" s="743">
        <f>IFERROR(Y609/H609,"0")+IFERROR(Y610/H610,"0")+IFERROR(Y611/H611,"0")+IFERROR(Y612/H612,"0")+IFERROR(Y613/H613,"0")</f>
        <v>103</v>
      </c>
      <c r="Z614" s="743">
        <f>IFERROR(IF(Z609="",0,Z609),"0")+IFERROR(IF(Z610="",0,Z610),"0")+IFERROR(IF(Z611="",0,Z611),"0")+IFERROR(IF(Z612="",0,Z612),"0")+IFERROR(IF(Z613="",0,Z613),"0")</f>
        <v>1.9549400000000001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800</v>
      </c>
      <c r="Y615" s="743">
        <f>IFERROR(SUM(Y609:Y613),"0")</f>
        <v>803.4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17126.400000000001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17196.36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17823.039108169603</v>
      </c>
      <c r="Y643" s="743">
        <f>IFERROR(SUM(BN22:BN639),"0")</f>
        <v>17896.469000000001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26</v>
      </c>
      <c r="Y644" s="38">
        <f>ROUNDUP(SUM(BP22:BP639),0)</f>
        <v>26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18473.039108169603</v>
      </c>
      <c r="Y645" s="743">
        <f>GrossWeightTotalR+PalletQtyTotalR*25</f>
        <v>18546.469000000001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1717.3050098050101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1727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28.266369999999998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163.80000000000001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1245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168.60000000000002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13653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108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40.800000000000004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1013.7600000000001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803.4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17,31"/>
        <filter val="100,00"/>
        <filter val="102,56"/>
        <filter val="11,11"/>
        <filter val="144,00"/>
        <filter val="15,00"/>
        <filter val="150,00"/>
        <filter val="158,40"/>
        <filter val="16,00"/>
        <filter val="16,20"/>
        <filter val="165,00"/>
        <filter val="17 126,40"/>
        <filter val="17 823,04"/>
        <filter val="18 473,04"/>
        <filter val="180,00"/>
        <filter val="19,20"/>
        <filter val="2 300,00"/>
        <filter val="20,56"/>
        <filter val="200,00"/>
        <filter val="216,00"/>
        <filter val="24,00"/>
        <filter val="250,00"/>
        <filter val="26"/>
        <filter val="266,67"/>
        <filter val="27,78"/>
        <filter val="28,41"/>
        <filter val="3 000,00"/>
        <filter val="30,00"/>
        <filter val="325,00"/>
        <filter val="350,00"/>
        <filter val="38,40"/>
        <filter val="39,71"/>
        <filter val="4 000,00"/>
        <filter val="40,00"/>
        <filter val="400,00"/>
        <filter val="450,00"/>
        <filter val="50,00"/>
        <filter val="6,00"/>
        <filter val="60,00"/>
        <filter val="620,00"/>
        <filter val="74,07"/>
        <filter val="75,76"/>
        <filter val="780,00"/>
        <filter val="8,40"/>
        <filter val="8,89"/>
        <filter val="80,00"/>
        <filter val="800,00"/>
        <filter val="85,23"/>
        <filter val="9 300,00"/>
        <filter val="9,56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